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drawings/drawing4.xml" ContentType="application/vnd.openxmlformats-officedocument.drawingml.chartshapes+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ml.chartshapes+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ml.chartshapes+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7.xml" ContentType="application/vnd.openxmlformats-officedocument.drawingml.chartshapes+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HILPA LENOVO\Downloads\New folder\"/>
    </mc:Choice>
  </mc:AlternateContent>
  <xr:revisionPtr revIDLastSave="0" documentId="8_{BAF15B4C-6BE5-4515-85CC-24382C7E2B8E}" xr6:coauthVersionLast="47" xr6:coauthVersionMax="47" xr10:uidLastSave="{00000000-0000-0000-0000-000000000000}"/>
  <bookViews>
    <workbookView xWindow="-120" yWindow="-120" windowWidth="20730" windowHeight="11160" xr2:uid="{C453D03E-8AF7-43F6-B675-5BBB1CF0E4EA}"/>
  </bookViews>
  <sheets>
    <sheet name="Database " sheetId="1" r:id="rId1"/>
    <sheet name="Pivot Table" sheetId="8" r:id="rId2"/>
    <sheet name="Dashboard" sheetId="3" r:id="rId3"/>
  </sheets>
  <definedNames>
    <definedName name="Avg_Sales">'Pivot Table'!$CM$8:$CO$8</definedName>
    <definedName name="Slicer_Month">#N/A</definedName>
    <definedName name="Slicer_Sale_Team">#N/A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C7" i="8" l="1"/>
  <c r="D33" i="3"/>
  <c r="DR7" i="8"/>
  <c r="DK7" i="8"/>
  <c r="DK9" i="8" s="1"/>
  <c r="DI7" i="8"/>
  <c r="DI9" i="8" s="1"/>
  <c r="DF7" i="8"/>
  <c r="DF9" i="8" s="1"/>
  <c r="DJ7" i="8"/>
  <c r="DH7" i="8"/>
  <c r="DG7" i="8"/>
  <c r="CR11" i="8"/>
  <c r="CQ11" i="8"/>
  <c r="CF20" i="8"/>
  <c r="CF18" i="8"/>
  <c r="CF19" i="8"/>
  <c r="CB8" i="8"/>
  <c r="CB9" i="8"/>
  <c r="CB10" i="8"/>
  <c r="CB11" i="8"/>
  <c r="CB12" i="8"/>
  <c r="CB13" i="8"/>
  <c r="CB14" i="8"/>
  <c r="CB15" i="8"/>
  <c r="CB16" i="8"/>
  <c r="CB17" i="8"/>
  <c r="CB18" i="8"/>
  <c r="CB7" i="8"/>
  <c r="CC11" i="8"/>
  <c r="CC7" i="8"/>
  <c r="CC8" i="8"/>
  <c r="CC9" i="8"/>
  <c r="CC10" i="8"/>
  <c r="CC12" i="8"/>
  <c r="CC13" i="8"/>
  <c r="CC14" i="8"/>
  <c r="CC15" i="8"/>
  <c r="CC16" i="8"/>
  <c r="CC17" i="8"/>
  <c r="CC18" i="8"/>
  <c r="CD18" i="8" s="1"/>
  <c r="BU7" i="8"/>
  <c r="BU6" i="8"/>
  <c r="BV7" i="8"/>
  <c r="BU8" i="8"/>
  <c r="BV8" i="8"/>
  <c r="BU9" i="8"/>
  <c r="BV9" i="8"/>
  <c r="BU10" i="8"/>
  <c r="BV10" i="8"/>
  <c r="BV6" i="8"/>
  <c r="AG6" i="8"/>
  <c r="AH6" i="8" s="1"/>
  <c r="AG5" i="8"/>
  <c r="AH5" i="8" s="1"/>
  <c r="Y12" i="8"/>
  <c r="Y14" i="8"/>
  <c r="Y13" i="8"/>
  <c r="O6" i="8"/>
  <c r="P6" i="8"/>
  <c r="O7" i="8"/>
  <c r="P7" i="8"/>
  <c r="O8" i="8"/>
  <c r="P8" i="8"/>
  <c r="O9" i="8"/>
  <c r="P9" i="8"/>
  <c r="P5" i="8"/>
  <c r="O5" i="8"/>
  <c r="J4" i="8"/>
  <c r="J5" i="8"/>
  <c r="DG10" i="8" l="1"/>
  <c r="DG9" i="8"/>
  <c r="DH9" i="8"/>
  <c r="DH10" i="8"/>
  <c r="DJ10" i="8"/>
  <c r="DJ9" i="8"/>
  <c r="DF10" i="8"/>
  <c r="DI10" i="8"/>
  <c r="DK10" i="8"/>
  <c r="CD17" i="8"/>
  <c r="CE17" i="8"/>
  <c r="CD16" i="8"/>
  <c r="CE16" i="8"/>
  <c r="CD15" i="8"/>
  <c r="CE15" i="8"/>
  <c r="CD14" i="8"/>
  <c r="CE14" i="8"/>
  <c r="CD13" i="8"/>
  <c r="CE13" i="8"/>
  <c r="CD12" i="8"/>
  <c r="CE12" i="8"/>
  <c r="CD10" i="8"/>
  <c r="CE10" i="8"/>
  <c r="CD9" i="8"/>
  <c r="CE9" i="8"/>
  <c r="CD8" i="8"/>
  <c r="CE8" i="8"/>
  <c r="CD7" i="8"/>
  <c r="CE7" i="8"/>
  <c r="CD11" i="8"/>
  <c r="CE11" i="8"/>
  <c r="DF14" i="8" l="1"/>
</calcChain>
</file>

<file path=xl/sharedStrings.xml><?xml version="1.0" encoding="utf-8"?>
<sst xmlns="http://schemas.openxmlformats.org/spreadsheetml/2006/main" count="12047" uniqueCount="116">
  <si>
    <t>Fees Status</t>
  </si>
  <si>
    <t>Area Code</t>
  </si>
  <si>
    <t>Sale Team</t>
  </si>
  <si>
    <t>Consultant</t>
  </si>
  <si>
    <t>Paid</t>
  </si>
  <si>
    <t>Apr</t>
  </si>
  <si>
    <t>Television Ad</t>
  </si>
  <si>
    <t>AD01-9364</t>
  </si>
  <si>
    <t xml:space="preserve">EGP 7,000,000 </t>
  </si>
  <si>
    <t>GK</t>
  </si>
  <si>
    <t>KJI. L4</t>
  </si>
  <si>
    <t>A7</t>
  </si>
  <si>
    <t>Aug</t>
  </si>
  <si>
    <t>AD01-9361</t>
  </si>
  <si>
    <t xml:space="preserve">EGP 11,000,000 </t>
  </si>
  <si>
    <t>Pre. L8</t>
  </si>
  <si>
    <t>B13</t>
  </si>
  <si>
    <t>Sep</t>
  </si>
  <si>
    <t>Company Website</t>
  </si>
  <si>
    <t xml:space="preserve">EGP 12,000,000 </t>
  </si>
  <si>
    <t>Fndn. L5</t>
  </si>
  <si>
    <t>A1</t>
  </si>
  <si>
    <t>Facebook Page</t>
  </si>
  <si>
    <t xml:space="preserve">EGP 15,000,000 </t>
  </si>
  <si>
    <t>A2</t>
  </si>
  <si>
    <t>Adam</t>
  </si>
  <si>
    <t xml:space="preserve">EGP 25,000,000 </t>
  </si>
  <si>
    <t>Fndn. L3</t>
  </si>
  <si>
    <t>Oct</t>
  </si>
  <si>
    <t>WhatsApp</t>
  </si>
  <si>
    <t>Fndn. L1</t>
  </si>
  <si>
    <t>A4</t>
  </si>
  <si>
    <t>AD01-9362</t>
  </si>
  <si>
    <t xml:space="preserve">EGP 20,000,000 </t>
  </si>
  <si>
    <t>B12</t>
  </si>
  <si>
    <t>Nov</t>
  </si>
  <si>
    <t>AD01-9363</t>
  </si>
  <si>
    <t xml:space="preserve">EGP 19,000,000 </t>
  </si>
  <si>
    <t>BE</t>
  </si>
  <si>
    <t>Pre. L2</t>
  </si>
  <si>
    <t xml:space="preserve">EGP 38,000,000 </t>
  </si>
  <si>
    <t>B18</t>
  </si>
  <si>
    <t>Google Ad</t>
  </si>
  <si>
    <t>Fndn. L6</t>
  </si>
  <si>
    <t>C8</t>
  </si>
  <si>
    <t>Jan</t>
  </si>
  <si>
    <t>Pre. L3</t>
  </si>
  <si>
    <t>Feb</t>
  </si>
  <si>
    <t>Mar</t>
  </si>
  <si>
    <t>May</t>
  </si>
  <si>
    <t>Jun</t>
  </si>
  <si>
    <t>CNI</t>
  </si>
  <si>
    <t>John</t>
  </si>
  <si>
    <t>Pre. L4</t>
  </si>
  <si>
    <t xml:space="preserve">EGP 10,000,000 </t>
  </si>
  <si>
    <t>AD01-9365</t>
  </si>
  <si>
    <t>Dec</t>
  </si>
  <si>
    <t>Not Paid</t>
  </si>
  <si>
    <t xml:space="preserve">EGP 0 </t>
  </si>
  <si>
    <t xml:space="preserve">EGP 21,000,000 </t>
  </si>
  <si>
    <t>Jul</t>
  </si>
  <si>
    <t>Youtube Channel</t>
  </si>
  <si>
    <t>FC</t>
  </si>
  <si>
    <t>Day</t>
  </si>
  <si>
    <t>Month</t>
  </si>
  <si>
    <t>Advertising Channel</t>
  </si>
  <si>
    <t>Advertisment</t>
  </si>
  <si>
    <t>Enrolled Courses</t>
  </si>
  <si>
    <t>Paid Fees</t>
  </si>
  <si>
    <t>Number of Calls</t>
  </si>
  <si>
    <t>Average Call Duration</t>
  </si>
  <si>
    <t>Training Models</t>
  </si>
  <si>
    <t>Training Levels</t>
  </si>
  <si>
    <t>Grand Total</t>
  </si>
  <si>
    <t>Paid Fees2</t>
  </si>
  <si>
    <t>Sum of Paid Fees2</t>
  </si>
  <si>
    <t>Row Labels</t>
  </si>
  <si>
    <t>Count of Fees Status</t>
  </si>
  <si>
    <t>William</t>
  </si>
  <si>
    <t>Jack</t>
  </si>
  <si>
    <t>Joseph</t>
  </si>
  <si>
    <t>Henry</t>
  </si>
  <si>
    <t>Adison</t>
  </si>
  <si>
    <t>Thomas</t>
  </si>
  <si>
    <t>Freddie</t>
  </si>
  <si>
    <t>Edward</t>
  </si>
  <si>
    <t>Daniel</t>
  </si>
  <si>
    <t>Charles</t>
  </si>
  <si>
    <t>Jeff</t>
  </si>
  <si>
    <t>Elon</t>
  </si>
  <si>
    <t>Stefen</t>
  </si>
  <si>
    <t>Noah</t>
  </si>
  <si>
    <t>Jayden
ayden</t>
  </si>
  <si>
    <t>Jacob
ayden</t>
  </si>
  <si>
    <t>Sum of Paid Fees2_2</t>
  </si>
  <si>
    <t>Max</t>
  </si>
  <si>
    <t>Min</t>
  </si>
  <si>
    <t>Avg</t>
  </si>
  <si>
    <t xml:space="preserve"> </t>
  </si>
  <si>
    <t>Sum of Enrolled Courses</t>
  </si>
  <si>
    <t>Average of Enrolled Courses</t>
  </si>
  <si>
    <t>Count of Area Code</t>
  </si>
  <si>
    <t>Average of Average Call Duration</t>
  </si>
  <si>
    <t>Duration</t>
  </si>
  <si>
    <t>Months</t>
  </si>
  <si>
    <t xml:space="preserve">   </t>
  </si>
  <si>
    <t>Actual</t>
  </si>
  <si>
    <t>the diff to reach the highest amount</t>
  </si>
  <si>
    <t>Paid Advertisement</t>
  </si>
  <si>
    <t>Count of Month</t>
  </si>
  <si>
    <t>Average</t>
  </si>
  <si>
    <t>Count of Month2</t>
  </si>
  <si>
    <t>Column Labels</t>
  </si>
  <si>
    <t>Total Ads.</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</si>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</sst>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lt;999950]0.0,&quot;K&quot;;[&lt;999950000]0.0,,&quot;M&quot;;#,#00,,,&quot;B&quot;"/>
    <numFmt numFmtId="165" formatCode="_ * #,##0_ ;_ * \-#,##0_ ;_ * &quot;-&quot;??_ ;_ @_ "/>
    <numFmt numFmtId="166" formatCode="[&lt;999950]0,&quot;K&quot;;[&lt;999950000]0,,&quot;M&quot;;#,#00,,,&quot;B&quot;"/>
  </numFmts>
  <fonts count="10" x14ac:knownFonts="1">
    <font>
      <sz val="11"/>
      <color theme="1"/>
      <name val="Calibri"/>
      <family val="2"/>
      <scheme val="minor"/>
    </font>
    <font>
      <sz val="11"/>
      <color theme="0"/>
      <name val="Calibri"/>
      <family val="2"/>
      <scheme val="minor"/>
    </font>
    <font>
      <sz val="11"/>
      <color theme="1" tint="0.34998626667073579"/>
      <name val="Calibri"/>
      <family val="2"/>
      <scheme val="minor"/>
    </font>
    <font>
      <sz val="11"/>
      <color theme="2" tint="-0.499984740745262"/>
      <name val="Calibri"/>
      <family val="2"/>
      <scheme val="minor"/>
    </font>
    <font>
      <sz val="11"/>
      <color theme="1"/>
      <name val="Calibri"/>
      <family val="2"/>
      <scheme val="minor"/>
    </font>
    <font>
      <sz val="10"/>
      <color theme="1"/>
      <name val="Calibri"/>
      <family val="2"/>
      <scheme val="minor"/>
    </font>
    <font>
      <sz val="10"/>
      <color theme="2" tint="-0.499984740745262"/>
      <name val="Calibri"/>
      <family val="2"/>
      <scheme val="minor"/>
    </font>
    <font>
      <sz val="10"/>
      <color rgb="FF002060"/>
      <name val="Arial Narrow"/>
      <family val="2"/>
    </font>
    <font>
      <sz val="11"/>
      <color rgb="FF002060"/>
      <name val="Calibri"/>
      <family val="2"/>
      <scheme val="minor"/>
    </font>
    <font>
      <sz val="8"/>
      <color theme="1"/>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499984740745262"/>
        <bgColor indexed="64"/>
      </patternFill>
    </fill>
  </fills>
  <borders count="22">
    <border>
      <left/>
      <right/>
      <top/>
      <bottom/>
      <diagonal/>
    </border>
    <border>
      <left style="thin">
        <color theme="2" tint="-0.499984740745262"/>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style="thin">
        <color theme="2"/>
      </left>
      <right/>
      <top/>
      <bottom/>
      <diagonal/>
    </border>
    <border>
      <left style="thin">
        <color theme="1"/>
      </left>
      <right/>
      <top/>
      <bottom/>
      <diagonal/>
    </border>
    <border>
      <left style="thin">
        <color theme="1"/>
      </left>
      <right/>
      <top/>
      <bottom style="thin">
        <color theme="2"/>
      </bottom>
      <diagonal/>
    </border>
    <border>
      <left style="thin">
        <color theme="1"/>
      </left>
      <right/>
      <top style="thin">
        <color theme="2"/>
      </top>
      <bottom style="thin">
        <color theme="1"/>
      </bottom>
      <diagonal/>
    </border>
  </borders>
  <cellStyleXfs count="2">
    <xf numFmtId="0" fontId="0" fillId="0" borderId="0"/>
    <xf numFmtId="43" fontId="4" fillId="0" borderId="0" applyFont="0" applyFill="0" applyBorder="0" applyAlignment="0" applyProtection="0"/>
  </cellStyleXfs>
  <cellXfs count="82">
    <xf numFmtId="0" fontId="0" fillId="0" borderId="0" xfId="0"/>
    <xf numFmtId="0" fontId="0" fillId="0" borderId="0" xfId="0" applyAlignment="1">
      <alignment horizontal="center" vertical="center"/>
    </xf>
    <xf numFmtId="0" fontId="1" fillId="3" borderId="0" xfId="0" applyFont="1" applyFill="1" applyAlignment="1">
      <alignment horizontal="center" vertical="center"/>
    </xf>
    <xf numFmtId="0" fontId="0" fillId="2" borderId="0" xfId="0" applyFill="1" applyAlignment="1">
      <alignment horizontal="center" vertical="center"/>
    </xf>
    <xf numFmtId="20" fontId="0" fillId="2" borderId="0" xfId="0" applyNumberFormat="1" applyFill="1" applyAlignment="1">
      <alignment horizontal="center" vertical="center"/>
    </xf>
    <xf numFmtId="0" fontId="0" fillId="4" borderId="0" xfId="0" applyFill="1" applyAlignment="1">
      <alignment horizontal="center" vertical="center"/>
    </xf>
    <xf numFmtId="20" fontId="0" fillId="4" borderId="0" xfId="0" applyNumberFormat="1" applyFill="1" applyAlignment="1">
      <alignment horizontal="center" vertical="center"/>
    </xf>
    <xf numFmtId="0" fontId="1" fillId="0" borderId="0" xfId="0" applyFont="1" applyAlignment="1">
      <alignment horizontal="center" vertical="center"/>
    </xf>
    <xf numFmtId="0" fontId="0" fillId="5" borderId="0" xfId="0" applyFill="1" applyAlignment="1">
      <alignment horizontal="center" vertical="center"/>
    </xf>
    <xf numFmtId="0" fontId="1" fillId="5" borderId="0" xfId="0" applyFont="1" applyFill="1" applyAlignment="1">
      <alignment horizontal="center" vertical="center"/>
    </xf>
    <xf numFmtId="0" fontId="0" fillId="6" borderId="0" xfId="0" applyFill="1" applyAlignment="1">
      <alignment horizontal="center" vertical="center"/>
    </xf>
    <xf numFmtId="0" fontId="1" fillId="6" borderId="0" xfId="0" applyFont="1" applyFill="1" applyAlignment="1">
      <alignment horizontal="center" vertical="center"/>
    </xf>
    <xf numFmtId="3" fontId="0" fillId="4" borderId="0" xfId="0" applyNumberFormat="1" applyFill="1" applyAlignment="1">
      <alignment horizontal="center" vertical="center"/>
    </xf>
    <xf numFmtId="3" fontId="0" fillId="2" borderId="0" xfId="0" applyNumberFormat="1" applyFill="1" applyAlignment="1">
      <alignment horizontal="center" vertical="center"/>
    </xf>
    <xf numFmtId="0" fontId="0" fillId="2" borderId="0" xfId="0" applyFill="1" applyAlignment="1">
      <alignment horizontal="center" vertical="center" wrapText="1"/>
    </xf>
    <xf numFmtId="0" fontId="0" fillId="4" borderId="0" xfId="0" applyFill="1" applyAlignment="1">
      <alignment horizontal="center" vertical="center" wrapText="1"/>
    </xf>
    <xf numFmtId="0" fontId="2" fillId="4" borderId="0" xfId="0" applyFont="1" applyFill="1"/>
    <xf numFmtId="0" fontId="0" fillId="4" borderId="0" xfId="0" applyFill="1"/>
    <xf numFmtId="0" fontId="3" fillId="4" borderId="0" xfId="0" applyFont="1" applyFill="1"/>
    <xf numFmtId="164" fontId="0" fillId="4" borderId="0" xfId="0" applyNumberFormat="1" applyFill="1"/>
    <xf numFmtId="0" fontId="0" fillId="4" borderId="0" xfId="0" applyFill="1" applyAlignment="1">
      <alignment horizontal="left"/>
    </xf>
    <xf numFmtId="1" fontId="0" fillId="4" borderId="0" xfId="0" applyNumberFormat="1" applyFill="1"/>
    <xf numFmtId="0" fontId="0" fillId="5" borderId="0" xfId="0" applyFill="1"/>
    <xf numFmtId="0" fontId="0" fillId="5" borderId="1" xfId="0" applyFill="1" applyBorder="1"/>
    <xf numFmtId="0" fontId="0" fillId="5" borderId="2" xfId="0" applyFill="1" applyBorder="1"/>
    <xf numFmtId="0" fontId="0" fillId="5" borderId="3" xfId="0" applyFill="1" applyBorder="1"/>
    <xf numFmtId="0" fontId="0" fillId="5" borderId="12" xfId="0" applyFill="1" applyBorder="1"/>
    <xf numFmtId="0" fontId="0" fillId="5" borderId="13" xfId="0" applyFill="1" applyBorder="1"/>
    <xf numFmtId="0" fontId="0" fillId="5" borderId="0" xfId="0" applyFill="1" applyAlignment="1">
      <alignment horizontal="center"/>
    </xf>
    <xf numFmtId="0" fontId="0" fillId="5" borderId="20" xfId="0" applyFill="1" applyBorder="1"/>
    <xf numFmtId="0" fontId="0" fillId="5" borderId="18" xfId="0" applyFill="1" applyBorder="1"/>
    <xf numFmtId="0" fontId="0" fillId="5" borderId="19" xfId="0" applyFill="1" applyBorder="1"/>
    <xf numFmtId="0" fontId="0" fillId="5" borderId="0" xfId="0" applyFill="1" applyAlignment="1">
      <alignment vertical="center"/>
    </xf>
    <xf numFmtId="2" fontId="0" fillId="5" borderId="3" xfId="0" applyNumberFormat="1" applyFill="1" applyBorder="1"/>
    <xf numFmtId="0" fontId="0" fillId="5" borderId="4" xfId="0" applyFill="1" applyBorder="1"/>
    <xf numFmtId="0" fontId="0" fillId="5" borderId="21" xfId="0" applyFill="1" applyBorder="1"/>
    <xf numFmtId="3" fontId="0" fillId="5" borderId="0" xfId="0" applyNumberFormat="1" applyFill="1"/>
    <xf numFmtId="0" fontId="0" fillId="5" borderId="0" xfId="0" applyFill="1" applyAlignment="1">
      <alignment horizontal="left"/>
    </xf>
    <xf numFmtId="0" fontId="0" fillId="5" borderId="2" xfId="0" applyFill="1" applyBorder="1" applyAlignment="1">
      <alignment horizontal="left"/>
    </xf>
    <xf numFmtId="0" fontId="0" fillId="5" borderId="9" xfId="0" applyFill="1" applyBorder="1"/>
    <xf numFmtId="0" fontId="0" fillId="5" borderId="9" xfId="0" applyFill="1" applyBorder="1" applyAlignment="1">
      <alignment horizontal="left"/>
    </xf>
    <xf numFmtId="9" fontId="0" fillId="5" borderId="0" xfId="0" applyNumberFormat="1" applyFill="1"/>
    <xf numFmtId="0" fontId="0" fillId="5" borderId="10" xfId="0" applyFill="1" applyBorder="1"/>
    <xf numFmtId="164" fontId="0" fillId="5" borderId="9" xfId="0" applyNumberFormat="1" applyFill="1" applyBorder="1"/>
    <xf numFmtId="0" fontId="5" fillId="5" borderId="0" xfId="0" applyFont="1" applyFill="1"/>
    <xf numFmtId="164" fontId="0" fillId="5" borderId="0" xfId="0" applyNumberFormat="1" applyFill="1"/>
    <xf numFmtId="0" fontId="0" fillId="5" borderId="11" xfId="0" applyFill="1" applyBorder="1" applyAlignment="1">
      <alignment horizontal="left"/>
    </xf>
    <xf numFmtId="0" fontId="0" fillId="5" borderId="10" xfId="0" applyFill="1" applyBorder="1" applyAlignment="1">
      <alignment horizontal="left"/>
    </xf>
    <xf numFmtId="164" fontId="0" fillId="5" borderId="10" xfId="0" applyNumberFormat="1" applyFill="1" applyBorder="1"/>
    <xf numFmtId="0" fontId="6" fillId="5" borderId="15" xfId="0" applyFont="1" applyFill="1" applyBorder="1"/>
    <xf numFmtId="165" fontId="7" fillId="5" borderId="15" xfId="1" applyNumberFormat="1" applyFont="1" applyFill="1" applyBorder="1"/>
    <xf numFmtId="20" fontId="0" fillId="5" borderId="0" xfId="0" applyNumberFormat="1" applyFill="1"/>
    <xf numFmtId="45" fontId="0" fillId="5" borderId="0" xfId="0" applyNumberFormat="1" applyFill="1" applyAlignment="1">
      <alignment horizontal="center"/>
    </xf>
    <xf numFmtId="166" fontId="0" fillId="5" borderId="0" xfId="0" applyNumberFormat="1" applyFill="1"/>
    <xf numFmtId="0" fontId="0" fillId="5" borderId="12" xfId="0" applyFill="1" applyBorder="1" applyAlignment="1">
      <alignment horizontal="left"/>
    </xf>
    <xf numFmtId="165" fontId="0" fillId="5" borderId="3" xfId="0" applyNumberFormat="1" applyFill="1" applyBorder="1"/>
    <xf numFmtId="0" fontId="6" fillId="5" borderId="16" xfId="0" applyFont="1" applyFill="1" applyBorder="1"/>
    <xf numFmtId="165" fontId="7" fillId="5" borderId="16" xfId="1" applyNumberFormat="1" applyFont="1" applyFill="1" applyBorder="1"/>
    <xf numFmtId="20" fontId="0" fillId="5" borderId="0" xfId="0" applyNumberFormat="1" applyFill="1" applyAlignment="1">
      <alignment horizontal="center"/>
    </xf>
    <xf numFmtId="1" fontId="0" fillId="5" borderId="0" xfId="0" applyNumberFormat="1" applyFill="1"/>
    <xf numFmtId="0" fontId="0" fillId="5" borderId="0" xfId="0" applyFill="1" applyAlignment="1">
      <alignment horizontal="center" vertical="center" wrapText="1"/>
    </xf>
    <xf numFmtId="0" fontId="0" fillId="5" borderId="0" xfId="0" applyFill="1" applyAlignment="1">
      <alignment vertical="center" wrapText="1"/>
    </xf>
    <xf numFmtId="0" fontId="0" fillId="5" borderId="0" xfId="0" applyFill="1" applyAlignment="1">
      <alignment horizontal="left" vertical="center" textRotation="255" wrapText="1" indent="2"/>
    </xf>
    <xf numFmtId="0" fontId="0" fillId="5" borderId="0" xfId="0" applyFill="1" applyAlignment="1">
      <alignment horizontal="left" indent="1"/>
    </xf>
    <xf numFmtId="0" fontId="0" fillId="5" borderId="0" xfId="0" applyFill="1" applyAlignment="1">
      <alignment vertical="center" textRotation="45" wrapText="1"/>
    </xf>
    <xf numFmtId="0" fontId="0" fillId="5" borderId="0" xfId="0" applyFill="1" applyAlignment="1">
      <alignment horizontal="center" vertical="center" textRotation="45" wrapText="1"/>
    </xf>
    <xf numFmtId="0" fontId="0" fillId="5" borderId="0" xfId="0" applyFill="1" applyAlignment="1">
      <alignment horizontal="center" vertical="center" textRotation="255" wrapText="1"/>
    </xf>
    <xf numFmtId="0" fontId="0" fillId="5" borderId="3" xfId="0" applyFill="1" applyBorder="1" applyAlignment="1">
      <alignment horizontal="left"/>
    </xf>
    <xf numFmtId="164" fontId="0" fillId="5" borderId="11" xfId="0" applyNumberFormat="1" applyFill="1" applyBorder="1"/>
    <xf numFmtId="164" fontId="0" fillId="5" borderId="0" xfId="0" applyNumberFormat="1" applyFill="1" applyAlignment="1">
      <alignment horizontal="center" vertical="center"/>
    </xf>
    <xf numFmtId="0" fontId="6" fillId="5" borderId="17" xfId="0" applyFont="1" applyFill="1" applyBorder="1"/>
    <xf numFmtId="165" fontId="7" fillId="5" borderId="17" xfId="1" applyNumberFormat="1" applyFont="1" applyFill="1" applyBorder="1"/>
    <xf numFmtId="164" fontId="0" fillId="5" borderId="0" xfId="0" applyNumberFormat="1" applyFill="1" applyAlignment="1">
      <alignment horizontal="center"/>
    </xf>
    <xf numFmtId="0" fontId="8" fillId="5" borderId="0" xfId="0" applyFont="1" applyFill="1"/>
    <xf numFmtId="0" fontId="9" fillId="5" borderId="0" xfId="0" applyFont="1" applyFill="1" applyAlignment="1">
      <alignment vertical="center"/>
    </xf>
    <xf numFmtId="43" fontId="0" fillId="5" borderId="5" xfId="1" applyFont="1" applyFill="1" applyBorder="1"/>
    <xf numFmtId="0" fontId="0" fillId="5" borderId="11" xfId="0" applyFill="1" applyBorder="1"/>
    <xf numFmtId="43" fontId="0" fillId="5" borderId="6" xfId="1" applyFont="1" applyFill="1" applyBorder="1"/>
    <xf numFmtId="0" fontId="0" fillId="5" borderId="7" xfId="0" applyFill="1" applyBorder="1"/>
    <xf numFmtId="43" fontId="0" fillId="5" borderId="8" xfId="1" applyFont="1" applyFill="1" applyBorder="1"/>
    <xf numFmtId="0" fontId="0" fillId="5" borderId="14" xfId="0" applyFill="1" applyBorder="1"/>
    <xf numFmtId="0" fontId="0" fillId="5" borderId="6" xfId="0" applyFill="1" applyBorder="1"/>
  </cellXfs>
  <cellStyles count="2">
    <cellStyle name="Comma" xfId="1" builtinId="3"/>
    <cellStyle name="Normal" xfId="0" builtinId="0"/>
  </cellStyles>
  <dxfs count="336">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4" formatCode="[&lt;999950]0.0,&quot;K&quot;;[&lt;999950000]0.0,,&quot;M&quot;;#,#00,,,&quot;B&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4" formatCode="[&lt;999950]0.0,&quot;K&quot;;[&lt;999950000]0.0,,&quot;M&quot;;#,#00,,,&quot;B&quot;"/>
    </dxf>
    <dxf>
      <numFmt numFmtId="1" formatCode="0"/>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4" formatCode="[&lt;999950]0.0,&quot;K&quot;;[&lt;999950000]0.0,,&quot;M&quot;;#,#00,,,&quot;B&quo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6" formatCode="[&lt;999950]0,&quot;K&quot;;[&lt;999950000]0,,&quot;M&quot;;#,#00,,,&quot;B&quot;"/>
    </dxf>
    <dxf>
      <numFmt numFmtId="164" formatCode="[&lt;999950]0.0,&quot;K&quot;;[&lt;999950000]0.0,,&quot;M&quot;;#,#00,,,&quot;B&quot;"/>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lt;999950]0,&quot;K&quot;;[&lt;999950000]0,,&quot;M&quot;;#,#00,,,&quot;B&quot;"/>
    </dxf>
    <dxf>
      <numFmt numFmtId="164" formatCode="[&lt;999950]0.0,&quot;K&quot;;[&lt;999950000]0.0,,&quot;M&quot;;#,#00,,,&quot;B&quo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4" formatCode="[&lt;999950]0.0,&quot;K&quot;;[&lt;999950000]0.0,,&quot;M&quot;;#,#00,,,&quot;B&quo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6" formatCode="[&lt;999950]0,&quot;K&quot;;[&lt;999950000]0,,&quot;M&quot;;#,#00,,,&quot;B&quot;"/>
    </dxf>
    <dxf>
      <numFmt numFmtId="164" formatCode="[&lt;999950]0.0,&quot;K&quot;;[&lt;999950000]0.0,,&quot;M&quot;;#,#00,,,&quot;B&quo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6" formatCode="[&lt;999950]0,&quot;K&quot;;[&lt;999950000]0,,&quot;M&quot;;#,#00,,,&quot;B&quot;"/>
    </dxf>
    <dxf>
      <numFmt numFmtId="164" formatCode="[&lt;999950]0.0,&quot;K&quot;;[&lt;999950000]0.0,,&quot;M&quot;;#,#00,,,&quot;B&quo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4" formatCode="[&lt;999950]0.0,&quot;K&quot;;[&lt;999950000]0.0,,&quot;M&quot;;#,#00,,,&quot;B&quot;"/>
    </dxf>
    <dxf>
      <numFmt numFmtId="1" formatCode="0"/>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4" formatCode="[&lt;999950]0.0,&quot;K&quot;;[&lt;999950000]0.0,,&quot;M&quot;;#,#00,,,&quot;B&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5"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val="0"/>
      </font>
      <fill>
        <patternFill patternType="solid">
          <fgColor indexed="64"/>
          <bgColor theme="0" tint="-4.9989318521683403E-2"/>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numFmt numFmtId="25" formatCode="hh:mm"/>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ill>
        <patternFill patternType="solid">
          <fgColor indexed="64"/>
          <bgColor theme="0" tint="-4.9989318521683403E-2"/>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font>
      <fill>
        <patternFill patternType="solid">
          <fgColor indexed="64"/>
          <bgColor theme="2" tint="-0.249977111117893"/>
        </patternFill>
      </fill>
      <alignment horizontal="center" vertical="center" textRotation="0" wrapText="0" indent="0" justifyLastLine="0" shrinkToFit="0" readingOrder="0"/>
    </dxf>
    <dxf>
      <font>
        <b val="0"/>
        <strike val="0"/>
        <outline val="0"/>
        <shadow val="0"/>
        <u val="none"/>
        <vertAlign val="baseline"/>
        <sz val="11"/>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s>
  <tableStyles count="0" defaultTableStyle="TableStyleMedium2" defaultPivotStyle="PivotStyleLight16"/>
  <colors>
    <mruColors>
      <color rgb="FFBB08EC"/>
      <color rgb="FF28F107"/>
      <color rgb="FFFF0066"/>
      <color rgb="FFFF66FF"/>
      <color rgb="FF00CCFF"/>
      <color rgb="FFD60093"/>
      <color rgb="FFF12DAB"/>
      <color rgb="FFFF6699"/>
      <color rgb="FFF9FC70"/>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Table!Ear_Monthly</c:name>
    <c:fmtId val="10"/>
  </c:pivotSource>
  <c:chart>
    <c:autoTitleDeleted val="1"/>
    <c:pivotFmts>
      <c:pivotFmt>
        <c:idx val="0"/>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508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pivotFmt>
      <c:pivotFmt>
        <c:idx val="3"/>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pivotFmt>
      <c:pivotFmt>
        <c:idx val="4"/>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pivotFmt>
    </c:pivotFmts>
    <c:plotArea>
      <c:layout>
        <c:manualLayout>
          <c:layoutTarget val="inner"/>
          <c:xMode val="edge"/>
          <c:yMode val="edge"/>
          <c:x val="0"/>
          <c:y val="0"/>
          <c:w val="0.40090111339252549"/>
          <c:h val="0.16666611985965871"/>
        </c:manualLayout>
      </c:layout>
      <c:areaChart>
        <c:grouping val="stacked"/>
        <c:varyColors val="0"/>
        <c:ser>
          <c:idx val="0"/>
          <c:order val="0"/>
          <c:tx>
            <c:strRef>
              <c:f>'Pivot Table'!$U$6</c:f>
              <c:strCache>
                <c:ptCount val="1"/>
                <c:pt idx="0">
                  <c:v>Sum of Paid Fees2</c:v>
                </c:pt>
              </c:strCache>
            </c:strRef>
          </c:tx>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Table'!$T$7:$T$18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Table'!$U$7:$U$18</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0E44-4E98-8CF2-39BC5BFC4B9F}"/>
            </c:ext>
          </c:extLst>
        </c:ser>
        <c:dLbls>
          <c:showLegendKey val="0"/>
          <c:showVal val="1"/>
          <c:showCatName val="0"/>
          <c:showSerName val="0"/>
          <c:showPercent val="0"/>
          <c:showBubbleSize val="0"/>
        </c:dLbls>
        <c:axId val="437689992"/>
        <c:axId val="437690320"/>
      </c:areaChart>
      <c:lineChart>
        <c:grouping val="stacked"/>
        <c:varyColors val="0"/>
        <c:ser>
          <c:idx val="1"/>
          <c:order val="1"/>
          <c:tx>
            <c:strRef>
              <c:f>'Pivot Table'!$V$6</c:f>
              <c:strCache>
                <c:ptCount val="1"/>
                <c:pt idx="0">
                  <c:v>Sum of Paid Fees2_2</c:v>
                </c:pt>
              </c:strCache>
            </c:strRef>
          </c:tx>
          <c:spPr>
            <a:ln w="50800"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Table'!$T$7:$T$18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Table'!$V$7:$V$18</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C-0E44-4E98-8CF2-39BC5BFC4B9F}"/>
            </c:ext>
          </c:extLst>
        </c:ser>
        <c:dLbls>
          <c:showLegendKey val="0"/>
          <c:showVal val="1"/>
          <c:showCatName val="0"/>
          <c:showSerName val="0"/>
          <c:showPercent val="0"/>
          <c:showBubbleSize val="0"/>
        </c:dLbls>
        <c:marker val="1"/>
        <c:smooth val="0"/>
        <c:axId val="437689992"/>
        <c:axId val="437690320"/>
      </c:lineChart>
      <c:catAx>
        <c:axId val="437689992"/>
        <c:scaling>
          <c:orientation val="minMax"/>
        </c:scaling>
        <c:delete val="1"/>
        <c:axPos val="b"/>
        <c:numFmt formatCode="General" sourceLinked="1"/>
        <c:majorTickMark val="none"/>
        <c:minorTickMark val="none"/>
        <c:tickLblPos val="nextTo"/>
        <c:crossAx val="437690320"/>
        <c:crosses val="autoZero"/>
        <c:auto val="1"/>
        <c:lblAlgn val="ctr"/>
        <c:lblOffset val="100"/>
        <c:noMultiLvlLbl val="0"/>
      </c:catAx>
      <c:valAx>
        <c:axId val="437690320"/>
        <c:scaling>
          <c:orientation val="minMax"/>
        </c:scaling>
        <c:delete val="1"/>
        <c:axPos val="l"/>
        <c:numFmt formatCode="[&lt;999950]0.0,&quot;K&quot;;[&lt;999950000]0.0,,&quot;M&quot;;#,#00,,,&quot;B&quot;" sourceLinked="1"/>
        <c:majorTickMark val="none"/>
        <c:minorTickMark val="none"/>
        <c:tickLblPos val="nextTo"/>
        <c:crossAx val="4376899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Table!Avg_Sales</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a:outerShdw blurRad="57150" dist="19050" dir="5400000" algn="ctr" rotWithShape="0">
              <a:srgbClr val="000000">
                <a:alpha val="63000"/>
              </a:srgbClr>
            </a:outerShdw>
          </a:effectLst>
        </c:spPr>
      </c:pivotFmt>
      <c:pivotFmt>
        <c:idx val="3"/>
        <c:spPr>
          <a:solidFill>
            <a:srgbClr val="D60093"/>
          </a:solidFill>
          <a:ln>
            <a:noFill/>
          </a:ln>
          <a:effectLst>
            <a:outerShdw blurRad="57150" dist="19050" dir="5400000" algn="ctr" rotWithShape="0">
              <a:srgbClr val="000000">
                <a:alpha val="63000"/>
              </a:srgbClr>
            </a:outerShdw>
          </a:effectLst>
        </c:spPr>
      </c:pivotFmt>
      <c:pivotFmt>
        <c:idx val="4"/>
        <c:spPr>
          <a:solidFill>
            <a:srgbClr val="00B0F0"/>
          </a:solidFill>
          <a:ln>
            <a:noFill/>
          </a:ln>
          <a:effectLst>
            <a:outerShdw blurRad="57150" dist="19050" dir="5400000" algn="ctr" rotWithShape="0">
              <a:srgbClr val="000000">
                <a:alpha val="63000"/>
              </a:srgbClr>
            </a:outerShdw>
          </a:effectLst>
        </c:spPr>
      </c:pivotFmt>
      <c:pivotFmt>
        <c:idx val="5"/>
        <c:spPr>
          <a:solidFill>
            <a:srgbClr val="FFFF00"/>
          </a:solidFill>
          <a:ln>
            <a:noFill/>
          </a:ln>
          <a:effectLst>
            <a:outerShdw blurRad="57150" dist="19050" dir="5400000" algn="ctr" rotWithShape="0">
              <a:srgbClr val="000000">
                <a:alpha val="63000"/>
              </a:srgbClr>
            </a:outerShdw>
          </a:effectLst>
        </c:spPr>
      </c:pivotFmt>
      <c:pivotFmt>
        <c:idx val="6"/>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Table'!$CN$6</c:f>
              <c:strCache>
                <c:ptCount val="1"/>
                <c:pt idx="0">
                  <c:v>Sum of Paid Fees2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D6009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DA7-41A0-8EEB-97DE3AA46D77}"/>
              </c:ext>
            </c:extLst>
          </c:dPt>
          <c:dPt>
            <c:idx val="1"/>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DA7-41A0-8EEB-97DE3AA46D77}"/>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A7-41A0-8EEB-97DE3AA46D77}"/>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DA7-41A0-8EEB-97DE3AA46D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Table'!$CM$7:$CM$10</c:f>
              <c:strCache>
                <c:ptCount val="4"/>
                <c:pt idx="0">
                  <c:v>Henry</c:v>
                </c:pt>
                <c:pt idx="1">
                  <c:v>Jack</c:v>
                </c:pt>
                <c:pt idx="2">
                  <c:v>Joseph</c:v>
                </c:pt>
                <c:pt idx="3">
                  <c:v>William</c:v>
                </c:pt>
              </c:strCache>
            </c:strRef>
          </c:cat>
          <c:val>
            <c:numRef>
              <c:f>'Pivot Table'!$CN$7:$CN$10</c:f>
              <c:numCache>
                <c:formatCode>[&lt;999950]0.0,"K";[&lt;999950000]0.0,,"M";#,#00,,,"B"</c:formatCode>
                <c:ptCount val="4"/>
                <c:pt idx="0">
                  <c:v>2579000000</c:v>
                </c:pt>
                <c:pt idx="1">
                  <c:v>5372000000</c:v>
                </c:pt>
                <c:pt idx="2">
                  <c:v>2751000000</c:v>
                </c:pt>
                <c:pt idx="3">
                  <c:v>5288000000</c:v>
                </c:pt>
              </c:numCache>
            </c:numRef>
          </c:val>
          <c:extLst>
            <c:ext xmlns:c16="http://schemas.microsoft.com/office/drawing/2014/chart" uri="{C3380CC4-5D6E-409C-BE32-E72D297353CC}">
              <c16:uniqueId val="{00000000-7DA7-41A0-8EEB-97DE3AA46D77}"/>
            </c:ext>
          </c:extLst>
        </c:ser>
        <c:ser>
          <c:idx val="1"/>
          <c:order val="1"/>
          <c:tx>
            <c:strRef>
              <c:f>'Pivot Table'!$CO$6</c:f>
              <c:strCache>
                <c:ptCount val="1"/>
                <c:pt idx="0">
                  <c:v>Sum of Paid Fees2_2</c:v>
                </c:pt>
              </c:strCache>
            </c:strRef>
          </c:tx>
          <c:spPr>
            <a:no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Table'!$CM$7:$CM$10</c:f>
              <c:strCache>
                <c:ptCount val="4"/>
                <c:pt idx="0">
                  <c:v>Henry</c:v>
                </c:pt>
                <c:pt idx="1">
                  <c:v>Jack</c:v>
                </c:pt>
                <c:pt idx="2">
                  <c:v>Joseph</c:v>
                </c:pt>
                <c:pt idx="3">
                  <c:v>William</c:v>
                </c:pt>
              </c:strCache>
            </c:strRef>
          </c:cat>
          <c:val>
            <c:numRef>
              <c:f>'Pivot Table'!$CO$7:$CO$10</c:f>
              <c:numCache>
                <c:formatCode>0</c:formatCode>
                <c:ptCount val="4"/>
                <c:pt idx="0">
                  <c:v>2579000000</c:v>
                </c:pt>
                <c:pt idx="1">
                  <c:v>5372000000</c:v>
                </c:pt>
                <c:pt idx="2">
                  <c:v>2751000000</c:v>
                </c:pt>
                <c:pt idx="3">
                  <c:v>5288000000</c:v>
                </c:pt>
              </c:numCache>
            </c:numRef>
          </c:val>
          <c:extLst>
            <c:ext xmlns:c16="http://schemas.microsoft.com/office/drawing/2014/chart" uri="{C3380CC4-5D6E-409C-BE32-E72D297353CC}">
              <c16:uniqueId val="{00000002-7DA7-41A0-8EEB-97DE3AA46D77}"/>
            </c:ext>
          </c:extLst>
        </c:ser>
        <c:dLbls>
          <c:dLblPos val="outEnd"/>
          <c:showLegendKey val="0"/>
          <c:showVal val="1"/>
          <c:showCatName val="0"/>
          <c:showSerName val="0"/>
          <c:showPercent val="0"/>
          <c:showBubbleSize val="0"/>
        </c:dLbls>
        <c:gapWidth val="150"/>
        <c:overlap val="-17"/>
        <c:axId val="576767856"/>
        <c:axId val="576768184"/>
      </c:barChart>
      <c:catAx>
        <c:axId val="576767856"/>
        <c:scaling>
          <c:orientation val="minMax"/>
        </c:scaling>
        <c:delete val="1"/>
        <c:axPos val="l"/>
        <c:numFmt formatCode="General" sourceLinked="1"/>
        <c:majorTickMark val="none"/>
        <c:minorTickMark val="none"/>
        <c:tickLblPos val="nextTo"/>
        <c:crossAx val="576768184"/>
        <c:crosses val="autoZero"/>
        <c:auto val="1"/>
        <c:lblAlgn val="ctr"/>
        <c:lblOffset val="100"/>
        <c:noMultiLvlLbl val="0"/>
      </c:catAx>
      <c:valAx>
        <c:axId val="576768184"/>
        <c:scaling>
          <c:orientation val="minMax"/>
        </c:scaling>
        <c:delete val="1"/>
        <c:axPos val="b"/>
        <c:numFmt formatCode="[&lt;999950]0.0,&quot;K&quot;;[&lt;999950000]0.0,,&quot;M&quot;;#,#00,,,&quot;B&quot;" sourceLinked="1"/>
        <c:majorTickMark val="none"/>
        <c:minorTickMark val="none"/>
        <c:tickLblPos val="nextTo"/>
        <c:crossAx val="576767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Table!PivotTable18</c:name>
    <c:fmtId val="8"/>
  </c:pivotSource>
  <c:chart>
    <c:autoTitleDeleted val="1"/>
    <c:pivotFmts>
      <c:pivotFmt>
        <c:idx val="0"/>
        <c:spPr>
          <a:solidFill>
            <a:srgbClr val="FFC00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Table'!$CV$5</c:f>
              <c:strCache>
                <c:ptCount val="1"/>
                <c:pt idx="0">
                  <c:v>Total</c:v>
                </c:pt>
              </c:strCache>
            </c:strRef>
          </c:tx>
          <c:spPr>
            <a:solidFill>
              <a:srgbClr val="FFC0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Table'!$CU$6:$CU$20</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Table'!$CV$6:$CV$20</c:f>
              <c:numCache>
                <c:formatCode>[&lt;999950]0.0,"K";[&lt;999950000]0.0,,"M";#,#00,,,"B"</c:formatCode>
                <c:ptCount val="15"/>
                <c:pt idx="0">
                  <c:v>379000000</c:v>
                </c:pt>
                <c:pt idx="1">
                  <c:v>329000000</c:v>
                </c:pt>
                <c:pt idx="2">
                  <c:v>1727000000</c:v>
                </c:pt>
                <c:pt idx="3">
                  <c:v>1066000000</c:v>
                </c:pt>
                <c:pt idx="4">
                  <c:v>1177000000</c:v>
                </c:pt>
                <c:pt idx="5">
                  <c:v>832000000</c:v>
                </c:pt>
                <c:pt idx="6">
                  <c:v>1638000000</c:v>
                </c:pt>
                <c:pt idx="7">
                  <c:v>411000000</c:v>
                </c:pt>
                <c:pt idx="8">
                  <c:v>332000000</c:v>
                </c:pt>
                <c:pt idx="9">
                  <c:v>1243000000</c:v>
                </c:pt>
                <c:pt idx="10">
                  <c:v>2563000000</c:v>
                </c:pt>
                <c:pt idx="11">
                  <c:v>650000000</c:v>
                </c:pt>
                <c:pt idx="12">
                  <c:v>995000000</c:v>
                </c:pt>
                <c:pt idx="13">
                  <c:v>1360000000</c:v>
                </c:pt>
                <c:pt idx="14">
                  <c:v>1288000000</c:v>
                </c:pt>
              </c:numCache>
            </c:numRef>
          </c:val>
          <c:extLst>
            <c:ext xmlns:c16="http://schemas.microsoft.com/office/drawing/2014/chart" uri="{C3380CC4-5D6E-409C-BE32-E72D297353CC}">
              <c16:uniqueId val="{00000000-5369-4C94-A14A-2F0F6B213DBD}"/>
            </c:ext>
          </c:extLst>
        </c:ser>
        <c:dLbls>
          <c:dLblPos val="outEnd"/>
          <c:showLegendKey val="0"/>
          <c:showVal val="1"/>
          <c:showCatName val="0"/>
          <c:showSerName val="0"/>
          <c:showPercent val="0"/>
          <c:showBubbleSize val="0"/>
        </c:dLbls>
        <c:gapWidth val="219"/>
        <c:overlap val="-27"/>
        <c:axId val="569958696"/>
        <c:axId val="569959352"/>
      </c:barChart>
      <c:catAx>
        <c:axId val="56995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59352"/>
        <c:crosses val="autoZero"/>
        <c:auto val="1"/>
        <c:lblAlgn val="ctr"/>
        <c:lblOffset val="100"/>
        <c:noMultiLvlLbl val="0"/>
      </c:catAx>
      <c:valAx>
        <c:axId val="569959352"/>
        <c:scaling>
          <c:orientation val="minMax"/>
        </c:scaling>
        <c:delete val="1"/>
        <c:axPos val="l"/>
        <c:numFmt formatCode="[&lt;999950]0.0,&quot;K&quot;;[&lt;999950000]0.0,,&quot;M&quot;;#,#00,,,&quot;B&quot;" sourceLinked="1"/>
        <c:majorTickMark val="none"/>
        <c:minorTickMark val="none"/>
        <c:tickLblPos val="nextTo"/>
        <c:crossAx val="569958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84733158355207"/>
          <c:y val="2.3564814814814816E-2"/>
          <c:w val="0.58620800524934369"/>
          <c:h val="0.9764351851851852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83-4CCC-9B8C-0A35D57F7B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83-4CCC-9B8C-0A35D57F7BD9}"/>
              </c:ext>
            </c:extLst>
          </c:dPt>
          <c:val>
            <c:numRef>
              <c:f>'Pivot Table'!$DF$9:$DF$10</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00-8386-42B7-BB10-08EBBB7EB57A}"/>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E83-4CCC-9B8C-0A35D57F7B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E83-4CCC-9B8C-0A35D57F7BD9}"/>
              </c:ext>
            </c:extLst>
          </c:dPt>
          <c:val>
            <c:numRef>
              <c:f>'Pivot Table'!$DG$9:$DG$10</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01-8386-42B7-BB10-08EBBB7EB57A}"/>
            </c:ext>
          </c:extLst>
        </c:ser>
        <c:ser>
          <c:idx val="2"/>
          <c:order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E83-4CCC-9B8C-0A35D57F7B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E83-4CCC-9B8C-0A35D57F7BD9}"/>
              </c:ext>
            </c:extLst>
          </c:dPt>
          <c:val>
            <c:numRef>
              <c:f>'Pivot Table'!$DH$9:$DH$10</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2-8386-42B7-BB10-08EBBB7EB57A}"/>
            </c:ext>
          </c:extLst>
        </c:ser>
        <c:ser>
          <c:idx val="3"/>
          <c:order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E83-4CCC-9B8C-0A35D57F7B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E83-4CCC-9B8C-0A35D57F7BD9}"/>
              </c:ext>
            </c:extLst>
          </c:dPt>
          <c:val>
            <c:numRef>
              <c:f>'Pivot Table'!$DI$9:$DI$10</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3-8386-42B7-BB10-08EBBB7EB57A}"/>
            </c:ext>
          </c:extLst>
        </c:ser>
        <c:ser>
          <c:idx val="4"/>
          <c:order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11-9E83-4CCC-9B8C-0A35D57F7B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9E83-4CCC-9B8C-0A35D57F7BD9}"/>
              </c:ext>
            </c:extLst>
          </c:dPt>
          <c:val>
            <c:numRef>
              <c:f>'Pivot Table'!$DJ$9:$DJ$10</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4-8386-42B7-BB10-08EBBB7EB57A}"/>
            </c:ext>
          </c:extLst>
        </c:ser>
        <c:ser>
          <c:idx val="5"/>
          <c:order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15-9E83-4CCC-9B8C-0A35D57F7B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9E83-4CCC-9B8C-0A35D57F7BD9}"/>
              </c:ext>
            </c:extLst>
          </c:dPt>
          <c:val>
            <c:numRef>
              <c:f>'Pivot Table'!$DK$9:$DK$10</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5-8386-42B7-BB10-08EBBB7EB5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Table!Call_Monthly</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2569">
                <a:srgbClr val="28F107">
                  <a:alpha val="27000"/>
                </a:srgbClr>
              </a:gs>
              <a:gs pos="39000">
                <a:srgbClr val="FF66FF">
                  <a:lumMod val="47000"/>
                  <a:lumOff val="53000"/>
                </a:srgbClr>
              </a:gs>
              <a:gs pos="100000">
                <a:schemeClr val="accent1">
                  <a:lumMod val="30000"/>
                  <a:lumOff val="70000"/>
                  <a:alpha val="69000"/>
                </a:schemeClr>
              </a:gs>
            </a:gsLst>
            <a:lin ang="5400000" scaled="1"/>
            <a:tileRect/>
          </a:gradFill>
          <a:ln w="31750">
            <a:solidFill>
              <a:srgbClr val="FFC000"/>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4431529392159312E-3"/>
          <c:w val="0.7744806419092789"/>
          <c:h val="0.99855684706078407"/>
        </c:manualLayout>
      </c:layout>
      <c:areaChart>
        <c:grouping val="standard"/>
        <c:varyColors val="0"/>
        <c:ser>
          <c:idx val="0"/>
          <c:order val="0"/>
          <c:tx>
            <c:strRef>
              <c:f>'Pivot Table'!$DO$4</c:f>
              <c:strCache>
                <c:ptCount val="1"/>
                <c:pt idx="0">
                  <c:v>Count of Month</c:v>
                </c:pt>
              </c:strCache>
            </c:strRef>
          </c:tx>
          <c:spPr>
            <a:solidFill>
              <a:schemeClr val="accent1"/>
            </a:solidFill>
            <a:ln>
              <a:noFill/>
            </a:ln>
            <a:effectLst/>
          </c:spPr>
          <c:cat>
            <c:strRef>
              <c:f>'Pivot Table'!$DN$5:$DN$16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Table'!$DO$5:$DO$16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E7B7-4157-A5AF-C2E995418C64}"/>
            </c:ext>
          </c:extLst>
        </c:ser>
        <c:ser>
          <c:idx val="1"/>
          <c:order val="1"/>
          <c:tx>
            <c:strRef>
              <c:f>'Pivot Table'!$DP$4</c:f>
              <c:strCache>
                <c:ptCount val="1"/>
                <c:pt idx="0">
                  <c:v>Count of Month2</c:v>
                </c:pt>
              </c:strCache>
            </c:strRef>
          </c:tx>
          <c:spPr>
            <a:gradFill flip="none" rotWithShape="1">
              <a:gsLst>
                <a:gs pos="82569">
                  <a:srgbClr val="28F107">
                    <a:alpha val="27000"/>
                  </a:srgbClr>
                </a:gs>
                <a:gs pos="39000">
                  <a:srgbClr val="FF66FF">
                    <a:lumMod val="47000"/>
                    <a:lumOff val="53000"/>
                  </a:srgbClr>
                </a:gs>
                <a:gs pos="100000">
                  <a:schemeClr val="accent1">
                    <a:lumMod val="30000"/>
                    <a:lumOff val="70000"/>
                    <a:alpha val="69000"/>
                  </a:schemeClr>
                </a:gs>
              </a:gsLst>
              <a:lin ang="5400000" scaled="1"/>
              <a:tileRect/>
            </a:gradFill>
            <a:ln w="31750">
              <a:solidFill>
                <a:srgbClr val="FFC000"/>
              </a:solidFill>
            </a:ln>
            <a:effectLst>
              <a:outerShdw blurRad="50800" dist="38100" dir="2700000" algn="tl" rotWithShape="0">
                <a:prstClr val="black">
                  <a:alpha val="40000"/>
                </a:prstClr>
              </a:outerShdw>
            </a:effectLst>
          </c:spPr>
          <c:cat>
            <c:strRef>
              <c:f>'Pivot Table'!$DN$5:$DN$16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Table'!$DP$5:$DP$16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2-E7B7-4157-A5AF-C2E995418C64}"/>
            </c:ext>
          </c:extLst>
        </c:ser>
        <c:dLbls>
          <c:showLegendKey val="0"/>
          <c:showVal val="0"/>
          <c:showCatName val="0"/>
          <c:showSerName val="0"/>
          <c:showPercent val="0"/>
          <c:showBubbleSize val="0"/>
        </c:dLbls>
        <c:axId val="577327536"/>
        <c:axId val="577339672"/>
      </c:areaChart>
      <c:catAx>
        <c:axId val="577327536"/>
        <c:scaling>
          <c:orientation val="minMax"/>
        </c:scaling>
        <c:delete val="1"/>
        <c:axPos val="b"/>
        <c:numFmt formatCode="General" sourceLinked="1"/>
        <c:majorTickMark val="none"/>
        <c:minorTickMark val="none"/>
        <c:tickLblPos val="nextTo"/>
        <c:crossAx val="577339672"/>
        <c:crosses val="autoZero"/>
        <c:auto val="1"/>
        <c:lblAlgn val="ctr"/>
        <c:lblOffset val="100"/>
        <c:noMultiLvlLbl val="0"/>
      </c:catAx>
      <c:valAx>
        <c:axId val="577339672"/>
        <c:scaling>
          <c:orientation val="minMax"/>
        </c:scaling>
        <c:delete val="1"/>
        <c:axPos val="l"/>
        <c:numFmt formatCode="General" sourceLinked="1"/>
        <c:majorTickMark val="none"/>
        <c:minorTickMark val="none"/>
        <c:tickLblPos val="nextTo"/>
        <c:crossAx val="57732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dbl"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Table!Adv_Monthly</c:name>
    <c:fmtId val="12"/>
  </c:pivotSource>
  <c:chart>
    <c:autoTitleDeleted val="0"/>
    <c:pivotFmts>
      <c:pivotFmt>
        <c:idx val="0"/>
        <c:spPr>
          <a:ln w="12700"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28F1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93053444241378E-2"/>
          <c:y val="0.11317421365642938"/>
          <c:w val="0.63677729004048034"/>
          <c:h val="0.75810237142306547"/>
        </c:manualLayout>
      </c:layout>
      <c:lineChart>
        <c:grouping val="standard"/>
        <c:varyColors val="0"/>
        <c:ser>
          <c:idx val="0"/>
          <c:order val="0"/>
          <c:tx>
            <c:strRef>
              <c:f>'Pivot Table'!$DU$6:$DU$7</c:f>
              <c:strCache>
                <c:ptCount val="1"/>
                <c:pt idx="0">
                  <c:v>AD01-9361</c:v>
                </c:pt>
              </c:strCache>
            </c:strRef>
          </c:tx>
          <c:spPr>
            <a:ln w="12700" cap="rnd">
              <a:solidFill>
                <a:srgbClr val="FF0066"/>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Table'!$DU$8:$DU$19</c:f>
              <c:numCache>
                <c:formatCode>[&lt;999950]0,"K";[&lt;999950000]0,,"M";#,#00,,,"B"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ABAB-41D7-9092-436669603BD6}"/>
            </c:ext>
          </c:extLst>
        </c:ser>
        <c:ser>
          <c:idx val="1"/>
          <c:order val="1"/>
          <c:tx>
            <c:strRef>
              <c:f>'Pivot Table'!$DV$6:$DV$7</c:f>
              <c:strCache>
                <c:ptCount val="1"/>
                <c:pt idx="0">
                  <c:v>AD01-9362</c:v>
                </c:pt>
              </c:strCache>
            </c:strRef>
          </c:tx>
          <c:spPr>
            <a:ln w="12700" cap="rnd">
              <a:solidFill>
                <a:srgbClr val="28F107"/>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Table'!$DV$8:$DV$19</c:f>
              <c:numCache>
                <c:formatCode>[&lt;999950]0,"K";[&lt;999950000]0,,"M";#,#00,,,"B"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ABAB-41D7-9092-436669603BD6}"/>
            </c:ext>
          </c:extLst>
        </c:ser>
        <c:ser>
          <c:idx val="2"/>
          <c:order val="2"/>
          <c:tx>
            <c:strRef>
              <c:f>'Pivot Table'!$DW$6:$DW$7</c:f>
              <c:strCache>
                <c:ptCount val="1"/>
                <c:pt idx="0">
                  <c:v>AD01-9363</c:v>
                </c:pt>
              </c:strCache>
            </c:strRef>
          </c:tx>
          <c:spPr>
            <a:ln w="12700" cap="rnd">
              <a:solidFill>
                <a:schemeClr val="bg2">
                  <a:lumMod val="10000"/>
                </a:schemeClr>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Table'!$DW$8:$DW$19</c:f>
              <c:numCache>
                <c:formatCode>[&lt;999950]0,"K";[&lt;999950000]0,,"M";#,#00,,,"B"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ABAB-41D7-9092-436669603BD6}"/>
            </c:ext>
          </c:extLst>
        </c:ser>
        <c:ser>
          <c:idx val="3"/>
          <c:order val="3"/>
          <c:tx>
            <c:strRef>
              <c:f>'Pivot Table'!$DX$6:$DX$7</c:f>
              <c:strCache>
                <c:ptCount val="1"/>
                <c:pt idx="0">
                  <c:v>AD01-9364</c:v>
                </c:pt>
              </c:strCache>
            </c:strRef>
          </c:tx>
          <c:spPr>
            <a:ln w="12700" cap="rnd">
              <a:solidFill>
                <a:schemeClr val="accent4"/>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Table'!$DX$8:$DX$19</c:f>
              <c:numCache>
                <c:formatCode>[&lt;999950]0,"K";[&lt;999950000]0,,"M";#,#00,,,"B"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ABAB-41D7-9092-436669603BD6}"/>
            </c:ext>
          </c:extLst>
        </c:ser>
        <c:ser>
          <c:idx val="4"/>
          <c:order val="4"/>
          <c:tx>
            <c:strRef>
              <c:f>'Pivot Table'!$DY$6:$DY$7</c:f>
              <c:strCache>
                <c:ptCount val="1"/>
                <c:pt idx="0">
                  <c:v>AD01-9365</c:v>
                </c:pt>
              </c:strCache>
            </c:strRef>
          </c:tx>
          <c:spPr>
            <a:ln w="12700" cap="rnd">
              <a:solidFill>
                <a:srgbClr val="FF0000"/>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Table'!$DY$8:$DY$19</c:f>
              <c:numCache>
                <c:formatCode>[&lt;999950]0,"K";[&lt;999950000]0,,"M";#,#00,,,"B"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ABAB-41D7-9092-436669603BD6}"/>
            </c:ext>
          </c:extLst>
        </c:ser>
        <c:dLbls>
          <c:showLegendKey val="0"/>
          <c:showVal val="0"/>
          <c:showCatName val="0"/>
          <c:showSerName val="0"/>
          <c:showPercent val="0"/>
          <c:showBubbleSize val="0"/>
        </c:dLbls>
        <c:smooth val="0"/>
        <c:axId val="585838360"/>
        <c:axId val="585840000"/>
      </c:lineChart>
      <c:catAx>
        <c:axId val="58583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40000"/>
        <c:crosses val="autoZero"/>
        <c:auto val="1"/>
        <c:lblAlgn val="ctr"/>
        <c:lblOffset val="100"/>
        <c:noMultiLvlLbl val="0"/>
      </c:catAx>
      <c:valAx>
        <c:axId val="585840000"/>
        <c:scaling>
          <c:orientation val="minMax"/>
        </c:scaling>
        <c:delete val="0"/>
        <c:axPos val="l"/>
        <c:numFmt formatCode="[&lt;999950]0,&quot;K&quot;;[&lt;99995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38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Table!Training Models</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Table'!$EG$5</c:f>
              <c:strCache>
                <c:ptCount val="1"/>
                <c:pt idx="0">
                  <c:v>Total</c:v>
                </c:pt>
              </c:strCache>
            </c:strRef>
          </c:tx>
          <c:spPr>
            <a:solidFill>
              <a:schemeClr val="accent1"/>
            </a:solidFill>
            <a:ln>
              <a:noFill/>
            </a:ln>
            <a:effectLst/>
          </c:spPr>
          <c:invertIfNegative val="0"/>
          <c:cat>
            <c:multiLvlStrRef>
              <c:f>'Pivot Table'!$EF$6:$EF$24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Henry</c:v>
                  </c:pt>
                  <c:pt idx="3">
                    <c:v>Jack</c:v>
                  </c:pt>
                  <c:pt idx="7">
                    <c:v>Joseph</c:v>
                  </c:pt>
                  <c:pt idx="11">
                    <c:v>William</c:v>
                  </c:pt>
                </c:lvl>
              </c:multiLvlStrCache>
            </c:multiLvlStrRef>
          </c:cat>
          <c:val>
            <c:numRef>
              <c:f>'Pivot Table'!$EG$6:$EG$24</c:f>
              <c:numCache>
                <c:formatCode>[&lt;999950]0,"K";[&lt;999950000]0,,"M";#,#00,,,"B"</c:formatCode>
                <c:ptCount val="15"/>
                <c:pt idx="0">
                  <c:v>513000000</c:v>
                </c:pt>
                <c:pt idx="1">
                  <c:v>146000000</c:v>
                </c:pt>
                <c:pt idx="2">
                  <c:v>1920000000</c:v>
                </c:pt>
                <c:pt idx="3">
                  <c:v>1254000000</c:v>
                </c:pt>
                <c:pt idx="4">
                  <c:v>410000000</c:v>
                </c:pt>
                <c:pt idx="5">
                  <c:v>114000000</c:v>
                </c:pt>
                <c:pt idx="6">
                  <c:v>3594000000</c:v>
                </c:pt>
                <c:pt idx="7">
                  <c:v>703000000</c:v>
                </c:pt>
                <c:pt idx="8">
                  <c:v>284000000</c:v>
                </c:pt>
                <c:pt idx="9">
                  <c:v>95000000</c:v>
                </c:pt>
                <c:pt idx="10">
                  <c:v>1669000000</c:v>
                </c:pt>
                <c:pt idx="11">
                  <c:v>1425000000</c:v>
                </c:pt>
                <c:pt idx="12">
                  <c:v>417000000</c:v>
                </c:pt>
                <c:pt idx="13">
                  <c:v>38000000</c:v>
                </c:pt>
                <c:pt idx="14">
                  <c:v>3408000000</c:v>
                </c:pt>
              </c:numCache>
            </c:numRef>
          </c:val>
          <c:extLst>
            <c:ext xmlns:c16="http://schemas.microsoft.com/office/drawing/2014/chart" uri="{C3380CC4-5D6E-409C-BE32-E72D297353CC}">
              <c16:uniqueId val="{00000000-E5B4-4E90-A069-363C9E617587}"/>
            </c:ext>
          </c:extLst>
        </c:ser>
        <c:dLbls>
          <c:showLegendKey val="0"/>
          <c:showVal val="0"/>
          <c:showCatName val="0"/>
          <c:showSerName val="0"/>
          <c:showPercent val="0"/>
          <c:showBubbleSize val="0"/>
        </c:dLbls>
        <c:gapWidth val="219"/>
        <c:overlap val="-27"/>
        <c:axId val="508679944"/>
        <c:axId val="508681584"/>
      </c:barChart>
      <c:catAx>
        <c:axId val="50867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81584"/>
        <c:crosses val="autoZero"/>
        <c:auto val="1"/>
        <c:lblAlgn val="ctr"/>
        <c:lblOffset val="100"/>
        <c:noMultiLvlLbl val="0"/>
      </c:catAx>
      <c:valAx>
        <c:axId val="508681584"/>
        <c:scaling>
          <c:orientation val="minMax"/>
        </c:scaling>
        <c:delete val="0"/>
        <c:axPos val="l"/>
        <c:majorGridlines>
          <c:spPr>
            <a:ln w="9525" cap="flat" cmpd="sng" algn="ctr">
              <a:solidFill>
                <a:schemeClr val="tx1">
                  <a:lumMod val="15000"/>
                  <a:lumOff val="85000"/>
                </a:schemeClr>
              </a:solidFill>
              <a:round/>
            </a:ln>
            <a:effectLst/>
          </c:spPr>
        </c:majorGridlines>
        <c:numFmt formatCode="[&lt;999950]0,&quot;K&quot;;[&lt;99995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79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Table!PivotTable23</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Table'!$EP$5:$EP$6</c:f>
              <c:strCache>
                <c:ptCount val="1"/>
                <c:pt idx="0">
                  <c:v>BE</c:v>
                </c:pt>
              </c:strCache>
            </c:strRef>
          </c:tx>
          <c:spPr>
            <a:ln w="28575" cap="rnd">
              <a:solidFill>
                <a:schemeClr val="accent1"/>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Table'!$EP$7:$EP$21</c:f>
              <c:numCache>
                <c:formatCode>[&lt;999950]0,"K";[&lt;999950000]0,,"M";#,#00,,,"B"</c:formatCode>
                <c:ptCount val="15"/>
                <c:pt idx="0">
                  <c:v>152000000</c:v>
                </c:pt>
                <c:pt idx="1">
                  <c:v>95000000</c:v>
                </c:pt>
                <c:pt idx="2">
                  <c:v>247000000</c:v>
                </c:pt>
                <c:pt idx="3">
                  <c:v>285000000</c:v>
                </c:pt>
                <c:pt idx="4">
                  <c:v>114000000</c:v>
                </c:pt>
                <c:pt idx="5">
                  <c:v>247000000</c:v>
                </c:pt>
                <c:pt idx="6">
                  <c:v>551000000</c:v>
                </c:pt>
                <c:pt idx="7">
                  <c:v>171000000</c:v>
                </c:pt>
                <c:pt idx="8">
                  <c:v>38000000</c:v>
                </c:pt>
                <c:pt idx="9">
                  <c:v>228000000</c:v>
                </c:pt>
                <c:pt idx="10">
                  <c:v>760000000</c:v>
                </c:pt>
                <c:pt idx="11">
                  <c:v>114000000</c:v>
                </c:pt>
                <c:pt idx="12">
                  <c:v>171000000</c:v>
                </c:pt>
                <c:pt idx="13">
                  <c:v>475000000</c:v>
                </c:pt>
                <c:pt idx="14">
                  <c:v>247000000</c:v>
                </c:pt>
              </c:numCache>
            </c:numRef>
          </c:val>
          <c:smooth val="0"/>
          <c:extLst>
            <c:ext xmlns:c16="http://schemas.microsoft.com/office/drawing/2014/chart" uri="{C3380CC4-5D6E-409C-BE32-E72D297353CC}">
              <c16:uniqueId val="{00000000-450E-40F8-92CC-6C88A8BA86A7}"/>
            </c:ext>
          </c:extLst>
        </c:ser>
        <c:ser>
          <c:idx val="1"/>
          <c:order val="1"/>
          <c:tx>
            <c:strRef>
              <c:f>'Pivot Table'!$EQ$5:$EQ$6</c:f>
              <c:strCache>
                <c:ptCount val="1"/>
                <c:pt idx="0">
                  <c:v>CNI</c:v>
                </c:pt>
              </c:strCache>
            </c:strRef>
          </c:tx>
          <c:spPr>
            <a:ln w="28575" cap="rnd">
              <a:solidFill>
                <a:schemeClr val="accent2"/>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Table'!$EQ$7:$EQ$21</c:f>
              <c:numCache>
                <c:formatCode>[&lt;999950]0,"K";[&lt;999950000]0,,"M";#,#00,,,"B"</c:formatCode>
                <c:ptCount val="15"/>
                <c:pt idx="0">
                  <c:v>11000000</c:v>
                </c:pt>
                <c:pt idx="1">
                  <c:v>22000000</c:v>
                </c:pt>
                <c:pt idx="2">
                  <c:v>142000000</c:v>
                </c:pt>
                <c:pt idx="3">
                  <c:v>40000000</c:v>
                </c:pt>
                <c:pt idx="4">
                  <c:v>122000000</c:v>
                </c:pt>
                <c:pt idx="5">
                  <c:v>60000000</c:v>
                </c:pt>
                <c:pt idx="6">
                  <c:v>60000000</c:v>
                </c:pt>
                <c:pt idx="7">
                  <c:v>100000000</c:v>
                </c:pt>
                <c:pt idx="8">
                  <c:v>11000000</c:v>
                </c:pt>
                <c:pt idx="9">
                  <c:v>115000000</c:v>
                </c:pt>
                <c:pt idx="10">
                  <c:v>275000000</c:v>
                </c:pt>
                <c:pt idx="11">
                  <c:v>100000000</c:v>
                </c:pt>
                <c:pt idx="12">
                  <c:v>20000000</c:v>
                </c:pt>
                <c:pt idx="13">
                  <c:v>82000000</c:v>
                </c:pt>
                <c:pt idx="14">
                  <c:v>97000000</c:v>
                </c:pt>
              </c:numCache>
            </c:numRef>
          </c:val>
          <c:smooth val="0"/>
          <c:extLst>
            <c:ext xmlns:c16="http://schemas.microsoft.com/office/drawing/2014/chart" uri="{C3380CC4-5D6E-409C-BE32-E72D297353CC}">
              <c16:uniqueId val="{00000015-450E-40F8-92CC-6C88A8BA86A7}"/>
            </c:ext>
          </c:extLst>
        </c:ser>
        <c:ser>
          <c:idx val="2"/>
          <c:order val="2"/>
          <c:tx>
            <c:strRef>
              <c:f>'Pivot Table'!$ER$5:$ER$6</c:f>
              <c:strCache>
                <c:ptCount val="1"/>
                <c:pt idx="0">
                  <c:v>FC</c:v>
                </c:pt>
              </c:strCache>
            </c:strRef>
          </c:tx>
          <c:spPr>
            <a:ln w="28575" cap="rnd">
              <a:solidFill>
                <a:schemeClr val="accent3"/>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Table'!$ER$7:$ER$21</c:f>
              <c:numCache>
                <c:formatCode>[&lt;999950]0,"K";[&lt;999950000]0,,"M";#,#00,,,"B"</c:formatCode>
                <c:ptCount val="15"/>
                <c:pt idx="2">
                  <c:v>76000000</c:v>
                </c:pt>
                <c:pt idx="4">
                  <c:v>19000000</c:v>
                </c:pt>
                <c:pt idx="8">
                  <c:v>38000000</c:v>
                </c:pt>
                <c:pt idx="10">
                  <c:v>114000000</c:v>
                </c:pt>
              </c:numCache>
            </c:numRef>
          </c:val>
          <c:smooth val="0"/>
          <c:extLst>
            <c:ext xmlns:c16="http://schemas.microsoft.com/office/drawing/2014/chart" uri="{C3380CC4-5D6E-409C-BE32-E72D297353CC}">
              <c16:uniqueId val="{00000016-450E-40F8-92CC-6C88A8BA86A7}"/>
            </c:ext>
          </c:extLst>
        </c:ser>
        <c:ser>
          <c:idx val="3"/>
          <c:order val="3"/>
          <c:tx>
            <c:strRef>
              <c:f>'Pivot Table'!$ES$5:$ES$6</c:f>
              <c:strCache>
                <c:ptCount val="1"/>
                <c:pt idx="0">
                  <c:v>GK</c:v>
                </c:pt>
              </c:strCache>
            </c:strRef>
          </c:tx>
          <c:spPr>
            <a:ln w="28575" cap="rnd">
              <a:solidFill>
                <a:schemeClr val="accent4"/>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Table'!$ES$7:$ES$21</c:f>
              <c:numCache>
                <c:formatCode>[&lt;999950]0,"K";[&lt;999950000]0,,"M";#,#00,,,"B"</c:formatCode>
                <c:ptCount val="15"/>
                <c:pt idx="0">
                  <c:v>216000000</c:v>
                </c:pt>
                <c:pt idx="1">
                  <c:v>212000000</c:v>
                </c:pt>
                <c:pt idx="2">
                  <c:v>1262000000</c:v>
                </c:pt>
                <c:pt idx="3">
                  <c:v>741000000</c:v>
                </c:pt>
                <c:pt idx="4">
                  <c:v>922000000</c:v>
                </c:pt>
                <c:pt idx="5">
                  <c:v>525000000</c:v>
                </c:pt>
                <c:pt idx="6">
                  <c:v>1027000000</c:v>
                </c:pt>
                <c:pt idx="7">
                  <c:v>140000000</c:v>
                </c:pt>
                <c:pt idx="8">
                  <c:v>245000000</c:v>
                </c:pt>
                <c:pt idx="9">
                  <c:v>900000000</c:v>
                </c:pt>
                <c:pt idx="10">
                  <c:v>1414000000</c:v>
                </c:pt>
                <c:pt idx="11">
                  <c:v>436000000</c:v>
                </c:pt>
                <c:pt idx="12">
                  <c:v>804000000</c:v>
                </c:pt>
                <c:pt idx="13">
                  <c:v>803000000</c:v>
                </c:pt>
                <c:pt idx="14">
                  <c:v>944000000</c:v>
                </c:pt>
              </c:numCache>
            </c:numRef>
          </c:val>
          <c:smooth val="0"/>
          <c:extLst>
            <c:ext xmlns:c16="http://schemas.microsoft.com/office/drawing/2014/chart" uri="{C3380CC4-5D6E-409C-BE32-E72D297353CC}">
              <c16:uniqueId val="{00000004-1591-4FF0-A98E-4D1FCB382AEB}"/>
            </c:ext>
          </c:extLst>
        </c:ser>
        <c:dLbls>
          <c:showLegendKey val="0"/>
          <c:showVal val="0"/>
          <c:showCatName val="0"/>
          <c:showSerName val="0"/>
          <c:showPercent val="0"/>
          <c:showBubbleSize val="0"/>
        </c:dLbls>
        <c:smooth val="0"/>
        <c:axId val="508696344"/>
        <c:axId val="508696672"/>
      </c:lineChart>
      <c:catAx>
        <c:axId val="50869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96672"/>
        <c:crosses val="autoZero"/>
        <c:auto val="1"/>
        <c:lblAlgn val="ctr"/>
        <c:lblOffset val="100"/>
        <c:noMultiLvlLbl val="0"/>
      </c:catAx>
      <c:valAx>
        <c:axId val="508696672"/>
        <c:scaling>
          <c:orientation val="minMax"/>
        </c:scaling>
        <c:delete val="0"/>
        <c:axPos val="l"/>
        <c:numFmt formatCode="[&lt;999950]0,&quot;K&quot;;[&lt;99995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96344"/>
        <c:crosses val="autoZero"/>
        <c:crossBetween val="between"/>
      </c:valAx>
      <c:spPr>
        <a:noFill/>
        <a:ln>
          <a:noFill/>
        </a:ln>
        <a:effectLst/>
      </c:spPr>
    </c:plotArea>
    <c:legend>
      <c:legendPos val="b"/>
      <c:layout>
        <c:manualLayout>
          <c:xMode val="edge"/>
          <c:yMode val="edge"/>
          <c:x val="0.5936030731504921"/>
          <c:y val="0.87477254426883966"/>
          <c:w val="0.40639695022489408"/>
          <c:h val="0.107656201807782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Table!Ear_Monthly</c:name>
    <c:fmtId val="15"/>
  </c:pivotSource>
  <c:chart>
    <c:autoTitleDeleted val="1"/>
    <c:pivotFmts>
      <c:pivotFmt>
        <c:idx val="0"/>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a:solidFill>
              <a:schemeClr val="accent2">
                <a:lumMod val="50000"/>
              </a:schemeClr>
            </a:solidFill>
            <a:round/>
          </a:ln>
          <a:effectLst/>
        </c:spPr>
        <c:marker>
          <c:symbol val="none"/>
        </c:marker>
      </c:pivotFmt>
      <c:pivotFmt>
        <c:idx val="2"/>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6651E-3"/>
              <c:y val="-0.12556059722966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4404E-3"/>
              <c:y val="-0.31689103110343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9.1954000795486587E-3"/>
              <c:y val="-0.1136024451125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6651E-3"/>
              <c:y val="-0.12556059722966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4404E-3"/>
              <c:y val="-0.31689103110343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9.1954000795486587E-3"/>
              <c:y val="-0.1136024451125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508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6651E-3"/>
              <c:y val="-0.12556059722966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4404E-3"/>
              <c:y val="-0.31689103110343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9.1954000795486587E-3"/>
              <c:y val="-0.1136024451125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50800" cap="rnd">
            <a:solidFill>
              <a:schemeClr val="accent2">
                <a:lumMod val="50000"/>
              </a:schemeClr>
            </a:solidFill>
            <a:round/>
          </a:ln>
          <a:effectLst/>
        </c:spPr>
        <c:marker>
          <c:symbol val="none"/>
        </c:marker>
      </c:pivotFmt>
      <c:pivotFmt>
        <c:idx val="15"/>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6651E-3"/>
              <c:y val="-0.12556059722966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4404E-3"/>
              <c:y val="-0.31689103110343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9.1954000795486587E-3"/>
              <c:y val="-0.1136024451125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508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6651E-3"/>
              <c:y val="-0.12556059722966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3.0651333598494404E-3"/>
              <c:y val="-0.316891031103436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77000">
                <a:schemeClr val="accent3">
                  <a:alpha val="0"/>
                  <a:lumMod val="0"/>
                  <a:lumOff val="100000"/>
                </a:schemeClr>
              </a:gs>
              <a:gs pos="44961">
                <a:srgbClr val="A5A5A5"/>
              </a:gs>
              <a:gs pos="23837">
                <a:srgbClr val="A5A5A5"/>
              </a:gs>
              <a:gs pos="62385">
                <a:schemeClr val="accent3">
                  <a:lumMod val="100000"/>
                </a:schemeClr>
              </a:gs>
              <a:gs pos="0">
                <a:schemeClr val="accent3">
                  <a:lumMod val="100000"/>
                  <a:alpha val="0"/>
                </a:schemeClr>
              </a:gs>
              <a:gs pos="7000">
                <a:schemeClr val="accent3">
                  <a:lumMod val="100000"/>
                </a:schemeClr>
              </a:gs>
            </a:gsLst>
            <a:path path="circle">
              <a:fillToRect l="50000" t="-80000" r="50000" b="180000"/>
            </a:path>
            <a:tileRect/>
          </a:gradFill>
          <a:ln w="15875" cap="sq">
            <a:noFill/>
            <a:prstDash val="sysDot"/>
          </a:ln>
          <a:effectLst/>
        </c:spPr>
        <c:dLbl>
          <c:idx val="0"/>
          <c:layout>
            <c:manualLayout>
              <c:x val="9.1954000795486587E-3"/>
              <c:y val="-0.113602445112552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508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31000">
                <a:schemeClr val="accent3">
                  <a:lumMod val="5000"/>
                  <a:lumOff val="95000"/>
                </a:schemeClr>
              </a:gs>
              <a:gs pos="31000">
                <a:schemeClr val="accent3">
                  <a:lumMod val="45000"/>
                  <a:lumOff val="55000"/>
                </a:schemeClr>
              </a:gs>
              <a:gs pos="67000">
                <a:schemeClr val="bg2">
                  <a:lumMod val="75000"/>
                </a:schemeClr>
              </a:gs>
            </a:gsLst>
            <a:lin ang="2700000" scaled="1"/>
            <a:tileRect/>
          </a:gradFill>
          <a:ln w="15875" cap="sq">
            <a:noFill/>
            <a:prstDash val="sysDot"/>
          </a:ln>
          <a:effectLst>
            <a:outerShdw blurRad="50800" dist="38100" dir="16200000" rotWithShape="0">
              <a:prstClr val="black">
                <a:alpha val="40000"/>
              </a:prstClr>
            </a:outerShdw>
            <a:softEdge rad="127000"/>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6"/>
        <c:dLbl>
          <c:idx val="0"/>
          <c:layout>
            <c:manualLayout>
              <c:x val="-1.2454745973654816E-2"/>
              <c:y val="-0.31411331159362654"/>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7"/>
        <c:dLbl>
          <c:idx val="0"/>
          <c:layout>
            <c:manualLayout>
              <c:x val="1.2454745973654587E-2"/>
              <c:y val="-0.30342267822582786"/>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8"/>
        <c:dLbl>
          <c:idx val="0"/>
          <c:layout>
            <c:manualLayout>
              <c:x val="3.4234593915197106E-2"/>
              <c:y val="-0.30215435191813145"/>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9"/>
        <c:spPr>
          <a:ln w="15875" cap="rnd">
            <a:solidFill>
              <a:schemeClr val="accent2">
                <a:lumMod val="50000"/>
              </a:schemeClr>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3.1298904538342304E-3"/>
              <c:y val="-0.1346801346801348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1"/>
        <c:dLbl>
          <c:idx val="0"/>
          <c:layout>
            <c:manualLayout>
              <c:x val="2.5039123630672813E-2"/>
              <c:y val="-2.6936026936026935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dLbl>
          <c:idx val="0"/>
          <c:layout>
            <c:manualLayout>
              <c:x val="9.3896713615022904E-3"/>
              <c:y val="-0.10774410774410786"/>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dLbl>
          <c:idx val="0"/>
          <c:layout>
            <c:manualLayout>
              <c:x val="0"/>
              <c:y val="0"/>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dLbl>
          <c:idx val="0"/>
          <c:layout>
            <c:manualLayout>
              <c:x val="0"/>
              <c:y val="-0.2289562289562290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dLbl>
          <c:idx val="0"/>
          <c:layout>
            <c:manualLayout>
              <c:x val="-1.4345165530163373E-17"/>
              <c:y val="-0.1346801346801348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6"/>
        <c:dLbl>
          <c:idx val="0"/>
          <c:layout>
            <c:manualLayout>
              <c:x val="9.3896713615023476E-3"/>
              <c:y val="-5.3872053872053995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2.3028107402067698E-3"/>
          <c:y val="6.1594421909382545E-2"/>
          <c:w val="0.9937971485958621"/>
          <c:h val="0.83204668565365503"/>
        </c:manualLayout>
      </c:layout>
      <c:areaChart>
        <c:grouping val="stacked"/>
        <c:varyColors val="0"/>
        <c:ser>
          <c:idx val="0"/>
          <c:order val="0"/>
          <c:tx>
            <c:strRef>
              <c:f>'Pivot Table'!$U$6</c:f>
              <c:strCache>
                <c:ptCount val="1"/>
                <c:pt idx="0">
                  <c:v>Sum of Paid Fees2</c:v>
                </c:pt>
              </c:strCache>
            </c:strRef>
          </c:tx>
          <c:spPr>
            <a:gradFill flip="none" rotWithShape="1">
              <a:gsLst>
                <a:gs pos="31000">
                  <a:schemeClr val="accent3">
                    <a:lumMod val="5000"/>
                    <a:lumOff val="95000"/>
                  </a:schemeClr>
                </a:gs>
                <a:gs pos="31000">
                  <a:schemeClr val="accent3">
                    <a:lumMod val="45000"/>
                    <a:lumOff val="55000"/>
                  </a:schemeClr>
                </a:gs>
                <a:gs pos="67000">
                  <a:schemeClr val="bg2">
                    <a:lumMod val="75000"/>
                  </a:schemeClr>
                </a:gs>
              </a:gsLst>
              <a:lin ang="2700000" scaled="1"/>
              <a:tileRect/>
            </a:gradFill>
            <a:ln w="15875" cap="sq">
              <a:noFill/>
              <a:prstDash val="sysDot"/>
            </a:ln>
            <a:effectLst>
              <a:outerShdw blurRad="50800" dist="38100" dir="16200000" rotWithShape="0">
                <a:prstClr val="black">
                  <a:alpha val="40000"/>
                </a:prstClr>
              </a:outerShdw>
              <a:softEdge rad="127000"/>
            </a:effectLst>
          </c:spPr>
          <c:dLbls>
            <c:dLbl>
              <c:idx val="1"/>
              <c:layout>
                <c:manualLayout>
                  <c:x val="-1.4345165530163373E-17"/>
                  <c:y val="-0.13468013468013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2CD-42E3-9D19-8558C787BF35}"/>
                </c:ext>
              </c:extLst>
            </c:dLbl>
            <c:dLbl>
              <c:idx val="3"/>
              <c:layout>
                <c:manualLayout>
                  <c:x val="9.3896713615023476E-3"/>
                  <c:y val="-5.3872053872053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2CD-42E3-9D19-8558C787BF35}"/>
                </c:ext>
              </c:extLst>
            </c:dLbl>
            <c:dLbl>
              <c:idx val="4"/>
              <c:layout>
                <c:manualLayout>
                  <c:x val="0"/>
                  <c:y val="-0.22895622895622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2CD-42E3-9D19-8558C787BF35}"/>
                </c:ext>
              </c:extLst>
            </c:dLbl>
            <c:dLbl>
              <c:idx val="5"/>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2CD-42E3-9D19-8558C787BF35}"/>
                </c:ext>
              </c:extLst>
            </c:dLbl>
            <c:dLbl>
              <c:idx val="6"/>
              <c:layout>
                <c:manualLayout>
                  <c:x val="9.3896713615022904E-3"/>
                  <c:y val="-0.107744107744107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2CD-42E3-9D19-8558C787BF35}"/>
                </c:ext>
              </c:extLst>
            </c:dLbl>
            <c:dLbl>
              <c:idx val="7"/>
              <c:layout>
                <c:manualLayout>
                  <c:x val="2.5039123630672813E-2"/>
                  <c:y val="-2.6936026936026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2CD-42E3-9D19-8558C787BF35}"/>
                </c:ext>
              </c:extLst>
            </c:dLbl>
            <c:dLbl>
              <c:idx val="8"/>
              <c:layout>
                <c:manualLayout>
                  <c:x val="-1.2454745973654816E-2"/>
                  <c:y val="-0.314113311593626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2CD-42E3-9D19-8558C787BF35}"/>
                </c:ext>
              </c:extLst>
            </c:dLbl>
            <c:dLbl>
              <c:idx val="9"/>
              <c:layout>
                <c:manualLayout>
                  <c:x val="1.2454745973654587E-2"/>
                  <c:y val="-0.303422678225827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CD-42E3-9D19-8558C787BF35}"/>
                </c:ext>
              </c:extLst>
            </c:dLbl>
            <c:dLbl>
              <c:idx val="10"/>
              <c:layout>
                <c:manualLayout>
                  <c:x val="3.4234593915197106E-2"/>
                  <c:y val="-0.302154351918131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2CD-42E3-9D19-8558C787BF35}"/>
                </c:ext>
              </c:extLst>
            </c:dLbl>
            <c:dLbl>
              <c:idx val="11"/>
              <c:layout>
                <c:manualLayout>
                  <c:x val="-3.1298904538342304E-3"/>
                  <c:y val="-0.13468013468013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2CD-42E3-9D19-8558C787BF35}"/>
                </c:ext>
              </c:extLst>
            </c:dLbl>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'Pivot Table'!$T$7:$T$18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Table'!$U$7:$U$18</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9-22CD-42E3-9D19-8558C787BF35}"/>
            </c:ext>
          </c:extLst>
        </c:ser>
        <c:dLbls>
          <c:showLegendKey val="0"/>
          <c:showVal val="0"/>
          <c:showCatName val="0"/>
          <c:showSerName val="0"/>
          <c:showPercent val="0"/>
          <c:showBubbleSize val="0"/>
        </c:dLbls>
        <c:axId val="437689992"/>
        <c:axId val="437690320"/>
      </c:areaChart>
      <c:lineChart>
        <c:grouping val="stacked"/>
        <c:varyColors val="0"/>
        <c:ser>
          <c:idx val="1"/>
          <c:order val="1"/>
          <c:tx>
            <c:strRef>
              <c:f>'Pivot Table'!$V$6</c:f>
              <c:strCache>
                <c:ptCount val="1"/>
                <c:pt idx="0">
                  <c:v>Sum of Paid Fees2_2</c:v>
                </c:pt>
              </c:strCache>
            </c:strRef>
          </c:tx>
          <c:spPr>
            <a:ln w="15875" cap="rnd">
              <a:solidFill>
                <a:schemeClr val="accent2">
                  <a:lumMod val="50000"/>
                </a:schemeClr>
              </a:solidFill>
              <a:round/>
            </a:ln>
            <a:effectLst/>
          </c:spPr>
          <c:marker>
            <c:symbol val="none"/>
          </c:marke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Table'!$T$7:$T$18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Table'!$V$7:$V$18</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B-22CD-42E3-9D19-8558C787BF35}"/>
            </c:ext>
          </c:extLst>
        </c:ser>
        <c:dLbls>
          <c:showLegendKey val="0"/>
          <c:showVal val="1"/>
          <c:showCatName val="0"/>
          <c:showSerName val="0"/>
          <c:showPercent val="0"/>
          <c:showBubbleSize val="0"/>
        </c:dLbls>
        <c:marker val="1"/>
        <c:smooth val="0"/>
        <c:axId val="437689992"/>
        <c:axId val="437690320"/>
      </c:lineChart>
      <c:catAx>
        <c:axId val="437689992"/>
        <c:scaling>
          <c:orientation val="minMax"/>
        </c:scaling>
        <c:delete val="1"/>
        <c:axPos val="b"/>
        <c:numFmt formatCode="General" sourceLinked="1"/>
        <c:majorTickMark val="none"/>
        <c:minorTickMark val="none"/>
        <c:tickLblPos val="nextTo"/>
        <c:crossAx val="437690320"/>
        <c:crosses val="autoZero"/>
        <c:auto val="1"/>
        <c:lblAlgn val="ctr"/>
        <c:lblOffset val="100"/>
        <c:noMultiLvlLbl val="0"/>
      </c:catAx>
      <c:valAx>
        <c:axId val="437690320"/>
        <c:scaling>
          <c:orientation val="minMax"/>
        </c:scaling>
        <c:delete val="1"/>
        <c:axPos val="l"/>
        <c:numFmt formatCode="[&lt;999950]0.0,&quot;K&quot;;[&lt;999950000]0.0,,&quot;M&quot;;#,#00,,,&quot;B&quot;" sourceLinked="1"/>
        <c:majorTickMark val="none"/>
        <c:minorTickMark val="none"/>
        <c:tickLblPos val="nextTo"/>
        <c:crossAx val="437689992"/>
        <c:crosses val="autoZero"/>
        <c:crossBetween val="between"/>
      </c:valAx>
      <c:spPr>
        <a:noFill/>
      </c:spPr>
    </c:plotArea>
    <c:plotVisOnly val="1"/>
    <c:dispBlanksAs val="gap"/>
    <c:showDLblsOverMax val="0"/>
    <c:extLst/>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paperSize="9" orientation="landscape"/>
  </c:printSettings>
  <c:userShapes r:id="rId1"/>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Table!PivotTable2</c:name>
    <c:fmtId val="22"/>
  </c:pivotSource>
  <c:chart>
    <c:autoTitleDeleted val="1"/>
    <c:pivotFmts>
      <c:pivotFmt>
        <c:idx val="0"/>
        <c:spPr>
          <a:solidFill>
            <a:schemeClr val="accent1"/>
          </a:solidFill>
          <a:ln w="3175">
            <a:solidFill>
              <a:schemeClr val="lt1"/>
            </a:solid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3175">
            <a:solidFill>
              <a:schemeClr val="lt1"/>
            </a:solidFill>
          </a:ln>
          <a:effectLst>
            <a:outerShdw blurRad="50800" dist="50800" dir="5400000" algn="ctr" rotWithShape="0">
              <a:schemeClr val="bg1">
                <a:lumMod val="95000"/>
              </a:schemeClr>
            </a:outerShdw>
          </a:effectLst>
        </c:spPr>
      </c:pivotFmt>
      <c:pivotFmt>
        <c:idx val="2"/>
        <c:spPr>
          <a:solidFill>
            <a:srgbClr val="FFC000"/>
          </a:solidFill>
          <a:ln w="31750">
            <a:solidFill>
              <a:schemeClr val="lt1"/>
            </a:solidFill>
          </a:ln>
          <a:effectLst>
            <a:outerShdw blurRad="50800" dist="50800" dir="5400000" algn="ctr" rotWithShape="0">
              <a:schemeClr val="bg1">
                <a:lumMod val="95000"/>
              </a:schemeClr>
            </a:outerShdw>
          </a:effectLst>
        </c:spPr>
      </c:pivotFmt>
      <c:pivotFmt>
        <c:idx val="3"/>
        <c:spPr>
          <a:solidFill>
            <a:schemeClr val="accent1"/>
          </a:solidFill>
          <a:ln w="3175">
            <a:solidFill>
              <a:schemeClr val="lt1"/>
            </a:solid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3175">
            <a:solidFill>
              <a:schemeClr val="lt1"/>
            </a:solidFill>
          </a:ln>
          <a:effectLst>
            <a:outerShdw blurRad="50800" dist="50800" dir="5400000" algn="ctr" rotWithShape="0">
              <a:schemeClr val="bg1">
                <a:lumMod val="95000"/>
              </a:schemeClr>
            </a:outerShdw>
          </a:effectLst>
        </c:spPr>
      </c:pivotFmt>
      <c:pivotFmt>
        <c:idx val="5"/>
        <c:spPr>
          <a:solidFill>
            <a:srgbClr val="FFC000"/>
          </a:solidFill>
          <a:ln w="31750">
            <a:solidFill>
              <a:schemeClr val="lt1"/>
            </a:solidFill>
          </a:ln>
          <a:effectLst>
            <a:outerShdw blurRad="50800" dist="50800" dir="5400000" algn="ctr" rotWithShape="0">
              <a:schemeClr val="bg1">
                <a:lumMod val="95000"/>
              </a:schemeClr>
            </a:outerShdw>
          </a:effectLst>
        </c:spPr>
      </c:pivotFmt>
      <c:pivotFmt>
        <c:idx val="6"/>
        <c:spPr>
          <a:solidFill>
            <a:schemeClr val="accent1"/>
          </a:solidFill>
          <a:ln w="3175">
            <a:solidFill>
              <a:schemeClr val="lt1"/>
            </a:solid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3175">
            <a:solidFill>
              <a:schemeClr val="lt1"/>
            </a:solidFill>
          </a:ln>
          <a:effectLst>
            <a:outerShdw blurRad="50800" dist="50800" dir="5400000" algn="ctr" rotWithShape="0">
              <a:schemeClr val="bg1">
                <a:lumMod val="95000"/>
              </a:schemeClr>
            </a:outerShdw>
          </a:effectLst>
        </c:spPr>
      </c:pivotFmt>
      <c:pivotFmt>
        <c:idx val="8"/>
        <c:spPr>
          <a:solidFill>
            <a:srgbClr val="FFC000"/>
          </a:solidFill>
          <a:ln w="31750">
            <a:solidFill>
              <a:schemeClr val="lt1"/>
            </a:solidFill>
          </a:ln>
          <a:effectLst>
            <a:outerShdw blurRad="50800" dist="50800" dir="5400000" algn="ctr" rotWithShape="0">
              <a:schemeClr val="bg1">
                <a:lumMod val="95000"/>
              </a:schemeClr>
            </a:outerShdw>
          </a:effectLst>
        </c:spPr>
      </c:pivotFmt>
    </c:pivotFmts>
    <c:plotArea>
      <c:layout>
        <c:manualLayout>
          <c:layoutTarget val="inner"/>
          <c:xMode val="edge"/>
          <c:yMode val="edge"/>
          <c:x val="0.2580351851851852"/>
          <c:y val="0.28243333333333331"/>
          <c:w val="0.57683982683982682"/>
          <c:h val="0.85829307568438007"/>
        </c:manualLayout>
      </c:layout>
      <c:doughnutChart>
        <c:varyColors val="1"/>
        <c:ser>
          <c:idx val="0"/>
          <c:order val="0"/>
          <c:tx>
            <c:strRef>
              <c:f>'Pivot Table'!$AD$4</c:f>
              <c:strCache>
                <c:ptCount val="1"/>
                <c:pt idx="0">
                  <c:v>Total</c:v>
                </c:pt>
              </c:strCache>
            </c:strRef>
          </c:tx>
          <c:spPr>
            <a:ln w="3175"/>
            <a:effectLst>
              <a:outerShdw blurRad="50800" dist="50800" dir="5400000" algn="ctr" rotWithShape="0">
                <a:schemeClr val="bg1">
                  <a:lumMod val="95000"/>
                </a:schemeClr>
              </a:outerShdw>
            </a:effectLst>
          </c:spPr>
          <c:dPt>
            <c:idx val="0"/>
            <c:bubble3D val="0"/>
            <c:spPr>
              <a:solidFill>
                <a:schemeClr val="bg1">
                  <a:lumMod val="95000"/>
                </a:schemeClr>
              </a:solidFill>
              <a:ln w="3175">
                <a:solidFill>
                  <a:schemeClr val="lt1"/>
                </a:solidFill>
              </a:ln>
              <a:effectLst>
                <a:outerShdw blurRad="50800" dist="50800" dir="5400000" algn="ctr" rotWithShape="0">
                  <a:schemeClr val="bg1">
                    <a:lumMod val="95000"/>
                  </a:schemeClr>
                </a:outerShdw>
              </a:effectLst>
            </c:spPr>
            <c:extLst>
              <c:ext xmlns:c16="http://schemas.microsoft.com/office/drawing/2014/chart" uri="{C3380CC4-5D6E-409C-BE32-E72D297353CC}">
                <c16:uniqueId val="{00000001-5732-4BFE-A1E9-11F503873157}"/>
              </c:ext>
            </c:extLst>
          </c:dPt>
          <c:dPt>
            <c:idx val="1"/>
            <c:bubble3D val="0"/>
            <c:explosion val="4"/>
            <c:spPr>
              <a:solidFill>
                <a:srgbClr val="FFC000"/>
              </a:solidFill>
              <a:ln w="31750">
                <a:solidFill>
                  <a:schemeClr val="lt1"/>
                </a:solidFill>
              </a:ln>
              <a:effectLst>
                <a:outerShdw blurRad="50800" dist="50800" dir="5400000" algn="ctr" rotWithShape="0">
                  <a:schemeClr val="bg1">
                    <a:lumMod val="95000"/>
                  </a:schemeClr>
                </a:outerShdw>
              </a:effectLst>
            </c:spPr>
            <c:extLst>
              <c:ext xmlns:c16="http://schemas.microsoft.com/office/drawing/2014/chart" uri="{C3380CC4-5D6E-409C-BE32-E72D297353CC}">
                <c16:uniqueId val="{00000003-5732-4BFE-A1E9-11F503873157}"/>
              </c:ext>
            </c:extLst>
          </c:dPt>
          <c:cat>
            <c:strRef>
              <c:f>'Pivot Table'!$AC$5:$AC$7</c:f>
              <c:strCache>
                <c:ptCount val="2"/>
                <c:pt idx="0">
                  <c:v>Not Paid</c:v>
                </c:pt>
                <c:pt idx="1">
                  <c:v>Paid</c:v>
                </c:pt>
              </c:strCache>
            </c:strRef>
          </c:cat>
          <c:val>
            <c:numRef>
              <c:f>'Pivot Table'!$AD$5:$AD$7</c:f>
              <c:numCache>
                <c:formatCode>General</c:formatCode>
                <c:ptCount val="2"/>
                <c:pt idx="0">
                  <c:v>311</c:v>
                </c:pt>
                <c:pt idx="1">
                  <c:v>926</c:v>
                </c:pt>
              </c:numCache>
            </c:numRef>
          </c:val>
          <c:extLst>
            <c:ext xmlns:c16="http://schemas.microsoft.com/office/drawing/2014/chart" uri="{C3380CC4-5D6E-409C-BE32-E72D297353CC}">
              <c16:uniqueId val="{00000004-5732-4BFE-A1E9-11F503873157}"/>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Table!PivotTable2</c:name>
    <c:fmtId val="23"/>
  </c:pivotSource>
  <c:chart>
    <c:autoTitleDeleted val="1"/>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9525">
            <a:solidFill>
              <a:schemeClr val="lt1"/>
            </a:solidFill>
          </a:ln>
          <a:effectLst/>
        </c:spPr>
      </c:pivotFmt>
      <c:pivotFmt>
        <c:idx val="2"/>
        <c:spPr>
          <a:solidFill>
            <a:srgbClr val="28F107"/>
          </a:solidFill>
          <a:ln w="9525">
            <a:solidFill>
              <a:schemeClr val="lt1"/>
            </a:solidFill>
          </a:ln>
          <a:effectLst/>
        </c:spPr>
      </c:pivotFmt>
      <c:pivotFmt>
        <c:idx val="3"/>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8F107"/>
          </a:solidFill>
          <a:ln w="9525">
            <a:solidFill>
              <a:schemeClr val="lt1"/>
            </a:solidFill>
          </a:ln>
          <a:effectLst/>
        </c:spPr>
      </c:pivotFmt>
      <c:pivotFmt>
        <c:idx val="5"/>
        <c:spPr>
          <a:solidFill>
            <a:schemeClr val="bg1">
              <a:lumMod val="95000"/>
            </a:schemeClr>
          </a:solidFill>
          <a:ln w="9525">
            <a:solidFill>
              <a:schemeClr val="lt1"/>
            </a:solidFill>
          </a:ln>
          <a:effectLst/>
        </c:spPr>
      </c:pivotFmt>
      <c:pivotFmt>
        <c:idx val="6"/>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8F107"/>
          </a:solidFill>
          <a:ln w="9525">
            <a:solidFill>
              <a:schemeClr val="lt1"/>
            </a:solidFill>
          </a:ln>
          <a:effectLst/>
        </c:spPr>
      </c:pivotFmt>
      <c:pivotFmt>
        <c:idx val="8"/>
        <c:spPr>
          <a:noFill/>
          <a:ln w="9525">
            <a:solidFill>
              <a:schemeClr val="lt1"/>
            </a:solidFill>
          </a:ln>
          <a:effectLst/>
        </c:spPr>
      </c:pivotFmt>
    </c:pivotFmts>
    <c:plotArea>
      <c:layout>
        <c:manualLayout>
          <c:layoutTarget val="inner"/>
          <c:xMode val="edge"/>
          <c:yMode val="edge"/>
          <c:x val="0.10100704009429741"/>
          <c:y val="0"/>
          <c:w val="0.81232141770629651"/>
          <c:h val="1"/>
        </c:manualLayout>
      </c:layout>
      <c:doughnutChart>
        <c:varyColors val="1"/>
        <c:ser>
          <c:idx val="0"/>
          <c:order val="0"/>
          <c:tx>
            <c:strRef>
              <c:f>'Pivot Table'!$AD$4</c:f>
              <c:strCache>
                <c:ptCount val="1"/>
                <c:pt idx="0">
                  <c:v>Total</c:v>
                </c:pt>
              </c:strCache>
            </c:strRef>
          </c:tx>
          <c:spPr>
            <a:ln w="9525"/>
          </c:spPr>
          <c:explosion val="2"/>
          <c:dPt>
            <c:idx val="0"/>
            <c:bubble3D val="0"/>
            <c:spPr>
              <a:solidFill>
                <a:srgbClr val="28F107"/>
              </a:solidFill>
              <a:ln w="9525">
                <a:solidFill>
                  <a:schemeClr val="lt1"/>
                </a:solidFill>
              </a:ln>
              <a:effectLst/>
            </c:spPr>
            <c:extLst>
              <c:ext xmlns:c16="http://schemas.microsoft.com/office/drawing/2014/chart" uri="{C3380CC4-5D6E-409C-BE32-E72D297353CC}">
                <c16:uniqueId val="{00000001-6C6B-41B4-A342-569A96E95214}"/>
              </c:ext>
            </c:extLst>
          </c:dPt>
          <c:dPt>
            <c:idx val="1"/>
            <c:bubble3D val="0"/>
            <c:spPr>
              <a:noFill/>
              <a:ln w="9525">
                <a:solidFill>
                  <a:schemeClr val="lt1"/>
                </a:solidFill>
              </a:ln>
              <a:effectLst/>
            </c:spPr>
            <c:extLst>
              <c:ext xmlns:c16="http://schemas.microsoft.com/office/drawing/2014/chart" uri="{C3380CC4-5D6E-409C-BE32-E72D297353CC}">
                <c16:uniqueId val="{00000003-6C6B-41B4-A342-569A96E95214}"/>
              </c:ext>
            </c:extLst>
          </c:dPt>
          <c:cat>
            <c:strRef>
              <c:f>'Pivot Table'!$AC$5:$AC$7</c:f>
              <c:strCache>
                <c:ptCount val="2"/>
                <c:pt idx="0">
                  <c:v>Not Paid</c:v>
                </c:pt>
                <c:pt idx="1">
                  <c:v>Paid</c:v>
                </c:pt>
              </c:strCache>
            </c:strRef>
          </c:cat>
          <c:val>
            <c:numRef>
              <c:f>'Pivot Table'!$AD$5:$AD$7</c:f>
              <c:numCache>
                <c:formatCode>General</c:formatCode>
                <c:ptCount val="2"/>
                <c:pt idx="0">
                  <c:v>311</c:v>
                </c:pt>
                <c:pt idx="1">
                  <c:v>926</c:v>
                </c:pt>
              </c:numCache>
            </c:numRef>
          </c:val>
          <c:extLst>
            <c:ext xmlns:c16="http://schemas.microsoft.com/office/drawing/2014/chart" uri="{C3380CC4-5D6E-409C-BE32-E72D297353CC}">
              <c16:uniqueId val="{00000004-6C6B-41B4-A342-569A96E95214}"/>
            </c:ext>
          </c:extLst>
        </c:ser>
        <c:dLbls>
          <c:showLegendKey val="0"/>
          <c:showVal val="0"/>
          <c:showCatName val="0"/>
          <c:showSerName val="0"/>
          <c:showPercent val="0"/>
          <c:showBubbleSize val="0"/>
          <c:showLeaderLines val="1"/>
        </c:dLbls>
        <c:firstSliceAng val="0"/>
        <c:holeSize val="7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Table!PivotTable2</c:name>
    <c:fmtId val="18"/>
  </c:pivotSource>
  <c:chart>
    <c:autoTitleDeleted val="1"/>
    <c:pivotFmts>
      <c:pivotFmt>
        <c:idx val="0"/>
        <c:spPr>
          <a:solidFill>
            <a:schemeClr val="accent1"/>
          </a:solidFill>
          <a:ln w="3175">
            <a:solidFill>
              <a:schemeClr val="lt1"/>
            </a:solid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
            <a:solidFill>
              <a:schemeClr val="lt1"/>
            </a:solidFill>
          </a:ln>
          <a:effectLst>
            <a:outerShdw blurRad="50800" dist="50800" dir="5400000" algn="ctr" rotWithShape="0">
              <a:schemeClr val="bg1">
                <a:lumMod val="95000"/>
              </a:schemeClr>
            </a:outerShdw>
          </a:effectLst>
        </c:spPr>
      </c:pivotFmt>
      <c:pivotFmt>
        <c:idx val="2"/>
        <c:spPr>
          <a:solidFill>
            <a:schemeClr val="accent1"/>
          </a:solidFill>
          <a:ln w="3175">
            <a:solidFill>
              <a:schemeClr val="lt1"/>
            </a:solidFill>
          </a:ln>
          <a:effectLst>
            <a:outerShdw blurRad="50800" dist="50800" dir="5400000" algn="ctr" rotWithShape="0">
              <a:schemeClr val="bg1">
                <a:lumMod val="95000"/>
              </a:schemeClr>
            </a:outerShdw>
          </a:effectLst>
        </c:spPr>
      </c:pivotFmt>
    </c:pivotFmts>
    <c:plotArea>
      <c:layout>
        <c:manualLayout>
          <c:layoutTarget val="inner"/>
          <c:xMode val="edge"/>
          <c:yMode val="edge"/>
          <c:x val="0.16396123561477893"/>
          <c:y val="0.2373243561946061"/>
          <c:w val="0.57683982683982682"/>
          <c:h val="0.85829307568438007"/>
        </c:manualLayout>
      </c:layout>
      <c:doughnutChart>
        <c:varyColors val="1"/>
        <c:ser>
          <c:idx val="0"/>
          <c:order val="0"/>
          <c:tx>
            <c:strRef>
              <c:f>'Pivot Table'!$AD$4</c:f>
              <c:strCache>
                <c:ptCount val="1"/>
                <c:pt idx="0">
                  <c:v>Total</c:v>
                </c:pt>
              </c:strCache>
            </c:strRef>
          </c:tx>
          <c:spPr>
            <a:ln w="3175"/>
            <a:effectLst>
              <a:outerShdw blurRad="50800" dist="50800" dir="5400000" algn="ctr" rotWithShape="0">
                <a:schemeClr val="bg1">
                  <a:lumMod val="95000"/>
                </a:schemeClr>
              </a:outerShdw>
            </a:effectLst>
          </c:spPr>
          <c:dPt>
            <c:idx val="0"/>
            <c:bubble3D val="0"/>
            <c:spPr>
              <a:solidFill>
                <a:schemeClr val="accent1"/>
              </a:solidFill>
              <a:ln w="3175">
                <a:solidFill>
                  <a:schemeClr val="lt1"/>
                </a:solidFill>
              </a:ln>
              <a:effectLst>
                <a:outerShdw blurRad="50800" dist="50800" dir="5400000" algn="ctr" rotWithShape="0">
                  <a:schemeClr val="bg1">
                    <a:lumMod val="95000"/>
                  </a:schemeClr>
                </a:outerShdw>
              </a:effectLst>
            </c:spPr>
            <c:extLst>
              <c:ext xmlns:c16="http://schemas.microsoft.com/office/drawing/2014/chart" uri="{C3380CC4-5D6E-409C-BE32-E72D297353CC}">
                <c16:uniqueId val="{00000003-A23D-491E-974C-FB666DA77226}"/>
              </c:ext>
            </c:extLst>
          </c:dPt>
          <c:dPt>
            <c:idx val="1"/>
            <c:bubble3D val="0"/>
            <c:explosion val="4"/>
            <c:spPr>
              <a:solidFill>
                <a:schemeClr val="accent2"/>
              </a:solidFill>
              <a:ln w="3175">
                <a:solidFill>
                  <a:schemeClr val="lt1"/>
                </a:solidFill>
              </a:ln>
              <a:effectLst>
                <a:outerShdw blurRad="50800" dist="50800" dir="5400000" algn="ctr" rotWithShape="0">
                  <a:schemeClr val="bg1">
                    <a:lumMod val="95000"/>
                  </a:schemeClr>
                </a:outerShdw>
              </a:effectLst>
            </c:spPr>
            <c:extLst>
              <c:ext xmlns:c16="http://schemas.microsoft.com/office/drawing/2014/chart" uri="{C3380CC4-5D6E-409C-BE32-E72D297353CC}">
                <c16:uniqueId val="{00000004-A23D-491E-974C-FB666DA77226}"/>
              </c:ext>
            </c:extLst>
          </c:dPt>
          <c:cat>
            <c:strRef>
              <c:f>'Pivot Table'!$AC$5:$AC$7</c:f>
              <c:strCache>
                <c:ptCount val="2"/>
                <c:pt idx="0">
                  <c:v>Not Paid</c:v>
                </c:pt>
                <c:pt idx="1">
                  <c:v>Paid</c:v>
                </c:pt>
              </c:strCache>
            </c:strRef>
          </c:cat>
          <c:val>
            <c:numRef>
              <c:f>'Pivot Table'!$AD$5:$AD$7</c:f>
              <c:numCache>
                <c:formatCode>General</c:formatCode>
                <c:ptCount val="2"/>
                <c:pt idx="0">
                  <c:v>311</c:v>
                </c:pt>
                <c:pt idx="1">
                  <c:v>926</c:v>
                </c:pt>
              </c:numCache>
            </c:numRef>
          </c:val>
          <c:extLst>
            <c:ext xmlns:c16="http://schemas.microsoft.com/office/drawing/2014/chart" uri="{C3380CC4-5D6E-409C-BE32-E72D297353CC}">
              <c16:uniqueId val="{00000000-A23D-491E-974C-FB666DA77226}"/>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Table!Enr_Monthly</c:name>
    <c:fmtId val="27"/>
  </c:pivotSource>
  <c:chart>
    <c:autoTitleDeleted val="1"/>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19338690911059E-3"/>
          <c:y val="0"/>
          <c:w val="0.99670781807661901"/>
          <c:h val="1"/>
        </c:manualLayout>
      </c:layout>
      <c:lineChart>
        <c:grouping val="standard"/>
        <c:varyColors val="0"/>
        <c:ser>
          <c:idx val="0"/>
          <c:order val="0"/>
          <c:tx>
            <c:strRef>
              <c:f>'Pivot Table'!$AL$4</c:f>
              <c:strCache>
                <c:ptCount val="1"/>
                <c:pt idx="0">
                  <c:v>Total</c:v>
                </c:pt>
              </c:strCache>
            </c:strRef>
          </c:tx>
          <c:spPr>
            <a:ln w="28575" cap="rnd">
              <a:solidFill>
                <a:srgbClr val="00B0F0"/>
              </a:solidFill>
              <a:round/>
            </a:ln>
            <a:effectLst/>
          </c:spPr>
          <c:marker>
            <c:symbol val="none"/>
          </c:marker>
          <c:cat>
            <c:strRef>
              <c:f>'Pivot Table'!$AK$5:$AK$17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Table'!$AL$5:$AL$17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9EAC-4958-A4A0-3AED08803B3B}"/>
            </c:ext>
          </c:extLst>
        </c:ser>
        <c:dLbls>
          <c:showLegendKey val="0"/>
          <c:showVal val="0"/>
          <c:showCatName val="0"/>
          <c:showSerName val="0"/>
          <c:showPercent val="0"/>
          <c:showBubbleSize val="0"/>
        </c:dLbls>
        <c:smooth val="0"/>
        <c:axId val="559313464"/>
        <c:axId val="559315760"/>
      </c:lineChart>
      <c:catAx>
        <c:axId val="559313464"/>
        <c:scaling>
          <c:orientation val="minMax"/>
        </c:scaling>
        <c:delete val="1"/>
        <c:axPos val="b"/>
        <c:numFmt formatCode="General" sourceLinked="1"/>
        <c:majorTickMark val="none"/>
        <c:minorTickMark val="none"/>
        <c:tickLblPos val="nextTo"/>
        <c:crossAx val="559315760"/>
        <c:crosses val="autoZero"/>
        <c:auto val="1"/>
        <c:lblAlgn val="ctr"/>
        <c:lblOffset val="100"/>
        <c:noMultiLvlLbl val="0"/>
      </c:catAx>
      <c:valAx>
        <c:axId val="559315760"/>
        <c:scaling>
          <c:orientation val="minMax"/>
        </c:scaling>
        <c:delete val="1"/>
        <c:axPos val="l"/>
        <c:numFmt formatCode="General" sourceLinked="1"/>
        <c:majorTickMark val="none"/>
        <c:minorTickMark val="none"/>
        <c:tickLblPos val="nextTo"/>
        <c:crossAx val="559313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Table!PivotTable6</c:name>
    <c:fmtId val="31"/>
  </c:pivotSource>
  <c:chart>
    <c:autoTitleDeleted val="1"/>
    <c:pivotFmts>
      <c:pivotFmt>
        <c:idx val="0"/>
        <c:spPr>
          <a:solidFill>
            <a:schemeClr val="accent1"/>
          </a:solidFill>
          <a:ln w="25400"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bg2">
                <a:lumMod val="50000"/>
              </a:schemeClr>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5400"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60959687731343"/>
          <c:y val="0.18336860758647203"/>
          <c:w val="0.53720815667272359"/>
          <c:h val="0.66723306083554845"/>
        </c:manualLayout>
      </c:layout>
      <c:radarChart>
        <c:radarStyle val="marker"/>
        <c:varyColors val="0"/>
        <c:ser>
          <c:idx val="0"/>
          <c:order val="0"/>
          <c:tx>
            <c:strRef>
              <c:f>'Pivot Table'!$AU$3</c:f>
              <c:strCache>
                <c:ptCount val="1"/>
                <c:pt idx="0">
                  <c:v>Total</c:v>
                </c:pt>
              </c:strCache>
            </c:strRef>
          </c:tx>
          <c:spPr>
            <a:ln w="25400" cap="rnd">
              <a:solidFill>
                <a:schemeClr val="bg2">
                  <a:lumMod val="50000"/>
                </a:schemeClr>
              </a:solidFill>
              <a:round/>
            </a:ln>
            <a:effectLst/>
          </c:spPr>
          <c:marker>
            <c:symbol val="none"/>
          </c:marker>
          <c:cat>
            <c:strRef>
              <c:f>'Pivot Table'!$AT$4:$AT$12</c:f>
              <c:strCache>
                <c:ptCount val="8"/>
                <c:pt idx="0">
                  <c:v>A1</c:v>
                </c:pt>
                <c:pt idx="1">
                  <c:v>A2</c:v>
                </c:pt>
                <c:pt idx="2">
                  <c:v>A4</c:v>
                </c:pt>
                <c:pt idx="3">
                  <c:v>A7</c:v>
                </c:pt>
                <c:pt idx="4">
                  <c:v>B12</c:v>
                </c:pt>
                <c:pt idx="5">
                  <c:v>B13</c:v>
                </c:pt>
                <c:pt idx="6">
                  <c:v>B18</c:v>
                </c:pt>
                <c:pt idx="7">
                  <c:v>C8</c:v>
                </c:pt>
              </c:strCache>
            </c:strRef>
          </c:cat>
          <c:val>
            <c:numRef>
              <c:f>'Pivot Table'!$AU$4:$AU$12</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ECE4-4868-8C56-B8E758624612}"/>
            </c:ext>
          </c:extLst>
        </c:ser>
        <c:dLbls>
          <c:showLegendKey val="0"/>
          <c:showVal val="0"/>
          <c:showCatName val="0"/>
          <c:showSerName val="0"/>
          <c:showPercent val="0"/>
          <c:showBubbleSize val="0"/>
        </c:dLbls>
        <c:axId val="641369792"/>
        <c:axId val="641376680"/>
      </c:radarChart>
      <c:catAx>
        <c:axId val="6413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76680"/>
        <c:crosses val="autoZero"/>
        <c:auto val="1"/>
        <c:lblAlgn val="ctr"/>
        <c:lblOffset val="100"/>
        <c:noMultiLvlLbl val="0"/>
      </c:catAx>
      <c:valAx>
        <c:axId val="641376680"/>
        <c:scaling>
          <c:orientation val="minMax"/>
        </c:scaling>
        <c:delete val="1"/>
        <c:axPos val="l"/>
        <c:majorGridlines>
          <c:spPr>
            <a:ln w="25400" cap="flat" cmpd="sng" algn="ctr">
              <a:solidFill>
                <a:schemeClr val="tx1">
                  <a:lumMod val="15000"/>
                  <a:lumOff val="85000"/>
                </a:schemeClr>
              </a:solidFill>
              <a:round/>
            </a:ln>
            <a:effectLst/>
          </c:spPr>
        </c:majorGridlines>
        <c:numFmt formatCode="General" sourceLinked="1"/>
        <c:majorTickMark val="none"/>
        <c:minorTickMark val="none"/>
        <c:tickLblPos val="nextTo"/>
        <c:crossAx val="6413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Dashborad Metrices.xlsx]Pivot Table!PivotTable7</c:name>
    <c:fmtId val="37"/>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a:gsLst>
              <a:gs pos="100000">
                <a:schemeClr val="dk1">
                  <a:tint val="88500"/>
                  <a:lumMod val="60000"/>
                  <a:lumOff val="40000"/>
                </a:schemeClr>
              </a:gs>
              <a:gs pos="0">
                <a:schemeClr val="dk1">
                  <a:tint val="88500"/>
                </a:schemeClr>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dk1">
                  <a:tint val="88500"/>
                  <a:lumMod val="60000"/>
                  <a:lumOff val="40000"/>
                </a:schemeClr>
              </a:gs>
              <a:gs pos="0">
                <a:schemeClr val="dk1">
                  <a:tint val="88500"/>
                </a:schemeClr>
              </a:gs>
            </a:gsLst>
            <a:lin ang="5400000" scaled="0"/>
          </a:gradFill>
          <a:ln w="19050">
            <a:solidFill>
              <a:schemeClr val="lt1"/>
            </a:solidFill>
          </a:ln>
          <a:effectLst/>
        </c:spPr>
        <c:dLbl>
          <c:idx val="0"/>
          <c:layout>
            <c:manualLayout>
              <c:x val="8.421057284739486E-2"/>
              <c:y val="-9.9047559626510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a:gsLst>
              <a:gs pos="100000">
                <a:schemeClr val="dk1">
                  <a:tint val="88500"/>
                  <a:lumMod val="60000"/>
                  <a:lumOff val="40000"/>
                </a:schemeClr>
              </a:gs>
              <a:gs pos="0">
                <a:schemeClr val="dk1">
                  <a:tint val="88500"/>
                </a:schemeClr>
              </a:gs>
            </a:gsLst>
            <a:lin ang="5400000" scaled="0"/>
          </a:gradFill>
          <a:ln w="19050">
            <a:solidFill>
              <a:schemeClr val="lt1"/>
            </a:solidFill>
          </a:ln>
          <a:effectLst/>
        </c:spPr>
        <c:dLbl>
          <c:idx val="0"/>
          <c:layout>
            <c:manualLayout>
              <c:x val="7.0175477372829059E-2"/>
              <c:y val="2.2857129144579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522840460196413"/>
                  <c:h val="0.10655261699130587"/>
                </c:manualLayout>
              </c15:layout>
            </c:ext>
          </c:extLst>
        </c:dLbl>
      </c:pivotFmt>
      <c:pivotFmt>
        <c:idx val="9"/>
        <c:spPr>
          <a:gradFill>
            <a:gsLst>
              <a:gs pos="100000">
                <a:schemeClr val="dk1">
                  <a:tint val="88500"/>
                  <a:lumMod val="60000"/>
                  <a:lumOff val="40000"/>
                </a:schemeClr>
              </a:gs>
              <a:gs pos="0">
                <a:schemeClr val="dk1">
                  <a:tint val="88500"/>
                </a:schemeClr>
              </a:gs>
            </a:gsLst>
            <a:lin ang="5400000" scaled="0"/>
          </a:gradFill>
          <a:ln w="19050">
            <a:solidFill>
              <a:schemeClr val="lt1"/>
            </a:solidFill>
          </a:ln>
          <a:effectLst/>
        </c:spPr>
        <c:dLbl>
          <c:idx val="0"/>
          <c:layout>
            <c:manualLayout>
              <c:x val="8.421057284739486E-2"/>
              <c:y val="6.85713874337383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a:gsLst>
              <a:gs pos="100000">
                <a:schemeClr val="dk1">
                  <a:tint val="88500"/>
                  <a:lumMod val="60000"/>
                  <a:lumOff val="40000"/>
                </a:schemeClr>
              </a:gs>
              <a:gs pos="0">
                <a:schemeClr val="dk1">
                  <a:tint val="88500"/>
                </a:schemeClr>
              </a:gs>
            </a:gsLst>
            <a:lin ang="5400000" scaled="0"/>
          </a:gradFill>
          <a:ln w="19050">
            <a:solidFill>
              <a:schemeClr val="lt1"/>
            </a:solidFill>
          </a:ln>
          <a:effectLst/>
        </c:spPr>
        <c:dLbl>
          <c:idx val="0"/>
          <c:layout>
            <c:manualLayout>
              <c:x val="-4.2105286423697465E-2"/>
              <c:y val="4.57142582891587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0278497183863619"/>
          <c:y val="9.5587194248402382E-2"/>
          <c:w val="0.73702509331619692"/>
          <c:h val="0.978151064450277"/>
        </c:manualLayout>
      </c:layout>
      <c:doughnutChart>
        <c:varyColors val="1"/>
        <c:ser>
          <c:idx val="0"/>
          <c:order val="0"/>
          <c:tx>
            <c:strRef>
              <c:f>'Pivot Table'!$AY$4</c:f>
              <c:strCache>
                <c:ptCount val="1"/>
                <c:pt idx="0">
                  <c:v>Total</c:v>
                </c:pt>
              </c:strCache>
            </c:strRef>
          </c:tx>
          <c:dPt>
            <c:idx val="0"/>
            <c:bubble3D val="0"/>
            <c:spPr>
              <a:gradFill>
                <a:gsLst>
                  <a:gs pos="100000">
                    <a:schemeClr val="dk1">
                      <a:tint val="88500"/>
                      <a:lumMod val="60000"/>
                      <a:lumOff val="40000"/>
                    </a:schemeClr>
                  </a:gs>
                  <a:gs pos="0">
                    <a:schemeClr val="dk1">
                      <a:tint val="88500"/>
                    </a:schemeClr>
                  </a:gs>
                </a:gsLst>
                <a:lin ang="5400000" scaled="0"/>
              </a:gradFill>
              <a:ln w="19050">
                <a:solidFill>
                  <a:schemeClr val="lt1"/>
                </a:solidFill>
              </a:ln>
              <a:effectLst/>
            </c:spPr>
            <c:extLst>
              <c:ext xmlns:c16="http://schemas.microsoft.com/office/drawing/2014/chart" uri="{C3380CC4-5D6E-409C-BE32-E72D297353CC}">
                <c16:uniqueId val="{00000001-337B-4D80-93E9-F383EDEEC361}"/>
              </c:ext>
            </c:extLst>
          </c:dPt>
          <c:dPt>
            <c:idx val="1"/>
            <c:bubble3D val="0"/>
            <c:spPr>
              <a:gradFill>
                <a:gsLst>
                  <a:gs pos="100000">
                    <a:schemeClr val="dk1">
                      <a:tint val="55000"/>
                      <a:lumMod val="60000"/>
                      <a:lumOff val="40000"/>
                    </a:schemeClr>
                  </a:gs>
                  <a:gs pos="0">
                    <a:schemeClr val="dk1">
                      <a:tint val="55000"/>
                    </a:schemeClr>
                  </a:gs>
                </a:gsLst>
                <a:lin ang="5400000" scaled="0"/>
              </a:gradFill>
              <a:ln w="19050">
                <a:solidFill>
                  <a:schemeClr val="lt1"/>
                </a:solidFill>
              </a:ln>
              <a:effectLst/>
            </c:spPr>
            <c:extLst>
              <c:ext xmlns:c16="http://schemas.microsoft.com/office/drawing/2014/chart" uri="{C3380CC4-5D6E-409C-BE32-E72D297353CC}">
                <c16:uniqueId val="{00000003-337B-4D80-93E9-F383EDEEC361}"/>
              </c:ext>
            </c:extLst>
          </c:dPt>
          <c:dPt>
            <c:idx val="2"/>
            <c:bubble3D val="0"/>
            <c:spPr>
              <a:gradFill>
                <a:gsLst>
                  <a:gs pos="100000">
                    <a:schemeClr val="dk1">
                      <a:tint val="75000"/>
                      <a:lumMod val="60000"/>
                      <a:lumOff val="40000"/>
                    </a:schemeClr>
                  </a:gs>
                  <a:gs pos="0">
                    <a:schemeClr val="dk1">
                      <a:tint val="75000"/>
                    </a:schemeClr>
                  </a:gs>
                </a:gsLst>
                <a:lin ang="5400000" scaled="0"/>
              </a:gradFill>
              <a:ln w="19050">
                <a:solidFill>
                  <a:schemeClr val="lt1"/>
                </a:solidFill>
              </a:ln>
              <a:effectLst/>
            </c:spPr>
            <c:extLst>
              <c:ext xmlns:c16="http://schemas.microsoft.com/office/drawing/2014/chart" uri="{C3380CC4-5D6E-409C-BE32-E72D297353CC}">
                <c16:uniqueId val="{00000005-337B-4D80-93E9-F383EDEEC361}"/>
              </c:ext>
            </c:extLst>
          </c:dPt>
          <c:dPt>
            <c:idx val="3"/>
            <c:bubble3D val="0"/>
            <c:spPr>
              <a:gradFill>
                <a:gsLst>
                  <a:gs pos="100000">
                    <a:schemeClr val="dk1">
                      <a:tint val="98500"/>
                      <a:lumMod val="60000"/>
                      <a:lumOff val="40000"/>
                    </a:schemeClr>
                  </a:gs>
                  <a:gs pos="0">
                    <a:schemeClr val="dk1">
                      <a:tint val="98500"/>
                    </a:schemeClr>
                  </a:gs>
                </a:gsLst>
                <a:lin ang="5400000" scaled="0"/>
              </a:gradFill>
              <a:ln w="19050">
                <a:solidFill>
                  <a:schemeClr val="lt1"/>
                </a:solidFill>
              </a:ln>
              <a:effectLst/>
            </c:spPr>
            <c:extLst>
              <c:ext xmlns:c16="http://schemas.microsoft.com/office/drawing/2014/chart" uri="{C3380CC4-5D6E-409C-BE32-E72D297353CC}">
                <c16:uniqueId val="{00000007-337B-4D80-93E9-F383EDEEC361}"/>
              </c:ext>
            </c:extLst>
          </c:dPt>
          <c:dLbls>
            <c:dLbl>
              <c:idx val="0"/>
              <c:layout>
                <c:manualLayout>
                  <c:x val="8.421057284739486E-2"/>
                  <c:y val="-9.90475596265109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37B-4D80-93E9-F383EDEEC361}"/>
                </c:ext>
              </c:extLst>
            </c:dLbl>
            <c:dLbl>
              <c:idx val="1"/>
              <c:layout>
                <c:manualLayout>
                  <c:x val="7.0175477372829059E-2"/>
                  <c:y val="2.2857129144579436E-2"/>
                </c:manualLayout>
              </c:layout>
              <c:showLegendKey val="0"/>
              <c:showVal val="0"/>
              <c:showCatName val="0"/>
              <c:showSerName val="0"/>
              <c:showPercent val="1"/>
              <c:showBubbleSize val="0"/>
              <c:extLst>
                <c:ext xmlns:c15="http://schemas.microsoft.com/office/drawing/2012/chart" uri="{CE6537A1-D6FC-4f65-9D91-7224C49458BB}">
                  <c15:layout>
                    <c:manualLayout>
                      <c:w val="0.10522840460196413"/>
                      <c:h val="0.10655261699130587"/>
                    </c:manualLayout>
                  </c15:layout>
                </c:ext>
                <c:ext xmlns:c16="http://schemas.microsoft.com/office/drawing/2014/chart" uri="{C3380CC4-5D6E-409C-BE32-E72D297353CC}">
                  <c16:uniqueId val="{00000003-337B-4D80-93E9-F383EDEEC361}"/>
                </c:ext>
              </c:extLst>
            </c:dLbl>
            <c:dLbl>
              <c:idx val="2"/>
              <c:layout>
                <c:manualLayout>
                  <c:x val="8.421057284739486E-2"/>
                  <c:y val="6.85713874337383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37B-4D80-93E9-F383EDEEC361}"/>
                </c:ext>
              </c:extLst>
            </c:dLbl>
            <c:dLbl>
              <c:idx val="3"/>
              <c:layout>
                <c:manualLayout>
                  <c:x val="-4.2105286423697465E-2"/>
                  <c:y val="4.57142582891587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37B-4D80-93E9-F383EDEEC3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Table'!$AX$5:$AX$9</c:f>
              <c:strCache>
                <c:ptCount val="4"/>
                <c:pt idx="0">
                  <c:v>BE</c:v>
                </c:pt>
                <c:pt idx="1">
                  <c:v>CNI</c:v>
                </c:pt>
                <c:pt idx="2">
                  <c:v>FC</c:v>
                </c:pt>
                <c:pt idx="3">
                  <c:v>GK</c:v>
                </c:pt>
              </c:strCache>
            </c:strRef>
          </c:cat>
          <c:val>
            <c:numRef>
              <c:f>'Pivot Table'!$AY$5:$AY$9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337B-4D80-93E9-F383EDEEC361}"/>
            </c:ext>
          </c:extLst>
        </c:ser>
        <c:dLbls>
          <c:showLegendKey val="0"/>
          <c:showVal val="0"/>
          <c:showCatName val="0"/>
          <c:showSerName val="0"/>
          <c:showPercent val="1"/>
          <c:showBubbleSize val="0"/>
          <c:showLeaderLines val="1"/>
        </c:dLbls>
        <c:firstSliceAng val="0"/>
        <c:holeSize val="79"/>
      </c:doughnutChart>
      <c:spPr>
        <a:noFill/>
        <a:ln>
          <a:noFill/>
        </a:ln>
        <a:effectLst/>
      </c:spPr>
    </c:plotArea>
    <c:legend>
      <c:legendPos val="b"/>
      <c:layout>
        <c:manualLayout>
          <c:xMode val="edge"/>
          <c:yMode val="edge"/>
          <c:x val="9.2684123599460475E-2"/>
          <c:y val="0.88539759406218577"/>
          <c:w val="0.83435216706847193"/>
          <c:h val="0.11460240593781421"/>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Table!PivotTable10</c:name>
    <c:fmtId val="40"/>
  </c:pivotSource>
  <c:chart>
    <c:autoTitleDeleted val="1"/>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Table'!$BC$6</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Table'!$BB$7:$BB$16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Table'!$BC$7:$BC$16</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165D-40D2-8D9A-A7967185F2EA}"/>
            </c:ext>
          </c:extLst>
        </c:ser>
        <c:dLbls>
          <c:showLegendKey val="0"/>
          <c:showVal val="0"/>
          <c:showCatName val="0"/>
          <c:showSerName val="0"/>
          <c:showPercent val="0"/>
          <c:showBubbleSize val="0"/>
        </c:dLbls>
        <c:gapWidth val="217"/>
        <c:axId val="447225224"/>
        <c:axId val="447222272"/>
      </c:barChart>
      <c:catAx>
        <c:axId val="447225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22272"/>
        <c:crosses val="autoZero"/>
        <c:auto val="1"/>
        <c:lblAlgn val="ctr"/>
        <c:lblOffset val="100"/>
        <c:noMultiLvlLbl val="0"/>
      </c:catAx>
      <c:valAx>
        <c:axId val="447222272"/>
        <c:scaling>
          <c:orientation val="minMax"/>
        </c:scaling>
        <c:delete val="0"/>
        <c:axPos val="b"/>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25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Dashborad Metrices.xlsx]Pivot Table!PivotTable12</c:name>
    <c:fmtId val="48"/>
  </c:pivotSource>
  <c:chart>
    <c:autoTitleDeleted val="1"/>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BB08EC"/>
            </a:solidFill>
            <a:round/>
          </a:ln>
          <a:effectLst/>
        </c:spPr>
        <c:marker>
          <c:symbol val="circle"/>
          <c:size val="5"/>
          <c:spPr>
            <a:solidFill>
              <a:schemeClr val="accent6"/>
            </a:solidFill>
            <a:ln w="12700" cap="rnd">
              <a:solidFill>
                <a:srgbClr val="BB08EC"/>
              </a:solidFill>
              <a:tailEnd w="sm" len="sm"/>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BB08EC"/>
            </a:solidFill>
            <a:round/>
          </a:ln>
          <a:effectLst/>
        </c:spPr>
        <c:marker>
          <c:symbol val="circle"/>
          <c:size val="5"/>
        </c:marker>
      </c:pivotFmt>
    </c:pivotFmts>
    <c:plotArea>
      <c:layout>
        <c:manualLayout>
          <c:layoutTarget val="inner"/>
          <c:xMode val="edge"/>
          <c:yMode val="edge"/>
          <c:x val="5.1804825071207976E-2"/>
          <c:y val="0.11153763144482698"/>
          <c:w val="0.9214636212691355"/>
          <c:h val="0.73165080016816597"/>
        </c:manualLayout>
      </c:layout>
      <c:lineChart>
        <c:grouping val="standard"/>
        <c:varyColors val="0"/>
        <c:ser>
          <c:idx val="0"/>
          <c:order val="0"/>
          <c:tx>
            <c:strRef>
              <c:f>'Pivot Table'!$BG$6</c:f>
              <c:strCache>
                <c:ptCount val="1"/>
                <c:pt idx="0">
                  <c:v>Total</c:v>
                </c:pt>
              </c:strCache>
            </c:strRef>
          </c:tx>
          <c:spPr>
            <a:ln w="19050" cap="rnd">
              <a:solidFill>
                <a:srgbClr val="BB08EC"/>
              </a:solidFill>
              <a:round/>
            </a:ln>
            <a:effectLst/>
          </c:spPr>
          <c:marker>
            <c:symbol val="circle"/>
            <c:size val="5"/>
            <c:spPr>
              <a:solidFill>
                <a:schemeClr val="accent6"/>
              </a:solidFill>
              <a:ln w="12700" cap="rnd">
                <a:solidFill>
                  <a:srgbClr val="BB08EC"/>
                </a:solidFill>
                <a:tailEnd w="sm" len="sm"/>
              </a:ln>
              <a:effectLst/>
            </c:spPr>
          </c:marker>
          <c:dPt>
            <c:idx val="2"/>
            <c:marker>
              <c:symbol val="circle"/>
              <c:size val="5"/>
              <c:spPr>
                <a:solidFill>
                  <a:schemeClr val="accent6"/>
                </a:solidFill>
                <a:ln w="12700" cap="rnd">
                  <a:solidFill>
                    <a:srgbClr val="BB08EC"/>
                  </a:solidFill>
                  <a:tailEnd w="sm" len="sm"/>
                </a:ln>
                <a:effectLst/>
              </c:spPr>
            </c:marker>
            <c:bubble3D val="0"/>
            <c:spPr>
              <a:ln w="19050" cap="rnd">
                <a:solidFill>
                  <a:srgbClr val="BB08EC"/>
                </a:solidFill>
                <a:round/>
              </a:ln>
              <a:effectLst/>
            </c:spPr>
            <c:extLst>
              <c:ext xmlns:c16="http://schemas.microsoft.com/office/drawing/2014/chart" uri="{C3380CC4-5D6E-409C-BE32-E72D297353CC}">
                <c16:uniqueId val="{00000000-BB38-4FB8-82C6-7E0EEACCDA1E}"/>
              </c:ext>
            </c:extLst>
          </c:dPt>
          <c:cat>
            <c:strRef>
              <c:f>'Pivot Table'!$BF$7:$BF$16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Table'!$BG$7:$BG$16</c:f>
              <c:numCache>
                <c:formatCode>General</c:formatCode>
                <c:ptCount val="9"/>
                <c:pt idx="0">
                  <c:v>374</c:v>
                </c:pt>
                <c:pt idx="1">
                  <c:v>189</c:v>
                </c:pt>
                <c:pt idx="2">
                  <c:v>472</c:v>
                </c:pt>
                <c:pt idx="3">
                  <c:v>90</c:v>
                </c:pt>
                <c:pt idx="4">
                  <c:v>562</c:v>
                </c:pt>
                <c:pt idx="5">
                  <c:v>211</c:v>
                </c:pt>
                <c:pt idx="6">
                  <c:v>376</c:v>
                </c:pt>
                <c:pt idx="7">
                  <c:v>185</c:v>
                </c:pt>
                <c:pt idx="8">
                  <c:v>184</c:v>
                </c:pt>
              </c:numCache>
            </c:numRef>
          </c:val>
          <c:smooth val="1"/>
          <c:extLst>
            <c:ext xmlns:c16="http://schemas.microsoft.com/office/drawing/2014/chart" uri="{C3380CC4-5D6E-409C-BE32-E72D297353CC}">
              <c16:uniqueId val="{00000000-6832-4AB9-B73A-8D5D8D160332}"/>
            </c:ext>
          </c:extLst>
        </c:ser>
        <c:dLbls>
          <c:showLegendKey val="0"/>
          <c:showVal val="0"/>
          <c:showCatName val="0"/>
          <c:showSerName val="0"/>
          <c:showPercent val="0"/>
          <c:showBubbleSize val="0"/>
        </c:dLbls>
        <c:marker val="1"/>
        <c:smooth val="0"/>
        <c:axId val="652177896"/>
        <c:axId val="652170352"/>
      </c:lineChart>
      <c:catAx>
        <c:axId val="652177896"/>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70352"/>
        <c:crosses val="autoZero"/>
        <c:auto val="0"/>
        <c:lblAlgn val="ctr"/>
        <c:lblOffset val="100"/>
        <c:noMultiLvlLbl val="0"/>
      </c:catAx>
      <c:valAx>
        <c:axId val="652170352"/>
        <c:scaling>
          <c:orientation val="minMax"/>
        </c:scaling>
        <c:delete val="1"/>
        <c:axPos val="l"/>
        <c:numFmt formatCode="General" sourceLinked="1"/>
        <c:majorTickMark val="none"/>
        <c:minorTickMark val="none"/>
        <c:tickLblPos val="nextTo"/>
        <c:crossAx val="6521778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Table!Dur_Monthly</c:name>
    <c:fmtId val="24"/>
  </c:pivotSource>
  <c:chart>
    <c:autoTitleDeleted val="1"/>
    <c:pivotFmts>
      <c:pivotFmt>
        <c:idx val="0"/>
        <c:spPr>
          <a:solidFill>
            <a:schemeClr val="accent6"/>
          </a:solidFill>
          <a:ln w="25400" cap="rnd">
            <a:noFill/>
            <a:round/>
          </a:ln>
          <a:effectLst/>
        </c:spPr>
        <c:marker>
          <c:symbol val="circle"/>
          <c:size val="5"/>
          <c:spPr>
            <a:solidFill>
              <a:schemeClr val="accent6"/>
            </a:solidFill>
            <a:ln w="19050">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cap="rnd">
            <a:noFill/>
            <a:round/>
          </a:ln>
          <a:effectLst/>
        </c:spPr>
        <c:marker>
          <c:symbol val="circle"/>
          <c:size val="5"/>
          <c:spPr>
            <a:solidFill>
              <a:schemeClr val="accent6"/>
            </a:solidFill>
            <a:ln w="19050">
              <a:solidFill>
                <a:schemeClr val="accent6"/>
              </a:solidFill>
            </a:ln>
            <a:effectLst/>
          </c:spPr>
        </c:marker>
      </c:pivotFmt>
      <c:pivotFmt>
        <c:idx val="2"/>
        <c:spPr>
          <a:solidFill>
            <a:schemeClr val="accent6"/>
          </a:solidFill>
          <a:ln w="25400" cap="rnd">
            <a:noFill/>
            <a:round/>
          </a:ln>
          <a:effectLst/>
        </c:spPr>
        <c:marker>
          <c:symbol val="circle"/>
          <c:size val="5"/>
          <c:spPr>
            <a:solidFill>
              <a:schemeClr val="accent6"/>
            </a:solidFill>
            <a:ln w="19050">
              <a:solidFill>
                <a:schemeClr val="accent6"/>
              </a:solidFill>
            </a:ln>
            <a:effectLst/>
          </c:spPr>
        </c:marker>
      </c:pivotFmt>
      <c:pivotFmt>
        <c:idx val="3"/>
        <c:spPr>
          <a:solidFill>
            <a:schemeClr val="accent6"/>
          </a:solidFill>
          <a:ln w="25400" cap="rnd">
            <a:noFill/>
            <a:round/>
          </a:ln>
          <a:effectLst/>
        </c:spPr>
        <c:marker>
          <c:symbol val="circle"/>
          <c:size val="5"/>
          <c:spPr>
            <a:solidFill>
              <a:schemeClr val="accent6"/>
            </a:solidFill>
            <a:ln w="19050">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cap="rnd">
            <a:noFill/>
            <a:round/>
          </a:ln>
          <a:effectLst/>
        </c:spPr>
        <c:marker>
          <c:symbol val="circle"/>
          <c:size val="5"/>
          <c:spPr>
            <a:solidFill>
              <a:srgbClr val="FFFF00"/>
            </a:solidFill>
            <a:ln w="19050">
              <a:solidFill>
                <a:schemeClr val="accent6"/>
              </a:solidFill>
            </a:ln>
            <a:effectLst/>
          </c:spPr>
        </c:marker>
      </c:pivotFmt>
      <c:pivotFmt>
        <c:idx val="5"/>
        <c:spPr>
          <a:solidFill>
            <a:schemeClr val="accent6"/>
          </a:solidFill>
          <a:ln w="25400" cap="rnd">
            <a:noFill/>
            <a:round/>
          </a:ln>
          <a:effectLst/>
        </c:spPr>
        <c:marker>
          <c:symbol val="circle"/>
          <c:size val="5"/>
          <c:spPr>
            <a:solidFill>
              <a:srgbClr val="FF0000"/>
            </a:solidFill>
            <a:ln w="19050">
              <a:solidFill>
                <a:schemeClr val="accent6"/>
              </a:solidFill>
            </a:ln>
            <a:effectLst/>
          </c:spPr>
        </c:marker>
      </c:pivotFmt>
      <c:pivotFmt>
        <c:idx val="6"/>
        <c:spPr>
          <a:ln w="25400" cap="rnd">
            <a:noFill/>
            <a:round/>
          </a:ln>
          <a:effectLst/>
        </c:spPr>
        <c:marker>
          <c:symbol val="circle"/>
          <c:size val="5"/>
          <c:spPr>
            <a:solidFill>
              <a:schemeClr val="accent6"/>
            </a:solidFill>
            <a:ln w="25400" cap="rnd">
              <a:solidFill>
                <a:schemeClr val="accent6"/>
              </a:solidFill>
              <a:round/>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5400" cap="rnd">
            <a:noFill/>
            <a:round/>
          </a:ln>
          <a:effectLst/>
        </c:spPr>
        <c:marker>
          <c:symbol val="circle"/>
          <c:size val="5"/>
          <c:spPr>
            <a:solidFill>
              <a:srgbClr val="FFFF00"/>
            </a:solidFill>
            <a:ln w="38100" cap="rnd">
              <a:solidFill>
                <a:schemeClr val="accent6"/>
              </a:solidFill>
              <a:round/>
            </a:ln>
            <a:effectLst/>
          </c:spPr>
        </c:marker>
      </c:pivotFmt>
      <c:pivotFmt>
        <c:idx val="8"/>
        <c:spPr>
          <a:ln w="25400" cap="rnd">
            <a:noFill/>
            <a:round/>
          </a:ln>
          <a:effectLst/>
        </c:spPr>
        <c:marker>
          <c:symbol val="circle"/>
          <c:size val="5"/>
          <c:spPr>
            <a:solidFill>
              <a:srgbClr val="FF0000"/>
            </a:solidFill>
            <a:ln w="38100" cap="rnd">
              <a:solidFill>
                <a:schemeClr val="accent6"/>
              </a:solidFill>
              <a:round/>
            </a:ln>
            <a:effectLst/>
          </c:spPr>
        </c:marker>
      </c:pivotFmt>
    </c:pivotFmts>
    <c:plotArea>
      <c:layout>
        <c:manualLayout>
          <c:layoutTarget val="inner"/>
          <c:xMode val="edge"/>
          <c:yMode val="edge"/>
          <c:x val="0.10931586111369034"/>
          <c:y val="8.3660130718954243E-2"/>
          <c:w val="0.78604576489794442"/>
          <c:h val="0.82118552827955327"/>
        </c:manualLayout>
      </c:layout>
      <c:lineChart>
        <c:grouping val="standard"/>
        <c:varyColors val="0"/>
        <c:ser>
          <c:idx val="0"/>
          <c:order val="0"/>
          <c:tx>
            <c:strRef>
              <c:f>'Pivot Table'!$BZ$5</c:f>
              <c:strCache>
                <c:ptCount val="1"/>
                <c:pt idx="0">
                  <c:v>Total</c:v>
                </c:pt>
              </c:strCache>
            </c:strRef>
          </c:tx>
          <c:spPr>
            <a:ln w="25400" cap="rnd">
              <a:noFill/>
              <a:round/>
            </a:ln>
            <a:effectLst/>
          </c:spPr>
          <c:marker>
            <c:symbol val="circle"/>
            <c:size val="5"/>
            <c:spPr>
              <a:solidFill>
                <a:schemeClr val="accent6"/>
              </a:solidFill>
              <a:ln w="25400" cap="rnd">
                <a:solidFill>
                  <a:schemeClr val="accent6"/>
                </a:solidFill>
                <a:round/>
              </a:ln>
              <a:effectLst/>
            </c:spPr>
          </c:marker>
          <c:dPt>
            <c:idx val="2"/>
            <c:marker>
              <c:symbol val="circle"/>
              <c:size val="5"/>
              <c:spPr>
                <a:solidFill>
                  <a:srgbClr val="FFFF00"/>
                </a:solidFill>
                <a:ln w="38100" cap="rnd">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00-B953-4243-92D2-D6D766401DC4}"/>
              </c:ext>
            </c:extLst>
          </c:dPt>
          <c:dPt>
            <c:idx val="5"/>
            <c:marker>
              <c:symbol val="circle"/>
              <c:size val="5"/>
              <c:spPr>
                <a:solidFill>
                  <a:srgbClr val="FF0000"/>
                </a:solidFill>
                <a:ln w="38100" cap="rnd">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01-B953-4243-92D2-D6D766401DC4}"/>
              </c:ext>
            </c:extLst>
          </c:dPt>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Table'!$BY$6:$BY$18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Table'!$BZ$6:$BZ$18</c:f>
              <c:numCache>
                <c:formatCode>h:mm</c:formatCode>
                <c:ptCount val="12"/>
                <c:pt idx="0">
                  <c:v>0.1855800653594771</c:v>
                </c:pt>
                <c:pt idx="1">
                  <c:v>0.18247053872053873</c:v>
                </c:pt>
                <c:pt idx="2">
                  <c:v>0.21004629629629629</c:v>
                </c:pt>
                <c:pt idx="3">
                  <c:v>0.19243421052631582</c:v>
                </c:pt>
                <c:pt idx="4">
                  <c:v>0.16369509043927655</c:v>
                </c:pt>
                <c:pt idx="5">
                  <c:v>0.1539021164021164</c:v>
                </c:pt>
                <c:pt idx="6">
                  <c:v>0.19711257309941524</c:v>
                </c:pt>
                <c:pt idx="7">
                  <c:v>0.18692862165963428</c:v>
                </c:pt>
                <c:pt idx="8">
                  <c:v>0.19320006422607569</c:v>
                </c:pt>
                <c:pt idx="9">
                  <c:v>0.19328537170263779</c:v>
                </c:pt>
                <c:pt idx="10">
                  <c:v>0.19121462264150921</c:v>
                </c:pt>
                <c:pt idx="11">
                  <c:v>0.19311570428696404</c:v>
                </c:pt>
              </c:numCache>
            </c:numRef>
          </c:val>
          <c:smooth val="0"/>
          <c:extLst>
            <c:ext xmlns:c16="http://schemas.microsoft.com/office/drawing/2014/chart" uri="{C3380CC4-5D6E-409C-BE32-E72D297353CC}">
              <c16:uniqueId val="{00000002-B953-4243-92D2-D6D766401DC4}"/>
            </c:ext>
          </c:extLst>
        </c:ser>
        <c:dLbls>
          <c:dLblPos val="t"/>
          <c:showLegendKey val="0"/>
          <c:showVal val="1"/>
          <c:showCatName val="0"/>
          <c:showSerName val="0"/>
          <c:showPercent val="0"/>
          <c:showBubbleSize val="0"/>
        </c:dLbls>
        <c:marker val="1"/>
        <c:smooth val="0"/>
        <c:axId val="576808200"/>
        <c:axId val="576815416"/>
      </c:lineChart>
      <c:catAx>
        <c:axId val="5768082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15416"/>
        <c:crosses val="autoZero"/>
        <c:auto val="1"/>
        <c:lblAlgn val="ctr"/>
        <c:lblOffset val="100"/>
        <c:noMultiLvlLbl val="0"/>
      </c:catAx>
      <c:valAx>
        <c:axId val="576815416"/>
        <c:scaling>
          <c:orientation val="minMax"/>
        </c:scaling>
        <c:delete val="0"/>
        <c:axPos val="l"/>
        <c:numFmt formatCode="h: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08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Table!Avg_Sales</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a:outerShdw blurRad="57150" dist="19050" dir="5400000" algn="ctr" rotWithShape="0">
              <a:srgbClr val="000000">
                <a:alpha val="63000"/>
              </a:srgbClr>
            </a:outerShdw>
          </a:effectLst>
        </c:spPr>
      </c:pivotFmt>
      <c:pivotFmt>
        <c:idx val="3"/>
        <c:spPr>
          <a:solidFill>
            <a:srgbClr val="D60093"/>
          </a:solidFill>
          <a:ln>
            <a:noFill/>
          </a:ln>
          <a:effectLst>
            <a:outerShdw blurRad="57150" dist="19050" dir="5400000" algn="ctr" rotWithShape="0">
              <a:srgbClr val="000000">
                <a:alpha val="63000"/>
              </a:srgbClr>
            </a:outerShdw>
          </a:effectLst>
        </c:spPr>
      </c:pivotFmt>
      <c:pivotFmt>
        <c:idx val="4"/>
        <c:spPr>
          <a:solidFill>
            <a:srgbClr val="00B0F0"/>
          </a:solidFill>
          <a:ln>
            <a:noFill/>
          </a:ln>
          <a:effectLst>
            <a:outerShdw blurRad="57150" dist="19050" dir="5400000" algn="ctr" rotWithShape="0">
              <a:srgbClr val="000000">
                <a:alpha val="63000"/>
              </a:srgbClr>
            </a:outerShdw>
          </a:effectLst>
        </c:spPr>
      </c:pivotFmt>
      <c:pivotFmt>
        <c:idx val="5"/>
        <c:spPr>
          <a:solidFill>
            <a:srgbClr val="FFFF00"/>
          </a:solidFill>
          <a:ln>
            <a:noFill/>
          </a:ln>
          <a:effectLst>
            <a:outerShdw blurRad="57150" dist="19050" dir="5400000" algn="ctr" rotWithShape="0">
              <a:srgbClr val="000000">
                <a:alpha val="63000"/>
              </a:srgbClr>
            </a:outerShdw>
          </a:effectLst>
        </c:spPr>
      </c:pivotFmt>
      <c:pivotFmt>
        <c:idx val="6"/>
        <c:spPr>
          <a:solidFill>
            <a:schemeClr val="accent2"/>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60093"/>
          </a:solidFill>
          <a:ln>
            <a:noFill/>
          </a:ln>
          <a:effectLst>
            <a:outerShdw blurRad="57150" dist="19050" dir="5400000" algn="ctr" rotWithShape="0">
              <a:srgbClr val="000000">
                <a:alpha val="63000"/>
              </a:srgbClr>
            </a:outerShdw>
          </a:effectLst>
        </c:spPr>
      </c:pivotFmt>
      <c:pivotFmt>
        <c:idx val="9"/>
        <c:spPr>
          <a:solidFill>
            <a:srgbClr val="00B0F0"/>
          </a:solidFill>
          <a:ln>
            <a:noFill/>
          </a:ln>
          <a:effectLst>
            <a:outerShdw blurRad="57150" dist="19050" dir="5400000" algn="ctr" rotWithShape="0">
              <a:srgbClr val="000000">
                <a:alpha val="63000"/>
              </a:srgbClr>
            </a:outerShdw>
          </a:effectLst>
        </c:spPr>
      </c:pivotFmt>
      <c:pivotFmt>
        <c:idx val="10"/>
        <c:spPr>
          <a:solidFill>
            <a:srgbClr val="FFFF00"/>
          </a:solidFill>
          <a:ln>
            <a:noFill/>
          </a:ln>
          <a:effectLst>
            <a:outerShdw blurRad="57150" dist="19050" dir="5400000" algn="ctr" rotWithShape="0">
              <a:srgbClr val="000000">
                <a:alpha val="63000"/>
              </a:srgbClr>
            </a:outerShdw>
          </a:effectLst>
        </c:spPr>
      </c:pivotFmt>
      <c:pivotFmt>
        <c:idx val="11"/>
        <c:spPr>
          <a:solidFill>
            <a:schemeClr val="accent2"/>
          </a:solidFill>
          <a:ln>
            <a:noFill/>
          </a:ln>
          <a:effectLst>
            <a:outerShdw blurRad="57150" dist="19050" dir="5400000" algn="ctr" rotWithShape="0">
              <a:srgbClr val="000000">
                <a:alpha val="63000"/>
              </a:srgbClr>
            </a:outerShdw>
          </a:effectLst>
        </c:spPr>
      </c:pivotFmt>
      <c:pivotFmt>
        <c:idx val="12"/>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60093"/>
          </a:solidFill>
          <a:ln>
            <a:noFill/>
          </a:ln>
          <a:effectLst>
            <a:outerShdw blurRad="57150" dist="19050" dir="5400000" algn="ctr" rotWithShape="0">
              <a:srgbClr val="000000">
                <a:alpha val="63000"/>
              </a:srgbClr>
            </a:outerShdw>
          </a:effectLst>
        </c:spPr>
      </c:pivotFmt>
      <c:pivotFmt>
        <c:idx val="15"/>
        <c:spPr>
          <a:solidFill>
            <a:srgbClr val="00B0F0"/>
          </a:solidFill>
          <a:ln>
            <a:noFill/>
          </a:ln>
          <a:effectLst>
            <a:outerShdw blurRad="57150" dist="19050" dir="5400000" algn="ctr" rotWithShape="0">
              <a:srgbClr val="000000">
                <a:alpha val="63000"/>
              </a:srgbClr>
            </a:outerShdw>
          </a:effectLst>
        </c:spPr>
      </c:pivotFmt>
      <c:pivotFmt>
        <c:idx val="16"/>
        <c:spPr>
          <a:solidFill>
            <a:srgbClr val="FFFF00"/>
          </a:solidFill>
          <a:ln>
            <a:noFill/>
          </a:ln>
          <a:effectLst>
            <a:outerShdw blurRad="57150" dist="19050" dir="5400000" algn="ctr" rotWithShape="0">
              <a:srgbClr val="000000">
                <a:alpha val="63000"/>
              </a:srgbClr>
            </a:outerShdw>
          </a:effectLst>
        </c:spPr>
      </c:pivotFmt>
      <c:pivotFmt>
        <c:idx val="17"/>
        <c:spPr>
          <a:solidFill>
            <a:schemeClr val="accent2"/>
          </a:solidFill>
          <a:ln>
            <a:noFill/>
          </a:ln>
          <a:effectLst>
            <a:outerShdw blurRad="57150" dist="19050" dir="5400000" algn="ctr" rotWithShape="0">
              <a:srgbClr val="000000">
                <a:alpha val="63000"/>
              </a:srgbClr>
            </a:outerShdw>
          </a:effectLst>
        </c:spPr>
      </c:pivotFmt>
      <c:pivotFmt>
        <c:idx val="18"/>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1857923497267"/>
          <c:y val="9.4228539079246193E-3"/>
          <c:w val="0.8797814207650273"/>
          <c:h val="0.7926972140256584"/>
        </c:manualLayout>
      </c:layout>
      <c:barChart>
        <c:barDir val="bar"/>
        <c:grouping val="clustered"/>
        <c:varyColors val="0"/>
        <c:ser>
          <c:idx val="0"/>
          <c:order val="0"/>
          <c:tx>
            <c:strRef>
              <c:f>'Pivot Table'!$CN$6</c:f>
              <c:strCache>
                <c:ptCount val="1"/>
                <c:pt idx="0">
                  <c:v>Sum of Paid Fees2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D6009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ED4-4CFB-B73A-0B3784E62209}"/>
              </c:ext>
            </c:extLst>
          </c:dPt>
          <c:dPt>
            <c:idx val="1"/>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ED4-4CFB-B73A-0B3784E62209}"/>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ED4-4CFB-B73A-0B3784E62209}"/>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ED4-4CFB-B73A-0B3784E622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Table'!$CM$7:$CM$10</c:f>
              <c:strCache>
                <c:ptCount val="4"/>
                <c:pt idx="0">
                  <c:v>Henry</c:v>
                </c:pt>
                <c:pt idx="1">
                  <c:v>Jack</c:v>
                </c:pt>
                <c:pt idx="2">
                  <c:v>Joseph</c:v>
                </c:pt>
                <c:pt idx="3">
                  <c:v>William</c:v>
                </c:pt>
              </c:strCache>
            </c:strRef>
          </c:cat>
          <c:val>
            <c:numRef>
              <c:f>'Pivot Table'!$CN$7:$CN$10</c:f>
              <c:numCache>
                <c:formatCode>[&lt;999950]0.0,"K";[&lt;999950000]0.0,,"M";#,#00,,,"B"</c:formatCode>
                <c:ptCount val="4"/>
                <c:pt idx="0">
                  <c:v>2579000000</c:v>
                </c:pt>
                <c:pt idx="1">
                  <c:v>5372000000</c:v>
                </c:pt>
                <c:pt idx="2">
                  <c:v>2751000000</c:v>
                </c:pt>
                <c:pt idx="3">
                  <c:v>5288000000</c:v>
                </c:pt>
              </c:numCache>
            </c:numRef>
          </c:val>
          <c:extLst>
            <c:ext xmlns:c16="http://schemas.microsoft.com/office/drawing/2014/chart" uri="{C3380CC4-5D6E-409C-BE32-E72D297353CC}">
              <c16:uniqueId val="{00000008-2ED4-4CFB-B73A-0B3784E62209}"/>
            </c:ext>
          </c:extLst>
        </c:ser>
        <c:ser>
          <c:idx val="1"/>
          <c:order val="1"/>
          <c:tx>
            <c:strRef>
              <c:f>'Pivot Table'!$CO$6</c:f>
              <c:strCache>
                <c:ptCount val="1"/>
                <c:pt idx="0">
                  <c:v>Sum of Paid Fees2_2</c:v>
                </c:pt>
              </c:strCache>
            </c:strRef>
          </c:tx>
          <c:spPr>
            <a:no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Table'!$CM$7:$CM$10</c:f>
              <c:strCache>
                <c:ptCount val="4"/>
                <c:pt idx="0">
                  <c:v>Henry</c:v>
                </c:pt>
                <c:pt idx="1">
                  <c:v>Jack</c:v>
                </c:pt>
                <c:pt idx="2">
                  <c:v>Joseph</c:v>
                </c:pt>
                <c:pt idx="3">
                  <c:v>William</c:v>
                </c:pt>
              </c:strCache>
            </c:strRef>
          </c:cat>
          <c:val>
            <c:numRef>
              <c:f>'Pivot Table'!$CO$7:$CO$10</c:f>
              <c:numCache>
                <c:formatCode>0</c:formatCode>
                <c:ptCount val="4"/>
                <c:pt idx="0">
                  <c:v>2579000000</c:v>
                </c:pt>
                <c:pt idx="1">
                  <c:v>5372000000</c:v>
                </c:pt>
                <c:pt idx="2">
                  <c:v>2751000000</c:v>
                </c:pt>
                <c:pt idx="3">
                  <c:v>5288000000</c:v>
                </c:pt>
              </c:numCache>
            </c:numRef>
          </c:val>
          <c:extLst>
            <c:ext xmlns:c16="http://schemas.microsoft.com/office/drawing/2014/chart" uri="{C3380CC4-5D6E-409C-BE32-E72D297353CC}">
              <c16:uniqueId val="{00000009-2ED4-4CFB-B73A-0B3784E62209}"/>
            </c:ext>
          </c:extLst>
        </c:ser>
        <c:dLbls>
          <c:dLblPos val="outEnd"/>
          <c:showLegendKey val="0"/>
          <c:showVal val="1"/>
          <c:showCatName val="0"/>
          <c:showSerName val="0"/>
          <c:showPercent val="0"/>
          <c:showBubbleSize val="0"/>
        </c:dLbls>
        <c:gapWidth val="150"/>
        <c:overlap val="-17"/>
        <c:axId val="576767856"/>
        <c:axId val="576768184"/>
      </c:barChart>
      <c:catAx>
        <c:axId val="576767856"/>
        <c:scaling>
          <c:orientation val="minMax"/>
        </c:scaling>
        <c:delete val="1"/>
        <c:axPos val="l"/>
        <c:numFmt formatCode="General" sourceLinked="1"/>
        <c:majorTickMark val="none"/>
        <c:minorTickMark val="none"/>
        <c:tickLblPos val="nextTo"/>
        <c:crossAx val="576768184"/>
        <c:crosses val="autoZero"/>
        <c:auto val="1"/>
        <c:lblAlgn val="ctr"/>
        <c:lblOffset val="100"/>
        <c:noMultiLvlLbl val="0"/>
      </c:catAx>
      <c:valAx>
        <c:axId val="576768184"/>
        <c:scaling>
          <c:orientation val="minMax"/>
        </c:scaling>
        <c:delete val="1"/>
        <c:axPos val="b"/>
        <c:numFmt formatCode="[&lt;999950]0.0,&quot;K&quot;;[&lt;999950000]0.0,,&quot;M&quot;;#,#00,,,&quot;B&quot;" sourceLinked="1"/>
        <c:majorTickMark val="none"/>
        <c:minorTickMark val="none"/>
        <c:tickLblPos val="nextTo"/>
        <c:crossAx val="576767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Table!PivotTable18</c:name>
    <c:fmtId val="10"/>
  </c:pivotSource>
  <c:chart>
    <c:autoTitleDeleted val="1"/>
    <c:pivotFmts>
      <c:pivotFmt>
        <c:idx val="0"/>
        <c:spPr>
          <a:solidFill>
            <a:srgbClr val="FFC00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Table'!$CV$5</c:f>
              <c:strCache>
                <c:ptCount val="1"/>
                <c:pt idx="0">
                  <c:v>Total</c:v>
                </c:pt>
              </c:strCache>
            </c:strRef>
          </c:tx>
          <c:spPr>
            <a:solidFill>
              <a:srgbClr val="FFC0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Table'!$CU$6:$CU$20</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Table'!$CV$6:$CV$20</c:f>
              <c:numCache>
                <c:formatCode>[&lt;999950]0.0,"K";[&lt;999950000]0.0,,"M";#,#00,,,"B"</c:formatCode>
                <c:ptCount val="15"/>
                <c:pt idx="0">
                  <c:v>379000000</c:v>
                </c:pt>
                <c:pt idx="1">
                  <c:v>329000000</c:v>
                </c:pt>
                <c:pt idx="2">
                  <c:v>1727000000</c:v>
                </c:pt>
                <c:pt idx="3">
                  <c:v>1066000000</c:v>
                </c:pt>
                <c:pt idx="4">
                  <c:v>1177000000</c:v>
                </c:pt>
                <c:pt idx="5">
                  <c:v>832000000</c:v>
                </c:pt>
                <c:pt idx="6">
                  <c:v>1638000000</c:v>
                </c:pt>
                <c:pt idx="7">
                  <c:v>411000000</c:v>
                </c:pt>
                <c:pt idx="8">
                  <c:v>332000000</c:v>
                </c:pt>
                <c:pt idx="9">
                  <c:v>1243000000</c:v>
                </c:pt>
                <c:pt idx="10">
                  <c:v>2563000000</c:v>
                </c:pt>
                <c:pt idx="11">
                  <c:v>650000000</c:v>
                </c:pt>
                <c:pt idx="12">
                  <c:v>995000000</c:v>
                </c:pt>
                <c:pt idx="13">
                  <c:v>1360000000</c:v>
                </c:pt>
                <c:pt idx="14">
                  <c:v>1288000000</c:v>
                </c:pt>
              </c:numCache>
            </c:numRef>
          </c:val>
          <c:extLst>
            <c:ext xmlns:c16="http://schemas.microsoft.com/office/drawing/2014/chart" uri="{C3380CC4-5D6E-409C-BE32-E72D297353CC}">
              <c16:uniqueId val="{00000000-D40B-4CDF-A4B8-B205E9729A88}"/>
            </c:ext>
          </c:extLst>
        </c:ser>
        <c:dLbls>
          <c:dLblPos val="outEnd"/>
          <c:showLegendKey val="0"/>
          <c:showVal val="1"/>
          <c:showCatName val="0"/>
          <c:showSerName val="0"/>
          <c:showPercent val="0"/>
          <c:showBubbleSize val="0"/>
        </c:dLbls>
        <c:gapWidth val="234"/>
        <c:overlap val="-27"/>
        <c:axId val="569958696"/>
        <c:axId val="569959352"/>
      </c:barChart>
      <c:catAx>
        <c:axId val="56995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69959352"/>
        <c:crosses val="autoZero"/>
        <c:auto val="1"/>
        <c:lblAlgn val="ctr"/>
        <c:lblOffset val="100"/>
        <c:noMultiLvlLbl val="0"/>
      </c:catAx>
      <c:valAx>
        <c:axId val="569959352"/>
        <c:scaling>
          <c:orientation val="minMax"/>
        </c:scaling>
        <c:delete val="1"/>
        <c:axPos val="l"/>
        <c:numFmt formatCode="[&lt;999950]0.0,&quot;K&quot;;[&lt;999950000]0.0,,&quot;M&quot;;#,#00,,,&quot;B&quot;" sourceLinked="1"/>
        <c:majorTickMark val="none"/>
        <c:minorTickMark val="none"/>
        <c:tickLblPos val="nextTo"/>
        <c:crossAx val="569958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26637645107792"/>
          <c:y val="0.27788043478260871"/>
          <c:w val="0.49105373726435253"/>
          <c:h val="0.87205484471941697"/>
        </c:manualLayout>
      </c:layout>
      <c:doughnutChart>
        <c:varyColors val="1"/>
        <c:ser>
          <c:idx val="0"/>
          <c:order val="0"/>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7D1C-4F9F-AD69-AE17F353E937}"/>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7D1C-4F9F-AD69-AE17F353E937}"/>
              </c:ext>
            </c:extLst>
          </c:dPt>
          <c:val>
            <c:numRef>
              <c:f>'Pivot Table'!$DF$9:$DF$10</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04-7D1C-4F9F-AD69-AE17F353E937}"/>
            </c:ext>
          </c:extLst>
        </c:ser>
        <c:ser>
          <c:idx val="1"/>
          <c:order val="1"/>
          <c:dPt>
            <c:idx val="0"/>
            <c:bubble3D val="0"/>
            <c:spPr>
              <a:solidFill>
                <a:srgbClr val="FF0066"/>
              </a:solidFill>
              <a:ln w="19050">
                <a:solidFill>
                  <a:schemeClr val="lt1"/>
                </a:solidFill>
              </a:ln>
              <a:effectLst/>
            </c:spPr>
            <c:extLst>
              <c:ext xmlns:c16="http://schemas.microsoft.com/office/drawing/2014/chart" uri="{C3380CC4-5D6E-409C-BE32-E72D297353CC}">
                <c16:uniqueId val="{00000006-7D1C-4F9F-AD69-AE17F353E937}"/>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8-7D1C-4F9F-AD69-AE17F353E937}"/>
              </c:ext>
            </c:extLst>
          </c:dPt>
          <c:val>
            <c:numRef>
              <c:f>'Pivot Table'!$DG$9:$DG$10</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09-7D1C-4F9F-AD69-AE17F353E937}"/>
            </c:ext>
          </c:extLst>
        </c:ser>
        <c:ser>
          <c:idx val="2"/>
          <c:order val="2"/>
          <c:dPt>
            <c:idx val="0"/>
            <c:bubble3D val="0"/>
            <c:spPr>
              <a:solidFill>
                <a:srgbClr val="28F107"/>
              </a:solidFill>
              <a:ln w="19050">
                <a:solidFill>
                  <a:schemeClr val="lt1"/>
                </a:solidFill>
              </a:ln>
              <a:effectLst/>
            </c:spPr>
            <c:extLst>
              <c:ext xmlns:c16="http://schemas.microsoft.com/office/drawing/2014/chart" uri="{C3380CC4-5D6E-409C-BE32-E72D297353CC}">
                <c16:uniqueId val="{0000000B-7D1C-4F9F-AD69-AE17F353E937}"/>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D-7D1C-4F9F-AD69-AE17F353E937}"/>
              </c:ext>
            </c:extLst>
          </c:dPt>
          <c:val>
            <c:numRef>
              <c:f>'Pivot Table'!$DH$9:$DH$10</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E-7D1C-4F9F-AD69-AE17F353E937}"/>
            </c:ext>
          </c:extLst>
        </c:ser>
        <c:ser>
          <c:idx val="3"/>
          <c:order val="3"/>
          <c:dPt>
            <c:idx val="0"/>
            <c:bubble3D val="0"/>
            <c:spPr>
              <a:solidFill>
                <a:srgbClr val="00B0F0"/>
              </a:solidFill>
              <a:ln w="19050">
                <a:solidFill>
                  <a:schemeClr val="lt1"/>
                </a:solidFill>
              </a:ln>
              <a:effectLst/>
            </c:spPr>
            <c:extLst>
              <c:ext xmlns:c16="http://schemas.microsoft.com/office/drawing/2014/chart" uri="{C3380CC4-5D6E-409C-BE32-E72D297353CC}">
                <c16:uniqueId val="{00000010-7D1C-4F9F-AD69-AE17F353E937}"/>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2-7D1C-4F9F-AD69-AE17F353E937}"/>
              </c:ext>
            </c:extLst>
          </c:dPt>
          <c:val>
            <c:numRef>
              <c:f>'Pivot Table'!$DI$9:$DI$10</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3-7D1C-4F9F-AD69-AE17F353E937}"/>
            </c:ext>
          </c:extLst>
        </c:ser>
        <c:ser>
          <c:idx val="4"/>
          <c:order val="4"/>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5-7D1C-4F9F-AD69-AE17F353E937}"/>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7-7D1C-4F9F-AD69-AE17F353E937}"/>
              </c:ext>
            </c:extLst>
          </c:dPt>
          <c:val>
            <c:numRef>
              <c:f>'Pivot Table'!$DJ$9:$DJ$10</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18-7D1C-4F9F-AD69-AE17F353E937}"/>
            </c:ext>
          </c:extLst>
        </c:ser>
        <c:ser>
          <c:idx val="5"/>
          <c:order val="5"/>
          <c:spPr>
            <a:noFill/>
            <a:ln>
              <a:noFill/>
            </a:ln>
          </c:spPr>
          <c:dPt>
            <c:idx val="0"/>
            <c:bubble3D val="0"/>
            <c:spPr>
              <a:noFill/>
              <a:ln w="19050">
                <a:noFill/>
              </a:ln>
              <a:effectLst/>
            </c:spPr>
            <c:extLst>
              <c:ext xmlns:c16="http://schemas.microsoft.com/office/drawing/2014/chart" uri="{C3380CC4-5D6E-409C-BE32-E72D297353CC}">
                <c16:uniqueId val="{0000001A-7D1C-4F9F-AD69-AE17F353E937}"/>
              </c:ext>
            </c:extLst>
          </c:dPt>
          <c:dPt>
            <c:idx val="1"/>
            <c:bubble3D val="0"/>
            <c:spPr>
              <a:noFill/>
              <a:ln w="19050">
                <a:noFill/>
              </a:ln>
              <a:effectLst/>
            </c:spPr>
            <c:extLst>
              <c:ext xmlns:c16="http://schemas.microsoft.com/office/drawing/2014/chart" uri="{C3380CC4-5D6E-409C-BE32-E72D297353CC}">
                <c16:uniqueId val="{0000001C-7D1C-4F9F-AD69-AE17F353E937}"/>
              </c:ext>
            </c:extLst>
          </c:dPt>
          <c:val>
            <c:numRef>
              <c:f>'Pivot Table'!$DK$9:$DK$10</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1D-7D1C-4F9F-AD69-AE17F353E937}"/>
            </c:ext>
          </c:extLst>
        </c:ser>
        <c:ser>
          <c:idx val="6"/>
          <c:order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19-6A11-4518-A607-81C5F807CD32}"/>
              </c:ext>
            </c:extLst>
          </c:dPt>
          <c:cat>
            <c:strRef>
              <c:f>'Pivot Table'!$DF$7:$DJ$7</c:f>
              <c:strCache>
                <c:ptCount val="5"/>
                <c:pt idx="0">
                  <c:v>Company Website</c:v>
                </c:pt>
                <c:pt idx="1">
                  <c:v>Facebook Page</c:v>
                </c:pt>
                <c:pt idx="2">
                  <c:v>Google Ad</c:v>
                </c:pt>
                <c:pt idx="3">
                  <c:v>Television Ad</c:v>
                </c:pt>
                <c:pt idx="4">
                  <c:v>WhatsApp</c:v>
                </c:pt>
              </c:strCache>
            </c:strRef>
          </c:cat>
          <c:val>
            <c:numRef>
              <c:f>'Pivot Table'!$DK$7</c:f>
              <c:numCache>
                <c:formatCode>General</c:formatCode>
                <c:ptCount val="1"/>
                <c:pt idx="0">
                  <c:v>0</c:v>
                </c:pt>
              </c:numCache>
            </c:numRef>
          </c:val>
          <c:extLst>
            <c:ext xmlns:c16="http://schemas.microsoft.com/office/drawing/2014/chart" uri="{C3380CC4-5D6E-409C-BE32-E72D297353CC}">
              <c16:uniqueId val="{0000001E-7D1C-4F9F-AD69-AE17F353E937}"/>
            </c:ext>
          </c:extLst>
        </c:ser>
        <c:ser>
          <c:idx val="7"/>
          <c:order val="7"/>
          <c:dPt>
            <c:idx val="0"/>
            <c:bubble3D val="0"/>
            <c:spPr>
              <a:solidFill>
                <a:schemeClr val="accent1"/>
              </a:solidFill>
              <a:ln w="19050">
                <a:solidFill>
                  <a:schemeClr val="lt1"/>
                </a:solidFill>
              </a:ln>
              <a:effectLst/>
            </c:spPr>
            <c:extLst>
              <c:ext xmlns:c16="http://schemas.microsoft.com/office/drawing/2014/chart" uri="{C3380CC4-5D6E-409C-BE32-E72D297353CC}">
                <c16:uniqueId val="{0000001B-6A11-4518-A607-81C5F807CD32}"/>
              </c:ext>
            </c:extLst>
          </c:dPt>
          <c:cat>
            <c:strRef>
              <c:f>'Pivot Table'!$DF$7:$DJ$7</c:f>
              <c:strCache>
                <c:ptCount val="5"/>
                <c:pt idx="0">
                  <c:v>Company Website</c:v>
                </c:pt>
                <c:pt idx="1">
                  <c:v>Facebook Page</c:v>
                </c:pt>
                <c:pt idx="2">
                  <c:v>Google Ad</c:v>
                </c:pt>
                <c:pt idx="3">
                  <c:v>Television Ad</c:v>
                </c:pt>
                <c:pt idx="4">
                  <c:v>WhatsApp</c:v>
                </c:pt>
              </c:strCache>
            </c:strRef>
          </c:cat>
          <c:val>
            <c:numRef>
              <c:f>'Pivot Table'!$DK$7</c:f>
              <c:numCache>
                <c:formatCode>General</c:formatCode>
                <c:ptCount val="1"/>
                <c:pt idx="0">
                  <c:v>0</c:v>
                </c:pt>
              </c:numCache>
            </c:numRef>
          </c:val>
          <c:extLst>
            <c:ext xmlns:c16="http://schemas.microsoft.com/office/drawing/2014/chart" uri="{C3380CC4-5D6E-409C-BE32-E72D297353CC}">
              <c16:uniqueId val="{0000001F-7D1C-4F9F-AD69-AE17F353E937}"/>
            </c:ext>
          </c:extLst>
        </c:ser>
        <c:ser>
          <c:idx val="8"/>
          <c:order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1D-6A11-4518-A607-81C5F807CD32}"/>
              </c:ext>
            </c:extLst>
          </c:dPt>
          <c:cat>
            <c:strRef>
              <c:f>'Pivot Table'!$DF$7:$DJ$7</c:f>
              <c:strCache>
                <c:ptCount val="5"/>
                <c:pt idx="0">
                  <c:v>Company Website</c:v>
                </c:pt>
                <c:pt idx="1">
                  <c:v>Facebook Page</c:v>
                </c:pt>
                <c:pt idx="2">
                  <c:v>Google Ad</c:v>
                </c:pt>
                <c:pt idx="3">
                  <c:v>Television Ad</c:v>
                </c:pt>
                <c:pt idx="4">
                  <c:v>WhatsApp</c:v>
                </c:pt>
              </c:strCache>
            </c:strRef>
          </c:cat>
          <c:val>
            <c:numRef>
              <c:f>'Pivot Table'!$DK$7</c:f>
              <c:numCache>
                <c:formatCode>General</c:formatCode>
                <c:ptCount val="1"/>
                <c:pt idx="0">
                  <c:v>0</c:v>
                </c:pt>
              </c:numCache>
            </c:numRef>
          </c:val>
          <c:extLst>
            <c:ext xmlns:c16="http://schemas.microsoft.com/office/drawing/2014/chart" uri="{C3380CC4-5D6E-409C-BE32-E72D297353CC}">
              <c16:uniqueId val="{00000020-7D1C-4F9F-AD69-AE17F353E937}"/>
            </c:ext>
          </c:extLst>
        </c:ser>
        <c:ser>
          <c:idx val="9"/>
          <c:order val="9"/>
          <c:dPt>
            <c:idx val="0"/>
            <c:bubble3D val="0"/>
            <c:spPr>
              <a:solidFill>
                <a:schemeClr val="accent1"/>
              </a:solidFill>
              <a:ln w="19050">
                <a:solidFill>
                  <a:schemeClr val="lt1"/>
                </a:solidFill>
              </a:ln>
              <a:effectLst/>
            </c:spPr>
            <c:extLst>
              <c:ext xmlns:c16="http://schemas.microsoft.com/office/drawing/2014/chart" uri="{C3380CC4-5D6E-409C-BE32-E72D297353CC}">
                <c16:uniqueId val="{0000001F-6A11-4518-A607-81C5F807CD32}"/>
              </c:ext>
            </c:extLst>
          </c:dPt>
          <c:cat>
            <c:strRef>
              <c:f>'Pivot Table'!$DF$7:$DJ$7</c:f>
              <c:strCache>
                <c:ptCount val="5"/>
                <c:pt idx="0">
                  <c:v>Company Website</c:v>
                </c:pt>
                <c:pt idx="1">
                  <c:v>Facebook Page</c:v>
                </c:pt>
                <c:pt idx="2">
                  <c:v>Google Ad</c:v>
                </c:pt>
                <c:pt idx="3">
                  <c:v>Television Ad</c:v>
                </c:pt>
                <c:pt idx="4">
                  <c:v>WhatsApp</c:v>
                </c:pt>
              </c:strCache>
            </c:strRef>
          </c:cat>
          <c:val>
            <c:numRef>
              <c:f>'Pivot Table'!$DK$7</c:f>
              <c:numCache>
                <c:formatCode>General</c:formatCode>
                <c:ptCount val="1"/>
                <c:pt idx="0">
                  <c:v>0</c:v>
                </c:pt>
              </c:numCache>
            </c:numRef>
          </c:val>
          <c:extLst>
            <c:ext xmlns:c16="http://schemas.microsoft.com/office/drawing/2014/chart" uri="{C3380CC4-5D6E-409C-BE32-E72D297353CC}">
              <c16:uniqueId val="{00000022-7D1C-4F9F-AD69-AE17F353E937}"/>
            </c:ext>
          </c:extLst>
        </c:ser>
        <c:ser>
          <c:idx val="10"/>
          <c:order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21-6A11-4518-A607-81C5F807CD32}"/>
              </c:ext>
            </c:extLst>
          </c:dPt>
          <c:cat>
            <c:strRef>
              <c:f>'Pivot Table'!$DF$7:$DJ$7</c:f>
              <c:strCache>
                <c:ptCount val="5"/>
                <c:pt idx="0">
                  <c:v>Company Website</c:v>
                </c:pt>
                <c:pt idx="1">
                  <c:v>Facebook Page</c:v>
                </c:pt>
                <c:pt idx="2">
                  <c:v>Google Ad</c:v>
                </c:pt>
                <c:pt idx="3">
                  <c:v>Television Ad</c:v>
                </c:pt>
                <c:pt idx="4">
                  <c:v>WhatsApp</c:v>
                </c:pt>
              </c:strCache>
            </c:strRef>
          </c:cat>
          <c:val>
            <c:numRef>
              <c:f>'Pivot Table'!$DK$7</c:f>
              <c:numCache>
                <c:formatCode>General</c:formatCode>
                <c:ptCount val="1"/>
                <c:pt idx="0">
                  <c:v>0</c:v>
                </c:pt>
              </c:numCache>
            </c:numRef>
          </c:val>
          <c:extLst>
            <c:ext xmlns:c16="http://schemas.microsoft.com/office/drawing/2014/chart" uri="{C3380CC4-5D6E-409C-BE32-E72D297353CC}">
              <c16:uniqueId val="{00000023-7D1C-4F9F-AD69-AE17F353E937}"/>
            </c:ext>
          </c:extLst>
        </c:ser>
        <c:ser>
          <c:idx val="11"/>
          <c:order val="11"/>
          <c:dPt>
            <c:idx val="0"/>
            <c:bubble3D val="0"/>
            <c:spPr>
              <a:solidFill>
                <a:schemeClr val="accent1"/>
              </a:solidFill>
              <a:ln w="19050">
                <a:solidFill>
                  <a:schemeClr val="lt1"/>
                </a:solidFill>
              </a:ln>
              <a:effectLst/>
            </c:spPr>
            <c:extLst>
              <c:ext xmlns:c16="http://schemas.microsoft.com/office/drawing/2014/chart" uri="{C3380CC4-5D6E-409C-BE32-E72D297353CC}">
                <c16:uniqueId val="{00000023-6A11-4518-A607-81C5F807CD32}"/>
              </c:ext>
            </c:extLst>
          </c:dPt>
          <c:val>
            <c:numRef>
              <c:f>'Pivot Table'!$DF$7</c:f>
              <c:numCache>
                <c:formatCode>General</c:formatCode>
                <c:ptCount val="1"/>
                <c:pt idx="0">
                  <c:v>0</c:v>
                </c:pt>
              </c:numCache>
            </c:numRef>
          </c:val>
          <c:extLst>
            <c:ext xmlns:c16="http://schemas.microsoft.com/office/drawing/2014/chart" uri="{C3380CC4-5D6E-409C-BE32-E72D297353CC}">
              <c16:uniqueId val="{00000024-7D1C-4F9F-AD69-AE17F353E937}"/>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Table!Call_Monthly</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2569">
                <a:srgbClr val="28F107">
                  <a:alpha val="27000"/>
                </a:srgbClr>
              </a:gs>
              <a:gs pos="39000">
                <a:srgbClr val="FF66FF">
                  <a:lumMod val="47000"/>
                  <a:lumOff val="53000"/>
                </a:srgbClr>
              </a:gs>
              <a:gs pos="100000">
                <a:schemeClr val="accent1">
                  <a:lumMod val="30000"/>
                  <a:lumOff val="70000"/>
                  <a:alpha val="69000"/>
                </a:schemeClr>
              </a:gs>
            </a:gsLst>
            <a:lin ang="5400000" scaled="1"/>
            <a:tileRect/>
          </a:gradFill>
          <a:ln w="31750">
            <a:solidFill>
              <a:srgbClr val="FFC000"/>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2569">
                <a:srgbClr val="28F107">
                  <a:alpha val="27000"/>
                </a:srgbClr>
              </a:gs>
              <a:gs pos="39000">
                <a:srgbClr val="FF66FF">
                  <a:lumMod val="47000"/>
                  <a:lumOff val="53000"/>
                </a:srgbClr>
              </a:gs>
              <a:gs pos="100000">
                <a:schemeClr val="accent1">
                  <a:lumMod val="30000"/>
                  <a:lumOff val="70000"/>
                  <a:alpha val="69000"/>
                </a:schemeClr>
              </a:gs>
            </a:gsLst>
            <a:lin ang="5400000" scaled="1"/>
            <a:tileRect/>
          </a:gradFill>
          <a:ln w="31750">
            <a:solidFill>
              <a:srgbClr val="FFC000"/>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100000">
                <a:schemeClr val="accent1">
                  <a:lumMod val="30000"/>
                  <a:lumOff val="70000"/>
                </a:schemeClr>
              </a:gs>
            </a:gsLst>
            <a:lin ang="5400000" scaled="1"/>
          </a:gradFill>
          <a:ln w="0">
            <a:solidFill>
              <a:srgbClr val="FFC000"/>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82044552123289E-2"/>
          <c:y val="1.4427577996049463E-3"/>
          <c:w val="0.9771539427136825"/>
          <c:h val="0.99855684706078407"/>
        </c:manualLayout>
      </c:layout>
      <c:areaChart>
        <c:grouping val="standard"/>
        <c:varyColors val="0"/>
        <c:ser>
          <c:idx val="0"/>
          <c:order val="0"/>
          <c:tx>
            <c:strRef>
              <c:f>'Pivot Table'!$DO$4</c:f>
              <c:strCache>
                <c:ptCount val="1"/>
                <c:pt idx="0">
                  <c:v>Count of Month</c:v>
                </c:pt>
              </c:strCache>
            </c:strRef>
          </c:tx>
          <c:spPr>
            <a:solidFill>
              <a:schemeClr val="accent1"/>
            </a:solidFill>
            <a:ln>
              <a:noFill/>
            </a:ln>
            <a:effectLst/>
          </c:spPr>
          <c:cat>
            <c:strRef>
              <c:f>'Pivot Table'!$DN$5:$DN$16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Table'!$DO$5:$DO$16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31C3-444C-9CD7-DB71BAAFD9A0}"/>
            </c:ext>
          </c:extLst>
        </c:ser>
        <c:ser>
          <c:idx val="1"/>
          <c:order val="1"/>
          <c:tx>
            <c:strRef>
              <c:f>'Pivot Table'!$DP$4</c:f>
              <c:strCache>
                <c:ptCount val="1"/>
                <c:pt idx="0">
                  <c:v>Count of Month2</c:v>
                </c:pt>
              </c:strCache>
            </c:strRef>
          </c:tx>
          <c:spPr>
            <a:gradFill>
              <a:gsLst>
                <a:gs pos="0">
                  <a:schemeClr val="accent1">
                    <a:lumMod val="5000"/>
                    <a:lumOff val="95000"/>
                  </a:schemeClr>
                </a:gs>
                <a:gs pos="100000">
                  <a:schemeClr val="accent1">
                    <a:lumMod val="30000"/>
                    <a:lumOff val="70000"/>
                  </a:schemeClr>
                </a:gs>
              </a:gsLst>
              <a:lin ang="5400000" scaled="1"/>
            </a:gradFill>
            <a:ln w="0">
              <a:solidFill>
                <a:srgbClr val="FFC000"/>
              </a:solidFill>
            </a:ln>
            <a:effectLst>
              <a:outerShdw blurRad="50800" dist="38100" dir="2700000" algn="tl" rotWithShape="0">
                <a:prstClr val="black">
                  <a:alpha val="40000"/>
                </a:prstClr>
              </a:outerShdw>
            </a:effectLst>
          </c:spPr>
          <c:cat>
            <c:strRef>
              <c:f>'Pivot Table'!$DN$5:$DN$16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Table'!$DP$5:$DP$16</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1-31C3-444C-9CD7-DB71BAAFD9A0}"/>
            </c:ext>
          </c:extLst>
        </c:ser>
        <c:dLbls>
          <c:showLegendKey val="0"/>
          <c:showVal val="0"/>
          <c:showCatName val="0"/>
          <c:showSerName val="0"/>
          <c:showPercent val="0"/>
          <c:showBubbleSize val="0"/>
        </c:dLbls>
        <c:axId val="577327536"/>
        <c:axId val="577339672"/>
      </c:areaChart>
      <c:catAx>
        <c:axId val="577327536"/>
        <c:scaling>
          <c:orientation val="minMax"/>
        </c:scaling>
        <c:delete val="1"/>
        <c:axPos val="b"/>
        <c:numFmt formatCode="General" sourceLinked="1"/>
        <c:majorTickMark val="none"/>
        <c:minorTickMark val="none"/>
        <c:tickLblPos val="nextTo"/>
        <c:crossAx val="577339672"/>
        <c:crosses val="autoZero"/>
        <c:auto val="1"/>
        <c:lblAlgn val="ctr"/>
        <c:lblOffset val="100"/>
        <c:noMultiLvlLbl val="0"/>
      </c:catAx>
      <c:valAx>
        <c:axId val="577339672"/>
        <c:scaling>
          <c:orientation val="minMax"/>
        </c:scaling>
        <c:delete val="1"/>
        <c:axPos val="l"/>
        <c:numFmt formatCode="General" sourceLinked="1"/>
        <c:majorTickMark val="none"/>
        <c:minorTickMark val="none"/>
        <c:tickLblPos val="nextTo"/>
        <c:crossAx val="57732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dbl"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Table!PivotTable2</c:name>
    <c:fmtId val="19"/>
  </c:pivotSource>
  <c:chart>
    <c:autoTitleDeleted val="1"/>
    <c:pivotFmts>
      <c:pivotFmt>
        <c:idx val="0"/>
        <c:spPr>
          <a:solidFill>
            <a:schemeClr val="accent1"/>
          </a:solidFill>
          <a:ln w="95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a:solidFill>
              <a:schemeClr val="lt1"/>
            </a:solidFill>
          </a:ln>
          <a:effectLst/>
        </c:spPr>
      </c:pivotFmt>
      <c:pivotFmt>
        <c:idx val="2"/>
        <c:spPr>
          <a:solidFill>
            <a:schemeClr val="accent1"/>
          </a:solidFill>
          <a:ln w="9525">
            <a:solidFill>
              <a:schemeClr val="lt1"/>
            </a:solidFill>
          </a:ln>
          <a:effectLst/>
        </c:spPr>
      </c:pivotFmt>
    </c:pivotFmts>
    <c:plotArea>
      <c:layout>
        <c:manualLayout>
          <c:layoutTarget val="inner"/>
          <c:xMode val="edge"/>
          <c:yMode val="edge"/>
          <c:x val="0.10581301013022944"/>
          <c:y val="9.195396750597791E-2"/>
          <c:w val="0.78837455187494498"/>
          <c:h val="0.83141772623904053"/>
        </c:manualLayout>
      </c:layout>
      <c:doughnutChart>
        <c:varyColors val="1"/>
        <c:ser>
          <c:idx val="0"/>
          <c:order val="0"/>
          <c:tx>
            <c:strRef>
              <c:f>'Pivot Table'!$AD$4</c:f>
              <c:strCache>
                <c:ptCount val="1"/>
                <c:pt idx="0">
                  <c:v>Total</c:v>
                </c:pt>
              </c:strCache>
            </c:strRef>
          </c:tx>
          <c:spPr>
            <a:ln w="9525"/>
          </c:spPr>
          <c:explosion val="2"/>
          <c:dPt>
            <c:idx val="0"/>
            <c:bubble3D val="0"/>
            <c:spPr>
              <a:solidFill>
                <a:schemeClr val="accent1"/>
              </a:solidFill>
              <a:ln w="9525">
                <a:solidFill>
                  <a:schemeClr val="lt1"/>
                </a:solidFill>
              </a:ln>
              <a:effectLst/>
            </c:spPr>
            <c:extLst>
              <c:ext xmlns:c16="http://schemas.microsoft.com/office/drawing/2014/chart" uri="{C3380CC4-5D6E-409C-BE32-E72D297353CC}">
                <c16:uniqueId val="{00000003-31A0-4F24-BEAB-1BEC390BE657}"/>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2-31A0-4F24-BEAB-1BEC390BE657}"/>
              </c:ext>
            </c:extLst>
          </c:dPt>
          <c:cat>
            <c:strRef>
              <c:f>'Pivot Table'!$AC$5:$AC$7</c:f>
              <c:strCache>
                <c:ptCount val="2"/>
                <c:pt idx="0">
                  <c:v>Not Paid</c:v>
                </c:pt>
                <c:pt idx="1">
                  <c:v>Paid</c:v>
                </c:pt>
              </c:strCache>
            </c:strRef>
          </c:cat>
          <c:val>
            <c:numRef>
              <c:f>'Pivot Table'!$AD$5:$AD$7</c:f>
              <c:numCache>
                <c:formatCode>General</c:formatCode>
                <c:ptCount val="2"/>
                <c:pt idx="0">
                  <c:v>311</c:v>
                </c:pt>
                <c:pt idx="1">
                  <c:v>926</c:v>
                </c:pt>
              </c:numCache>
            </c:numRef>
          </c:val>
          <c:extLst>
            <c:ext xmlns:c16="http://schemas.microsoft.com/office/drawing/2014/chart" uri="{C3380CC4-5D6E-409C-BE32-E72D297353CC}">
              <c16:uniqueId val="{00000000-31A0-4F24-BEAB-1BEC390BE65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Table!Adv_Monthly</c:name>
    <c:fmtId val="15"/>
  </c:pivotSource>
  <c:chart>
    <c:autoTitleDeleted val="0"/>
    <c:pivotFmts>
      <c:pivotFmt>
        <c:idx val="0"/>
        <c:spPr>
          <a:solidFill>
            <a:schemeClr val="accent1"/>
          </a:solidFill>
          <a:ln w="12700"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28F1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28F1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28F1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6845860685325"/>
          <c:y val="7.7807035962615775E-2"/>
          <c:w val="0.63677729004048034"/>
          <c:h val="0.75810237142306547"/>
        </c:manualLayout>
      </c:layout>
      <c:lineChart>
        <c:grouping val="standard"/>
        <c:varyColors val="0"/>
        <c:ser>
          <c:idx val="0"/>
          <c:order val="0"/>
          <c:tx>
            <c:strRef>
              <c:f>'Pivot Table'!$DU$6:$DU$7</c:f>
              <c:strCache>
                <c:ptCount val="1"/>
                <c:pt idx="0">
                  <c:v>AD01-9361</c:v>
                </c:pt>
              </c:strCache>
            </c:strRef>
          </c:tx>
          <c:spPr>
            <a:ln w="12700" cap="rnd">
              <a:solidFill>
                <a:srgbClr val="FF0066"/>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Table'!$DU$8:$DU$19</c:f>
              <c:numCache>
                <c:formatCode>[&lt;999950]0,"K";[&lt;999950000]0,,"M";#,#00,,,"B"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B4E7-4E33-8D9B-173BB7920C76}"/>
            </c:ext>
          </c:extLst>
        </c:ser>
        <c:ser>
          <c:idx val="1"/>
          <c:order val="1"/>
          <c:tx>
            <c:strRef>
              <c:f>'Pivot Table'!$DV$6:$DV$7</c:f>
              <c:strCache>
                <c:ptCount val="1"/>
                <c:pt idx="0">
                  <c:v>AD01-9362</c:v>
                </c:pt>
              </c:strCache>
            </c:strRef>
          </c:tx>
          <c:spPr>
            <a:ln w="12700" cap="rnd">
              <a:solidFill>
                <a:srgbClr val="28F107"/>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Table'!$DV$8:$DV$19</c:f>
              <c:numCache>
                <c:formatCode>[&lt;999950]0,"K";[&lt;999950000]0,,"M";#,#00,,,"B"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B4E7-4E33-8D9B-173BB7920C76}"/>
            </c:ext>
          </c:extLst>
        </c:ser>
        <c:ser>
          <c:idx val="2"/>
          <c:order val="2"/>
          <c:tx>
            <c:strRef>
              <c:f>'Pivot Table'!$DW$6:$DW$7</c:f>
              <c:strCache>
                <c:ptCount val="1"/>
                <c:pt idx="0">
                  <c:v>AD01-9363</c:v>
                </c:pt>
              </c:strCache>
            </c:strRef>
          </c:tx>
          <c:spPr>
            <a:ln w="12700" cap="rnd">
              <a:solidFill>
                <a:schemeClr val="bg2">
                  <a:lumMod val="10000"/>
                </a:schemeClr>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Table'!$DW$8:$DW$19</c:f>
              <c:numCache>
                <c:formatCode>[&lt;999950]0,"K";[&lt;999950000]0,,"M";#,#00,,,"B"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B4E7-4E33-8D9B-173BB7920C76}"/>
            </c:ext>
          </c:extLst>
        </c:ser>
        <c:ser>
          <c:idx val="3"/>
          <c:order val="3"/>
          <c:tx>
            <c:strRef>
              <c:f>'Pivot Table'!$DX$6:$DX$7</c:f>
              <c:strCache>
                <c:ptCount val="1"/>
                <c:pt idx="0">
                  <c:v>AD01-9364</c:v>
                </c:pt>
              </c:strCache>
            </c:strRef>
          </c:tx>
          <c:spPr>
            <a:ln w="12700" cap="rnd">
              <a:solidFill>
                <a:schemeClr val="accent4"/>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Table'!$DX$8:$DX$19</c:f>
              <c:numCache>
                <c:formatCode>[&lt;999950]0,"K";[&lt;999950000]0,,"M";#,#00,,,"B"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B4E7-4E33-8D9B-173BB7920C76}"/>
            </c:ext>
          </c:extLst>
        </c:ser>
        <c:ser>
          <c:idx val="4"/>
          <c:order val="4"/>
          <c:tx>
            <c:strRef>
              <c:f>'Pivot Table'!$DY$6:$DY$7</c:f>
              <c:strCache>
                <c:ptCount val="1"/>
                <c:pt idx="0">
                  <c:v>AD01-9365</c:v>
                </c:pt>
              </c:strCache>
            </c:strRef>
          </c:tx>
          <c:spPr>
            <a:ln w="12700" cap="rnd">
              <a:solidFill>
                <a:srgbClr val="FF0000"/>
              </a:solidFill>
              <a:round/>
            </a:ln>
            <a:effectLst/>
          </c:spPr>
          <c:marker>
            <c:symbol val="none"/>
          </c:marker>
          <c:cat>
            <c:strRef>
              <c:f>'Pivot Table'!$DT$8:$DT$19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Table'!$DY$8:$DY$19</c:f>
              <c:numCache>
                <c:formatCode>[&lt;999950]0,"K";[&lt;999950000]0,,"M";#,#00,,,"B"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B4E7-4E33-8D9B-173BB7920C76}"/>
            </c:ext>
          </c:extLst>
        </c:ser>
        <c:dLbls>
          <c:showLegendKey val="0"/>
          <c:showVal val="0"/>
          <c:showCatName val="0"/>
          <c:showSerName val="0"/>
          <c:showPercent val="0"/>
          <c:showBubbleSize val="0"/>
        </c:dLbls>
        <c:smooth val="0"/>
        <c:axId val="585838360"/>
        <c:axId val="585840000"/>
      </c:lineChart>
      <c:catAx>
        <c:axId val="58583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40000"/>
        <c:crosses val="autoZero"/>
        <c:auto val="1"/>
        <c:lblAlgn val="ctr"/>
        <c:lblOffset val="100"/>
        <c:noMultiLvlLbl val="0"/>
      </c:catAx>
      <c:valAx>
        <c:axId val="585840000"/>
        <c:scaling>
          <c:orientation val="minMax"/>
        </c:scaling>
        <c:delete val="0"/>
        <c:axPos val="l"/>
        <c:numFmt formatCode="[&lt;999950]0,&quot;K&quot;;[&lt;99995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838360"/>
        <c:crosses val="autoZero"/>
        <c:crossBetween val="between"/>
      </c:valAx>
      <c:spPr>
        <a:noFill/>
        <a:ln>
          <a:noFill/>
        </a:ln>
        <a:effectLst/>
      </c:spPr>
    </c:plotArea>
    <c:legend>
      <c:legendPos val="r"/>
      <c:layout>
        <c:manualLayout>
          <c:xMode val="edge"/>
          <c:yMode val="edge"/>
          <c:x val="0.78291377756884872"/>
          <c:y val="0.19826730365068984"/>
          <c:w val="0.20571450956690115"/>
          <c:h val="0.79681892834690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Table!Training Models</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8F10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Table'!$EG$5</c:f>
              <c:strCache>
                <c:ptCount val="1"/>
                <c:pt idx="0">
                  <c:v>Total</c:v>
                </c:pt>
              </c:strCache>
            </c:strRef>
          </c:tx>
          <c:spPr>
            <a:solidFill>
              <a:srgbClr val="28F107"/>
            </a:solidFill>
            <a:ln>
              <a:noFill/>
            </a:ln>
            <a:effectLst/>
          </c:spPr>
          <c:invertIfNegative val="0"/>
          <c:cat>
            <c:multiLvlStrRef>
              <c:f>'Pivot Table'!$EF$6:$EF$24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Henry</c:v>
                  </c:pt>
                  <c:pt idx="3">
                    <c:v>Jack</c:v>
                  </c:pt>
                  <c:pt idx="7">
                    <c:v>Joseph</c:v>
                  </c:pt>
                  <c:pt idx="11">
                    <c:v>William</c:v>
                  </c:pt>
                </c:lvl>
              </c:multiLvlStrCache>
            </c:multiLvlStrRef>
          </c:cat>
          <c:val>
            <c:numRef>
              <c:f>'Pivot Table'!$EG$6:$EG$24</c:f>
              <c:numCache>
                <c:formatCode>[&lt;999950]0,"K";[&lt;999950000]0,,"M";#,#00,,,"B"</c:formatCode>
                <c:ptCount val="15"/>
                <c:pt idx="0">
                  <c:v>513000000</c:v>
                </c:pt>
                <c:pt idx="1">
                  <c:v>146000000</c:v>
                </c:pt>
                <c:pt idx="2">
                  <c:v>1920000000</c:v>
                </c:pt>
                <c:pt idx="3">
                  <c:v>1254000000</c:v>
                </c:pt>
                <c:pt idx="4">
                  <c:v>410000000</c:v>
                </c:pt>
                <c:pt idx="5">
                  <c:v>114000000</c:v>
                </c:pt>
                <c:pt idx="6">
                  <c:v>3594000000</c:v>
                </c:pt>
                <c:pt idx="7">
                  <c:v>703000000</c:v>
                </c:pt>
                <c:pt idx="8">
                  <c:v>284000000</c:v>
                </c:pt>
                <c:pt idx="9">
                  <c:v>95000000</c:v>
                </c:pt>
                <c:pt idx="10">
                  <c:v>1669000000</c:v>
                </c:pt>
                <c:pt idx="11">
                  <c:v>1425000000</c:v>
                </c:pt>
                <c:pt idx="12">
                  <c:v>417000000</c:v>
                </c:pt>
                <c:pt idx="13">
                  <c:v>38000000</c:v>
                </c:pt>
                <c:pt idx="14">
                  <c:v>3408000000</c:v>
                </c:pt>
              </c:numCache>
            </c:numRef>
          </c:val>
          <c:extLst>
            <c:ext xmlns:c16="http://schemas.microsoft.com/office/drawing/2014/chart" uri="{C3380CC4-5D6E-409C-BE32-E72D297353CC}">
              <c16:uniqueId val="{00000000-C5A1-43B2-AA2D-9E5684249404}"/>
            </c:ext>
          </c:extLst>
        </c:ser>
        <c:dLbls>
          <c:showLegendKey val="0"/>
          <c:showVal val="0"/>
          <c:showCatName val="0"/>
          <c:showSerName val="0"/>
          <c:showPercent val="0"/>
          <c:showBubbleSize val="0"/>
        </c:dLbls>
        <c:gapWidth val="219"/>
        <c:overlap val="-27"/>
        <c:axId val="508679944"/>
        <c:axId val="508681584"/>
      </c:barChart>
      <c:catAx>
        <c:axId val="50867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81584"/>
        <c:crosses val="autoZero"/>
        <c:auto val="1"/>
        <c:lblAlgn val="ctr"/>
        <c:lblOffset val="100"/>
        <c:noMultiLvlLbl val="0"/>
      </c:catAx>
      <c:valAx>
        <c:axId val="508681584"/>
        <c:scaling>
          <c:orientation val="minMax"/>
        </c:scaling>
        <c:delete val="0"/>
        <c:axPos val="l"/>
        <c:numFmt formatCode="[&lt;999950]0,&quot;K&quot;;[&lt;99995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79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Table!PivotTable23</c:name>
    <c:fmtId val="2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Table'!$EP$5:$EP$6</c:f>
              <c:strCache>
                <c:ptCount val="1"/>
                <c:pt idx="0">
                  <c:v>BE</c:v>
                </c:pt>
              </c:strCache>
            </c:strRef>
          </c:tx>
          <c:spPr>
            <a:ln w="28575" cap="rnd">
              <a:solidFill>
                <a:schemeClr val="accent1"/>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Table'!$EP$7:$EP$21</c:f>
              <c:numCache>
                <c:formatCode>[&lt;999950]0,"K";[&lt;999950000]0,,"M";#,#00,,,"B"</c:formatCode>
                <c:ptCount val="15"/>
                <c:pt idx="0">
                  <c:v>152000000</c:v>
                </c:pt>
                <c:pt idx="1">
                  <c:v>95000000</c:v>
                </c:pt>
                <c:pt idx="2">
                  <c:v>247000000</c:v>
                </c:pt>
                <c:pt idx="3">
                  <c:v>285000000</c:v>
                </c:pt>
                <c:pt idx="4">
                  <c:v>114000000</c:v>
                </c:pt>
                <c:pt idx="5">
                  <c:v>247000000</c:v>
                </c:pt>
                <c:pt idx="6">
                  <c:v>551000000</c:v>
                </c:pt>
                <c:pt idx="7">
                  <c:v>171000000</c:v>
                </c:pt>
                <c:pt idx="8">
                  <c:v>38000000</c:v>
                </c:pt>
                <c:pt idx="9">
                  <c:v>228000000</c:v>
                </c:pt>
                <c:pt idx="10">
                  <c:v>760000000</c:v>
                </c:pt>
                <c:pt idx="11">
                  <c:v>114000000</c:v>
                </c:pt>
                <c:pt idx="12">
                  <c:v>171000000</c:v>
                </c:pt>
                <c:pt idx="13">
                  <c:v>475000000</c:v>
                </c:pt>
                <c:pt idx="14">
                  <c:v>247000000</c:v>
                </c:pt>
              </c:numCache>
            </c:numRef>
          </c:val>
          <c:smooth val="0"/>
          <c:extLst>
            <c:ext xmlns:c16="http://schemas.microsoft.com/office/drawing/2014/chart" uri="{C3380CC4-5D6E-409C-BE32-E72D297353CC}">
              <c16:uniqueId val="{00000000-9D82-45C3-8E9D-155A0381D5C4}"/>
            </c:ext>
          </c:extLst>
        </c:ser>
        <c:ser>
          <c:idx val="1"/>
          <c:order val="1"/>
          <c:tx>
            <c:strRef>
              <c:f>'Pivot Table'!$EQ$5:$EQ$6</c:f>
              <c:strCache>
                <c:ptCount val="1"/>
                <c:pt idx="0">
                  <c:v>CNI</c:v>
                </c:pt>
              </c:strCache>
            </c:strRef>
          </c:tx>
          <c:spPr>
            <a:ln w="28575" cap="rnd">
              <a:solidFill>
                <a:schemeClr val="accent2"/>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Table'!$EQ$7:$EQ$21</c:f>
              <c:numCache>
                <c:formatCode>[&lt;999950]0,"K";[&lt;999950000]0,,"M";#,#00,,,"B"</c:formatCode>
                <c:ptCount val="15"/>
                <c:pt idx="0">
                  <c:v>11000000</c:v>
                </c:pt>
                <c:pt idx="1">
                  <c:v>22000000</c:v>
                </c:pt>
                <c:pt idx="2">
                  <c:v>142000000</c:v>
                </c:pt>
                <c:pt idx="3">
                  <c:v>40000000</c:v>
                </c:pt>
                <c:pt idx="4">
                  <c:v>122000000</c:v>
                </c:pt>
                <c:pt idx="5">
                  <c:v>60000000</c:v>
                </c:pt>
                <c:pt idx="6">
                  <c:v>60000000</c:v>
                </c:pt>
                <c:pt idx="7">
                  <c:v>100000000</c:v>
                </c:pt>
                <c:pt idx="8">
                  <c:v>11000000</c:v>
                </c:pt>
                <c:pt idx="9">
                  <c:v>115000000</c:v>
                </c:pt>
                <c:pt idx="10">
                  <c:v>275000000</c:v>
                </c:pt>
                <c:pt idx="11">
                  <c:v>100000000</c:v>
                </c:pt>
                <c:pt idx="12">
                  <c:v>20000000</c:v>
                </c:pt>
                <c:pt idx="13">
                  <c:v>82000000</c:v>
                </c:pt>
                <c:pt idx="14">
                  <c:v>97000000</c:v>
                </c:pt>
              </c:numCache>
            </c:numRef>
          </c:val>
          <c:smooth val="0"/>
          <c:extLst>
            <c:ext xmlns:c16="http://schemas.microsoft.com/office/drawing/2014/chart" uri="{C3380CC4-5D6E-409C-BE32-E72D297353CC}">
              <c16:uniqueId val="{00000001-9D82-45C3-8E9D-155A0381D5C4}"/>
            </c:ext>
          </c:extLst>
        </c:ser>
        <c:ser>
          <c:idx val="2"/>
          <c:order val="2"/>
          <c:tx>
            <c:strRef>
              <c:f>'Pivot Table'!$ER$5:$ER$6</c:f>
              <c:strCache>
                <c:ptCount val="1"/>
                <c:pt idx="0">
                  <c:v>FC</c:v>
                </c:pt>
              </c:strCache>
            </c:strRef>
          </c:tx>
          <c:spPr>
            <a:ln w="28575" cap="rnd">
              <a:solidFill>
                <a:schemeClr val="accent3"/>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Table'!$ER$7:$ER$21</c:f>
              <c:numCache>
                <c:formatCode>[&lt;999950]0,"K";[&lt;999950000]0,,"M";#,#00,,,"B"</c:formatCode>
                <c:ptCount val="15"/>
                <c:pt idx="2">
                  <c:v>76000000</c:v>
                </c:pt>
                <c:pt idx="4">
                  <c:v>19000000</c:v>
                </c:pt>
                <c:pt idx="8">
                  <c:v>38000000</c:v>
                </c:pt>
                <c:pt idx="10">
                  <c:v>114000000</c:v>
                </c:pt>
              </c:numCache>
            </c:numRef>
          </c:val>
          <c:smooth val="0"/>
          <c:extLst>
            <c:ext xmlns:c16="http://schemas.microsoft.com/office/drawing/2014/chart" uri="{C3380CC4-5D6E-409C-BE32-E72D297353CC}">
              <c16:uniqueId val="{00000002-9D82-45C3-8E9D-155A0381D5C4}"/>
            </c:ext>
          </c:extLst>
        </c:ser>
        <c:ser>
          <c:idx val="3"/>
          <c:order val="3"/>
          <c:tx>
            <c:strRef>
              <c:f>'Pivot Table'!$ES$5:$ES$6</c:f>
              <c:strCache>
                <c:ptCount val="1"/>
                <c:pt idx="0">
                  <c:v>GK</c:v>
                </c:pt>
              </c:strCache>
            </c:strRef>
          </c:tx>
          <c:spPr>
            <a:ln w="28575" cap="rnd">
              <a:solidFill>
                <a:schemeClr val="accent4"/>
              </a:solidFill>
              <a:round/>
            </a:ln>
            <a:effectLst/>
          </c:spPr>
          <c:marker>
            <c:symbol val="none"/>
          </c:marker>
          <c:cat>
            <c:strRef>
              <c:f>'Pivot Table'!$EO$7:$EO$21</c:f>
              <c:strCache>
                <c:ptCount val="15"/>
                <c:pt idx="0">
                  <c:v>Adam</c:v>
                </c:pt>
                <c:pt idx="1">
                  <c:v>Adison</c:v>
                </c:pt>
                <c:pt idx="2">
                  <c:v>Charles</c:v>
                </c:pt>
                <c:pt idx="3">
                  <c:v>Daniel</c:v>
                </c:pt>
                <c:pt idx="4">
                  <c:v>Edward</c:v>
                </c:pt>
                <c:pt idx="5">
                  <c:v>Elon</c:v>
                </c:pt>
                <c:pt idx="6">
                  <c:v>Freddie</c:v>
                </c:pt>
                <c:pt idx="7">
                  <c:v>Jacob
ayden</c:v>
                </c:pt>
                <c:pt idx="8">
                  <c:v>Jayden
ayden</c:v>
                </c:pt>
                <c:pt idx="9">
                  <c:v>Jeff</c:v>
                </c:pt>
                <c:pt idx="10">
                  <c:v>John</c:v>
                </c:pt>
                <c:pt idx="11">
                  <c:v>Joseph</c:v>
                </c:pt>
                <c:pt idx="12">
                  <c:v>Noah</c:v>
                </c:pt>
                <c:pt idx="13">
                  <c:v>Stefen</c:v>
                </c:pt>
                <c:pt idx="14">
                  <c:v>Thomas</c:v>
                </c:pt>
              </c:strCache>
            </c:strRef>
          </c:cat>
          <c:val>
            <c:numRef>
              <c:f>'Pivot Table'!$ES$7:$ES$21</c:f>
              <c:numCache>
                <c:formatCode>[&lt;999950]0,"K";[&lt;999950000]0,,"M";#,#00,,,"B"</c:formatCode>
                <c:ptCount val="15"/>
                <c:pt idx="0">
                  <c:v>216000000</c:v>
                </c:pt>
                <c:pt idx="1">
                  <c:v>212000000</c:v>
                </c:pt>
                <c:pt idx="2">
                  <c:v>1262000000</c:v>
                </c:pt>
                <c:pt idx="3">
                  <c:v>741000000</c:v>
                </c:pt>
                <c:pt idx="4">
                  <c:v>922000000</c:v>
                </c:pt>
                <c:pt idx="5">
                  <c:v>525000000</c:v>
                </c:pt>
                <c:pt idx="6">
                  <c:v>1027000000</c:v>
                </c:pt>
                <c:pt idx="7">
                  <c:v>140000000</c:v>
                </c:pt>
                <c:pt idx="8">
                  <c:v>245000000</c:v>
                </c:pt>
                <c:pt idx="9">
                  <c:v>900000000</c:v>
                </c:pt>
                <c:pt idx="10">
                  <c:v>1414000000</c:v>
                </c:pt>
                <c:pt idx="11">
                  <c:v>436000000</c:v>
                </c:pt>
                <c:pt idx="12">
                  <c:v>804000000</c:v>
                </c:pt>
                <c:pt idx="13">
                  <c:v>803000000</c:v>
                </c:pt>
                <c:pt idx="14">
                  <c:v>944000000</c:v>
                </c:pt>
              </c:numCache>
            </c:numRef>
          </c:val>
          <c:smooth val="0"/>
          <c:extLst>
            <c:ext xmlns:c16="http://schemas.microsoft.com/office/drawing/2014/chart" uri="{C3380CC4-5D6E-409C-BE32-E72D297353CC}">
              <c16:uniqueId val="{00000004-782E-41B1-98CA-BC75642DD063}"/>
            </c:ext>
          </c:extLst>
        </c:ser>
        <c:dLbls>
          <c:showLegendKey val="0"/>
          <c:showVal val="0"/>
          <c:showCatName val="0"/>
          <c:showSerName val="0"/>
          <c:showPercent val="0"/>
          <c:showBubbleSize val="0"/>
        </c:dLbls>
        <c:smooth val="0"/>
        <c:axId val="508696344"/>
        <c:axId val="508696672"/>
      </c:lineChart>
      <c:catAx>
        <c:axId val="50869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96672"/>
        <c:crosses val="autoZero"/>
        <c:auto val="1"/>
        <c:lblAlgn val="ctr"/>
        <c:lblOffset val="100"/>
        <c:noMultiLvlLbl val="0"/>
      </c:catAx>
      <c:valAx>
        <c:axId val="508696672"/>
        <c:scaling>
          <c:orientation val="minMax"/>
        </c:scaling>
        <c:delete val="0"/>
        <c:axPos val="l"/>
        <c:numFmt formatCode="[&lt;999950]0,&quot;K&quot;;[&lt;99995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96344"/>
        <c:crosses val="autoZero"/>
        <c:crossBetween val="between"/>
      </c:valAx>
      <c:spPr>
        <a:noFill/>
        <a:ln>
          <a:noFill/>
        </a:ln>
        <a:effectLst/>
      </c:spPr>
    </c:plotArea>
    <c:legend>
      <c:legendPos val="b"/>
      <c:layout>
        <c:manualLayout>
          <c:xMode val="edge"/>
          <c:yMode val="edge"/>
          <c:x val="0.5936030731504921"/>
          <c:y val="0.87477254426883966"/>
          <c:w val="0.40639698162729659"/>
          <c:h val="0.12522764263405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Table!Enr_Monthly</c:name>
    <c:fmtId val="25"/>
  </c:pivotSource>
  <c:chart>
    <c:autoTitleDeleted val="1"/>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19338690911059E-3"/>
          <c:y val="0"/>
          <c:w val="0.99670781807661901"/>
          <c:h val="1"/>
        </c:manualLayout>
      </c:layout>
      <c:lineChart>
        <c:grouping val="standard"/>
        <c:varyColors val="0"/>
        <c:ser>
          <c:idx val="0"/>
          <c:order val="0"/>
          <c:tx>
            <c:strRef>
              <c:f>'Pivot Table'!$AL$4</c:f>
              <c:strCache>
                <c:ptCount val="1"/>
                <c:pt idx="0">
                  <c:v>Total</c:v>
                </c:pt>
              </c:strCache>
            </c:strRef>
          </c:tx>
          <c:spPr>
            <a:ln w="28575" cap="rnd">
              <a:solidFill>
                <a:srgbClr val="00B0F0"/>
              </a:solidFill>
              <a:round/>
            </a:ln>
            <a:effectLst/>
          </c:spPr>
          <c:marker>
            <c:symbol val="none"/>
          </c:marker>
          <c:cat>
            <c:strRef>
              <c:f>'Pivot Table'!$AK$5:$AK$17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Table'!$AL$5:$AL$17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9364-4D38-BA3E-7EF956C97001}"/>
            </c:ext>
          </c:extLst>
        </c:ser>
        <c:dLbls>
          <c:showLegendKey val="0"/>
          <c:showVal val="0"/>
          <c:showCatName val="0"/>
          <c:showSerName val="0"/>
          <c:showPercent val="0"/>
          <c:showBubbleSize val="0"/>
        </c:dLbls>
        <c:smooth val="0"/>
        <c:axId val="559313464"/>
        <c:axId val="559315760"/>
      </c:lineChart>
      <c:catAx>
        <c:axId val="559313464"/>
        <c:scaling>
          <c:orientation val="minMax"/>
        </c:scaling>
        <c:delete val="1"/>
        <c:axPos val="b"/>
        <c:numFmt formatCode="General" sourceLinked="1"/>
        <c:majorTickMark val="none"/>
        <c:minorTickMark val="none"/>
        <c:tickLblPos val="nextTo"/>
        <c:crossAx val="559315760"/>
        <c:crosses val="autoZero"/>
        <c:auto val="1"/>
        <c:lblAlgn val="ctr"/>
        <c:lblOffset val="100"/>
        <c:noMultiLvlLbl val="0"/>
      </c:catAx>
      <c:valAx>
        <c:axId val="559315760"/>
        <c:scaling>
          <c:orientation val="minMax"/>
        </c:scaling>
        <c:delete val="1"/>
        <c:axPos val="l"/>
        <c:numFmt formatCode="General" sourceLinked="1"/>
        <c:majorTickMark val="none"/>
        <c:minorTickMark val="none"/>
        <c:tickLblPos val="nextTo"/>
        <c:crossAx val="559313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Table!PivotTable6</c:name>
    <c:fmtId val="29"/>
  </c:pivotSource>
  <c:chart>
    <c:autoTitleDeleted val="1"/>
    <c:pivotFmts>
      <c:pivotFmt>
        <c:idx val="0"/>
        <c:spPr>
          <a:ln w="25400" cap="rnd">
            <a:solidFill>
              <a:schemeClr val="bg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bg2">
                <a:lumMod val="50000"/>
              </a:schemeClr>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 Table'!$AU$3</c:f>
              <c:strCache>
                <c:ptCount val="1"/>
                <c:pt idx="0">
                  <c:v>Total</c:v>
                </c:pt>
              </c:strCache>
            </c:strRef>
          </c:tx>
          <c:spPr>
            <a:ln w="25400" cap="rnd">
              <a:solidFill>
                <a:schemeClr val="bg2">
                  <a:lumMod val="50000"/>
                </a:schemeClr>
              </a:solidFill>
              <a:round/>
            </a:ln>
            <a:effectLst/>
          </c:spPr>
          <c:marker>
            <c:symbol val="circle"/>
            <c:size val="5"/>
            <c:spPr>
              <a:solidFill>
                <a:schemeClr val="accent1"/>
              </a:solidFill>
              <a:ln w="9525">
                <a:solidFill>
                  <a:schemeClr val="accent1"/>
                </a:solidFill>
              </a:ln>
              <a:effectLst/>
            </c:spPr>
          </c:marker>
          <c:cat>
            <c:strRef>
              <c:f>'Pivot Table'!$AT$4:$AT$12</c:f>
              <c:strCache>
                <c:ptCount val="8"/>
                <c:pt idx="0">
                  <c:v>A1</c:v>
                </c:pt>
                <c:pt idx="1">
                  <c:v>A2</c:v>
                </c:pt>
                <c:pt idx="2">
                  <c:v>A4</c:v>
                </c:pt>
                <c:pt idx="3">
                  <c:v>A7</c:v>
                </c:pt>
                <c:pt idx="4">
                  <c:v>B12</c:v>
                </c:pt>
                <c:pt idx="5">
                  <c:v>B13</c:v>
                </c:pt>
                <c:pt idx="6">
                  <c:v>B18</c:v>
                </c:pt>
                <c:pt idx="7">
                  <c:v>C8</c:v>
                </c:pt>
              </c:strCache>
            </c:strRef>
          </c:cat>
          <c:val>
            <c:numRef>
              <c:f>'Pivot Table'!$AU$4:$AU$12</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7CB4-416A-93CF-B858B0127AAC}"/>
            </c:ext>
          </c:extLst>
        </c:ser>
        <c:dLbls>
          <c:showLegendKey val="0"/>
          <c:showVal val="0"/>
          <c:showCatName val="0"/>
          <c:showSerName val="0"/>
          <c:showPercent val="0"/>
          <c:showBubbleSize val="0"/>
        </c:dLbls>
        <c:axId val="641369792"/>
        <c:axId val="641376680"/>
      </c:radarChart>
      <c:catAx>
        <c:axId val="6413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76680"/>
        <c:crosses val="autoZero"/>
        <c:auto val="1"/>
        <c:lblAlgn val="ctr"/>
        <c:lblOffset val="100"/>
        <c:noMultiLvlLbl val="0"/>
      </c:catAx>
      <c:valAx>
        <c:axId val="6413766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413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Table!PivotTable7</c:name>
    <c:fmtId val="3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869673749777819"/>
          <c:y val="0"/>
          <c:w val="0.73702509331619692"/>
          <c:h val="0.978151064450277"/>
        </c:manualLayout>
      </c:layout>
      <c:pieChart>
        <c:varyColors val="1"/>
        <c:ser>
          <c:idx val="0"/>
          <c:order val="0"/>
          <c:tx>
            <c:strRef>
              <c:f>'Pivot Table'!$AY$4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D94-4C73-91DB-D7DC50EC124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D94-4C73-91DB-D7DC50EC124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D94-4C73-91DB-D7DC50EC124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D94-4C73-91DB-D7DC50EC124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Table'!$AX$5:$AX$9</c:f>
              <c:strCache>
                <c:ptCount val="4"/>
                <c:pt idx="0">
                  <c:v>BE</c:v>
                </c:pt>
                <c:pt idx="1">
                  <c:v>CNI</c:v>
                </c:pt>
                <c:pt idx="2">
                  <c:v>FC</c:v>
                </c:pt>
                <c:pt idx="3">
                  <c:v>GK</c:v>
                </c:pt>
              </c:strCache>
            </c:strRef>
          </c:cat>
          <c:val>
            <c:numRef>
              <c:f>'Pivot Table'!$AY$5:$AY$9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F50B-43CC-A7D5-0A5AB096C695}"/>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Table!PivotTable10</c:name>
    <c:fmtId val="38"/>
  </c:pivotSource>
  <c:chart>
    <c:autoTitleDeleted val="1"/>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75425394479081"/>
          <c:y val="8.8919846557641832E-2"/>
          <c:w val="0.75186879758462777"/>
          <c:h val="0.76064224359801025"/>
        </c:manualLayout>
      </c:layout>
      <c:barChart>
        <c:barDir val="bar"/>
        <c:grouping val="clustered"/>
        <c:varyColors val="0"/>
        <c:ser>
          <c:idx val="0"/>
          <c:order val="0"/>
          <c:tx>
            <c:strRef>
              <c:f>'Pivot Table'!$BC$6</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Table'!$BB$7:$BB$16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Table'!$BC$7:$BC$16</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7C4A-44E3-9A7B-3405E4E22373}"/>
            </c:ext>
          </c:extLst>
        </c:ser>
        <c:dLbls>
          <c:showLegendKey val="0"/>
          <c:showVal val="0"/>
          <c:showCatName val="0"/>
          <c:showSerName val="0"/>
          <c:showPercent val="0"/>
          <c:showBubbleSize val="0"/>
        </c:dLbls>
        <c:gapWidth val="217"/>
        <c:axId val="447225224"/>
        <c:axId val="447222272"/>
      </c:barChart>
      <c:catAx>
        <c:axId val="447225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22272"/>
        <c:crosses val="autoZero"/>
        <c:auto val="1"/>
        <c:lblAlgn val="ctr"/>
        <c:lblOffset val="100"/>
        <c:noMultiLvlLbl val="0"/>
      </c:catAx>
      <c:valAx>
        <c:axId val="447222272"/>
        <c:scaling>
          <c:orientation val="minMax"/>
        </c:scaling>
        <c:delete val="0"/>
        <c:axPos val="b"/>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25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Dashborad Metrices.xlsx]Pivot Table!PivotTable12</c:name>
    <c:fmtId val="46"/>
  </c:pivotSource>
  <c:chart>
    <c:autoTitleDeleted val="1"/>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870392487941966E-3"/>
          <c:y val="9.5025961448079677E-2"/>
          <c:w val="0.9214636212691355"/>
          <c:h val="0.73165080016816597"/>
        </c:manualLayout>
      </c:layout>
      <c:lineChart>
        <c:grouping val="standard"/>
        <c:varyColors val="0"/>
        <c:ser>
          <c:idx val="0"/>
          <c:order val="0"/>
          <c:tx>
            <c:strRef>
              <c:f>'Pivot Table'!$BG$6</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Table'!$BF$7:$BF$16</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Table'!$BG$7:$BG$16</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6687-4ADB-8667-4D3D424A0EA7}"/>
            </c:ext>
          </c:extLst>
        </c:ser>
        <c:dLbls>
          <c:showLegendKey val="0"/>
          <c:showVal val="0"/>
          <c:showCatName val="0"/>
          <c:showSerName val="0"/>
          <c:showPercent val="0"/>
          <c:showBubbleSize val="0"/>
        </c:dLbls>
        <c:marker val="1"/>
        <c:smooth val="0"/>
        <c:axId val="652177896"/>
        <c:axId val="652170352"/>
      </c:lineChart>
      <c:catAx>
        <c:axId val="6521778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70352"/>
        <c:crosses val="autoZero"/>
        <c:auto val="1"/>
        <c:lblAlgn val="ctr"/>
        <c:lblOffset val="100"/>
        <c:noMultiLvlLbl val="0"/>
      </c:catAx>
      <c:valAx>
        <c:axId val="652170352"/>
        <c:scaling>
          <c:orientation val="minMax"/>
        </c:scaling>
        <c:delete val="1"/>
        <c:axPos val="l"/>
        <c:numFmt formatCode="General" sourceLinked="1"/>
        <c:majorTickMark val="none"/>
        <c:minorTickMark val="none"/>
        <c:tickLblPos val="nextTo"/>
        <c:crossAx val="6521778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Dashborad Metrices.xlsx]Pivot Table!Dur_Monthly</c:name>
    <c:fmtId val="22"/>
  </c:pivotSource>
  <c:chart>
    <c:autoTitleDeleted val="1"/>
    <c:pivotFmts>
      <c:pivotFmt>
        <c:idx val="0"/>
        <c:spPr>
          <a:ln w="25400" cap="rnd">
            <a:noFill/>
            <a:round/>
          </a:ln>
          <a:effectLst/>
        </c:spPr>
        <c:marker>
          <c:symbol val="circle"/>
          <c:size val="5"/>
          <c:spPr>
            <a:solidFill>
              <a:schemeClr val="accent6"/>
            </a:solidFill>
            <a:ln w="19050">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5400" cap="rnd">
            <a:noFill/>
            <a:round/>
          </a:ln>
          <a:effectLst/>
        </c:spPr>
        <c:marker>
          <c:symbol val="circle"/>
          <c:size val="5"/>
          <c:spPr>
            <a:solidFill>
              <a:srgbClr val="FFFF00"/>
            </a:solidFill>
            <a:ln w="19050">
              <a:solidFill>
                <a:schemeClr val="accent6"/>
              </a:solidFill>
            </a:ln>
            <a:effectLst/>
          </c:spPr>
        </c:marker>
      </c:pivotFmt>
      <c:pivotFmt>
        <c:idx val="2"/>
        <c:spPr>
          <a:ln w="25400" cap="rnd">
            <a:noFill/>
            <a:round/>
          </a:ln>
          <a:effectLst/>
        </c:spPr>
        <c:marker>
          <c:symbol val="circle"/>
          <c:size val="5"/>
          <c:spPr>
            <a:solidFill>
              <a:srgbClr val="FF0000"/>
            </a:solidFill>
            <a:ln w="19050">
              <a:solidFill>
                <a:schemeClr val="accent6"/>
              </a:solidFill>
            </a:ln>
            <a:effectLst/>
          </c:spPr>
        </c:marker>
      </c:pivotFmt>
    </c:pivotFmts>
    <c:plotArea>
      <c:layout>
        <c:manualLayout>
          <c:layoutTarget val="inner"/>
          <c:xMode val="edge"/>
          <c:yMode val="edge"/>
          <c:x val="0.13600505622415926"/>
          <c:y val="6.5478406108327364E-2"/>
          <c:w val="0.84102864498858743"/>
          <c:h val="0.82118552827955327"/>
        </c:manualLayout>
      </c:layout>
      <c:lineChart>
        <c:grouping val="standard"/>
        <c:varyColors val="0"/>
        <c:ser>
          <c:idx val="0"/>
          <c:order val="0"/>
          <c:tx>
            <c:strRef>
              <c:f>'Pivot Table'!$BZ$5</c:f>
              <c:strCache>
                <c:ptCount val="1"/>
                <c:pt idx="0">
                  <c:v>Total</c:v>
                </c:pt>
              </c:strCache>
            </c:strRef>
          </c:tx>
          <c:spPr>
            <a:ln w="25400" cap="rnd">
              <a:noFill/>
              <a:round/>
            </a:ln>
            <a:effectLst/>
          </c:spPr>
          <c:marker>
            <c:symbol val="circle"/>
            <c:size val="5"/>
            <c:spPr>
              <a:solidFill>
                <a:schemeClr val="accent6"/>
              </a:solidFill>
              <a:ln w="19050">
                <a:solidFill>
                  <a:schemeClr val="accent6"/>
                </a:solidFill>
              </a:ln>
              <a:effectLst/>
            </c:spPr>
          </c:marker>
          <c:dPt>
            <c:idx val="2"/>
            <c:marker>
              <c:symbol val="circle"/>
              <c:size val="5"/>
              <c:spPr>
                <a:solidFill>
                  <a:srgbClr val="FFFF00"/>
                </a:solidFill>
                <a:ln w="19050">
                  <a:solidFill>
                    <a:schemeClr val="accent6"/>
                  </a:solidFill>
                </a:ln>
                <a:effectLst/>
              </c:spPr>
            </c:marker>
            <c:bubble3D val="0"/>
            <c:spPr>
              <a:ln w="25400" cap="rnd">
                <a:noFill/>
                <a:round/>
              </a:ln>
              <a:effectLst/>
            </c:spPr>
            <c:extLst>
              <c:ext xmlns:c16="http://schemas.microsoft.com/office/drawing/2014/chart" uri="{C3380CC4-5D6E-409C-BE32-E72D297353CC}">
                <c16:uniqueId val="{00000002-6748-40EF-A5A1-E69C2567D031}"/>
              </c:ext>
            </c:extLst>
          </c:dPt>
          <c:dPt>
            <c:idx val="5"/>
            <c:marker>
              <c:symbol val="circle"/>
              <c:size val="5"/>
              <c:spPr>
                <a:solidFill>
                  <a:srgbClr val="FF0000"/>
                </a:solidFill>
                <a:ln w="19050">
                  <a:solidFill>
                    <a:schemeClr val="accent6"/>
                  </a:solidFill>
                </a:ln>
                <a:effectLst/>
              </c:spPr>
            </c:marker>
            <c:bubble3D val="0"/>
            <c:spPr>
              <a:ln w="25400" cap="rnd">
                <a:noFill/>
                <a:round/>
              </a:ln>
              <a:effectLst/>
            </c:spPr>
            <c:extLst>
              <c:ext xmlns:c16="http://schemas.microsoft.com/office/drawing/2014/chart" uri="{C3380CC4-5D6E-409C-BE32-E72D297353CC}">
                <c16:uniqueId val="{00000003-6748-40EF-A5A1-E69C2567D0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Table'!$BY$6:$BY$18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Table'!$BZ$6:$BZ$18</c:f>
              <c:numCache>
                <c:formatCode>h:mm</c:formatCode>
                <c:ptCount val="12"/>
                <c:pt idx="0">
                  <c:v>0.1855800653594771</c:v>
                </c:pt>
                <c:pt idx="1">
                  <c:v>0.18247053872053873</c:v>
                </c:pt>
                <c:pt idx="2">
                  <c:v>0.21004629629629629</c:v>
                </c:pt>
                <c:pt idx="3">
                  <c:v>0.19243421052631582</c:v>
                </c:pt>
                <c:pt idx="4">
                  <c:v>0.16369509043927655</c:v>
                </c:pt>
                <c:pt idx="5">
                  <c:v>0.1539021164021164</c:v>
                </c:pt>
                <c:pt idx="6">
                  <c:v>0.19711257309941524</c:v>
                </c:pt>
                <c:pt idx="7">
                  <c:v>0.18692862165963428</c:v>
                </c:pt>
                <c:pt idx="8">
                  <c:v>0.19320006422607569</c:v>
                </c:pt>
                <c:pt idx="9">
                  <c:v>0.19328537170263779</c:v>
                </c:pt>
                <c:pt idx="10">
                  <c:v>0.19121462264150921</c:v>
                </c:pt>
                <c:pt idx="11">
                  <c:v>0.19311570428696404</c:v>
                </c:pt>
              </c:numCache>
            </c:numRef>
          </c:val>
          <c:smooth val="0"/>
          <c:extLst>
            <c:ext xmlns:c16="http://schemas.microsoft.com/office/drawing/2014/chart" uri="{C3380CC4-5D6E-409C-BE32-E72D297353CC}">
              <c16:uniqueId val="{00000000-6748-40EF-A5A1-E69C2567D031}"/>
            </c:ext>
          </c:extLst>
        </c:ser>
        <c:dLbls>
          <c:dLblPos val="t"/>
          <c:showLegendKey val="0"/>
          <c:showVal val="1"/>
          <c:showCatName val="0"/>
          <c:showSerName val="0"/>
          <c:showPercent val="0"/>
          <c:showBubbleSize val="0"/>
        </c:dLbls>
        <c:marker val="1"/>
        <c:smooth val="0"/>
        <c:axId val="576808200"/>
        <c:axId val="576815416"/>
      </c:lineChart>
      <c:catAx>
        <c:axId val="5768082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15416"/>
        <c:crosses val="autoZero"/>
        <c:auto val="1"/>
        <c:lblAlgn val="ctr"/>
        <c:lblOffset val="100"/>
        <c:noMultiLvlLbl val="0"/>
      </c:catAx>
      <c:valAx>
        <c:axId val="576815416"/>
        <c:scaling>
          <c:orientation val="minMax"/>
        </c:scaling>
        <c:delete val="0"/>
        <c:axPos val="l"/>
        <c:numFmt formatCode="h:mm"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08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6">
  <a:schemeClr val="accent6"/>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2.xml"/><Relationship Id="rId18" Type="http://schemas.openxmlformats.org/officeDocument/2006/relationships/image" Target="../media/image7.emf"/><Relationship Id="rId26" Type="http://schemas.openxmlformats.org/officeDocument/2006/relationships/image" Target="../media/image12.emf"/><Relationship Id="rId3" Type="http://schemas.openxmlformats.org/officeDocument/2006/relationships/hyperlink" Target="https://creativecommons.org/licenses/by-nc/3.0/" TargetMode="External"/><Relationship Id="rId21" Type="http://schemas.openxmlformats.org/officeDocument/2006/relationships/chart" Target="../charts/chart28.xml"/><Relationship Id="rId34" Type="http://schemas.openxmlformats.org/officeDocument/2006/relationships/chart" Target="../charts/chart30.xml"/><Relationship Id="rId7" Type="http://schemas.openxmlformats.org/officeDocument/2006/relationships/chart" Target="../charts/chart17.xml"/><Relationship Id="rId12" Type="http://schemas.openxmlformats.org/officeDocument/2006/relationships/chart" Target="../charts/chart21.xml"/><Relationship Id="rId17" Type="http://schemas.openxmlformats.org/officeDocument/2006/relationships/chart" Target="../charts/chart25.xml"/><Relationship Id="rId25" Type="http://schemas.openxmlformats.org/officeDocument/2006/relationships/image" Target="../media/image11.emf"/><Relationship Id="rId33" Type="http://schemas.openxmlformats.org/officeDocument/2006/relationships/chart" Target="../charts/chart29.xml"/><Relationship Id="rId2" Type="http://schemas.openxmlformats.org/officeDocument/2006/relationships/hyperlink" Target="https://www.pngall.com/coins-png" TargetMode="External"/><Relationship Id="rId16" Type="http://schemas.openxmlformats.org/officeDocument/2006/relationships/image" Target="../media/image6.emf"/><Relationship Id="rId20" Type="http://schemas.openxmlformats.org/officeDocument/2006/relationships/chart" Target="../charts/chart27.xml"/><Relationship Id="rId29" Type="http://schemas.openxmlformats.org/officeDocument/2006/relationships/image" Target="../media/image15.emf"/><Relationship Id="rId1" Type="http://schemas.openxmlformats.org/officeDocument/2006/relationships/image" Target="../media/image1.png"/><Relationship Id="rId6" Type="http://schemas.openxmlformats.org/officeDocument/2006/relationships/hyperlink" Target="https://freepngimg.com/png/44620-calling-photos-hd-image-free-png" TargetMode="External"/><Relationship Id="rId11" Type="http://schemas.openxmlformats.org/officeDocument/2006/relationships/chart" Target="../charts/chart20.xml"/><Relationship Id="rId24" Type="http://schemas.openxmlformats.org/officeDocument/2006/relationships/image" Target="../media/image10.emf"/><Relationship Id="rId32" Type="http://schemas.openxmlformats.org/officeDocument/2006/relationships/image" Target="../media/image18.emf"/><Relationship Id="rId5" Type="http://schemas.openxmlformats.org/officeDocument/2006/relationships/image" Target="../media/image3.png"/><Relationship Id="rId15" Type="http://schemas.openxmlformats.org/officeDocument/2006/relationships/chart" Target="../charts/chart24.xml"/><Relationship Id="rId23" Type="http://schemas.openxmlformats.org/officeDocument/2006/relationships/image" Target="../media/image9.emf"/><Relationship Id="rId28" Type="http://schemas.openxmlformats.org/officeDocument/2006/relationships/image" Target="../media/image14.emf"/><Relationship Id="rId36" Type="http://schemas.openxmlformats.org/officeDocument/2006/relationships/chart" Target="../charts/chart32.xml"/><Relationship Id="rId10" Type="http://schemas.openxmlformats.org/officeDocument/2006/relationships/hyperlink" Target="#'Database '!A1"/><Relationship Id="rId19" Type="http://schemas.openxmlformats.org/officeDocument/2006/relationships/chart" Target="../charts/chart26.xml"/><Relationship Id="rId31" Type="http://schemas.openxmlformats.org/officeDocument/2006/relationships/image" Target="../media/image17.emf"/><Relationship Id="rId4" Type="http://schemas.openxmlformats.org/officeDocument/2006/relationships/image" Target="../media/image2.emf"/><Relationship Id="rId9" Type="http://schemas.openxmlformats.org/officeDocument/2006/relationships/chart" Target="../charts/chart19.xml"/><Relationship Id="rId14" Type="http://schemas.openxmlformats.org/officeDocument/2006/relationships/chart" Target="../charts/chart23.xml"/><Relationship Id="rId22" Type="http://schemas.openxmlformats.org/officeDocument/2006/relationships/image" Target="../media/image8.emf"/><Relationship Id="rId27" Type="http://schemas.openxmlformats.org/officeDocument/2006/relationships/image" Target="../media/image13.emf"/><Relationship Id="rId30" Type="http://schemas.openxmlformats.org/officeDocument/2006/relationships/image" Target="../media/image16.emf"/><Relationship Id="rId35"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459441</xdr:colOff>
      <xdr:row>1</xdr:row>
      <xdr:rowOff>78440</xdr:rowOff>
    </xdr:from>
    <xdr:to>
      <xdr:col>16</xdr:col>
      <xdr:colOff>369794</xdr:colOff>
      <xdr:row>1</xdr:row>
      <xdr:rowOff>561414</xdr:rowOff>
    </xdr:to>
    <xdr:sp macro="" textlink="">
      <xdr:nvSpPr>
        <xdr:cNvPr id="5" name="Rectangle: Top Corners Rounded 4">
          <a:extLst>
            <a:ext uri="{FF2B5EF4-FFF2-40B4-BE49-F238E27FC236}">
              <a16:creationId xmlns:a16="http://schemas.microsoft.com/office/drawing/2014/main" id="{B52F0000-9F4A-2A2D-29EF-089F69308FE0}"/>
            </a:ext>
          </a:extLst>
        </xdr:cNvPr>
        <xdr:cNvSpPr/>
      </xdr:nvSpPr>
      <xdr:spPr>
        <a:xfrm>
          <a:off x="459441" y="493058"/>
          <a:ext cx="15318441" cy="482974"/>
        </a:xfrm>
        <a:prstGeom prst="round2SameRect">
          <a:avLst>
            <a:gd name="adj1" fmla="val 23202"/>
            <a:gd name="adj2" fmla="val 9281"/>
          </a:avLst>
        </a:prstGeom>
        <a:no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336176</xdr:colOff>
      <xdr:row>0</xdr:row>
      <xdr:rowOff>0</xdr:rowOff>
    </xdr:from>
    <xdr:to>
      <xdr:col>20</xdr:col>
      <xdr:colOff>67235</xdr:colOff>
      <xdr:row>1239</xdr:row>
      <xdr:rowOff>33616</xdr:rowOff>
    </xdr:to>
    <xdr:sp macro="" textlink="">
      <xdr:nvSpPr>
        <xdr:cNvPr id="13" name="L-Shape 12">
          <a:extLst>
            <a:ext uri="{FF2B5EF4-FFF2-40B4-BE49-F238E27FC236}">
              <a16:creationId xmlns:a16="http://schemas.microsoft.com/office/drawing/2014/main" id="{A38A13DE-02D3-CE54-7118-D4A7B37915E7}"/>
            </a:ext>
          </a:extLst>
        </xdr:cNvPr>
        <xdr:cNvSpPr/>
      </xdr:nvSpPr>
      <xdr:spPr>
        <a:xfrm flipH="1" flipV="1">
          <a:off x="336176" y="0"/>
          <a:ext cx="17559618" cy="333722381"/>
        </a:xfrm>
        <a:prstGeom prst="corner">
          <a:avLst>
            <a:gd name="adj1" fmla="val 2925"/>
            <a:gd name="adj2" fmla="val 12064"/>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123264</xdr:colOff>
      <xdr:row>0</xdr:row>
      <xdr:rowOff>190500</xdr:rowOff>
    </xdr:from>
    <xdr:to>
      <xdr:col>1</xdr:col>
      <xdr:colOff>168087</xdr:colOff>
      <xdr:row>1</xdr:row>
      <xdr:rowOff>179293</xdr:rowOff>
    </xdr:to>
    <xdr:sp macro="" textlink="">
      <xdr:nvSpPr>
        <xdr:cNvPr id="20" name="Rectangle: Top Corners Rounded 19">
          <a:extLst>
            <a:ext uri="{FF2B5EF4-FFF2-40B4-BE49-F238E27FC236}">
              <a16:creationId xmlns:a16="http://schemas.microsoft.com/office/drawing/2014/main" id="{E2AB633E-B820-5C42-2A16-9914B31A2EF7}"/>
            </a:ext>
          </a:extLst>
        </xdr:cNvPr>
        <xdr:cNvSpPr/>
      </xdr:nvSpPr>
      <xdr:spPr>
        <a:xfrm rot="19651727">
          <a:off x="123264" y="190500"/>
          <a:ext cx="515470" cy="403411"/>
        </a:xfrm>
        <a:prstGeom prst="round2SameRect">
          <a:avLst>
            <a:gd name="adj1" fmla="val 16667"/>
            <a:gd name="adj2" fmla="val 18535"/>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349006</xdr:colOff>
      <xdr:row>0</xdr:row>
      <xdr:rowOff>183050</xdr:rowOff>
    </xdr:from>
    <xdr:to>
      <xdr:col>17</xdr:col>
      <xdr:colOff>4222</xdr:colOff>
      <xdr:row>1</xdr:row>
      <xdr:rowOff>455690</xdr:rowOff>
    </xdr:to>
    <xdr:sp macro="" textlink="">
      <xdr:nvSpPr>
        <xdr:cNvPr id="21" name="Rectangle: Top Corners Rounded 20">
          <a:extLst>
            <a:ext uri="{FF2B5EF4-FFF2-40B4-BE49-F238E27FC236}">
              <a16:creationId xmlns:a16="http://schemas.microsoft.com/office/drawing/2014/main" id="{9D7DD2A4-A279-4138-8349-FD1A9E023C97}"/>
            </a:ext>
          </a:extLst>
        </xdr:cNvPr>
        <xdr:cNvSpPr/>
      </xdr:nvSpPr>
      <xdr:spPr>
        <a:xfrm rot="2726476">
          <a:off x="15543632" y="396512"/>
          <a:ext cx="687258" cy="260334"/>
        </a:xfrm>
        <a:prstGeom prst="round2SameRect">
          <a:avLst>
            <a:gd name="adj1" fmla="val 16667"/>
            <a:gd name="adj2" fmla="val 18535"/>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112059</xdr:colOff>
      <xdr:row>0</xdr:row>
      <xdr:rowOff>212912</xdr:rowOff>
    </xdr:from>
    <xdr:to>
      <xdr:col>16</xdr:col>
      <xdr:colOff>470647</xdr:colOff>
      <xdr:row>1</xdr:row>
      <xdr:rowOff>100853</xdr:rowOff>
    </xdr:to>
    <xdr:sp macro="" textlink="">
      <xdr:nvSpPr>
        <xdr:cNvPr id="22" name="TextBox 21">
          <a:hlinkClick xmlns:r="http://schemas.openxmlformats.org/officeDocument/2006/relationships" r:id="rId1" tooltip="Go to Dashboard"/>
          <a:extLst>
            <a:ext uri="{FF2B5EF4-FFF2-40B4-BE49-F238E27FC236}">
              <a16:creationId xmlns:a16="http://schemas.microsoft.com/office/drawing/2014/main" id="{0C89A7BB-2299-F6E9-F9F2-13BD939B73B7}"/>
            </a:ext>
          </a:extLst>
        </xdr:cNvPr>
        <xdr:cNvSpPr txBox="1"/>
      </xdr:nvSpPr>
      <xdr:spPr>
        <a:xfrm>
          <a:off x="15520147" y="212912"/>
          <a:ext cx="358588"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137</xdr:col>
      <xdr:colOff>238125</xdr:colOff>
      <xdr:row>2</xdr:row>
      <xdr:rowOff>28576</xdr:rowOff>
    </xdr:from>
    <xdr:to>
      <xdr:col>142</xdr:col>
      <xdr:colOff>152400</xdr:colOff>
      <xdr:row>8</xdr:row>
      <xdr:rowOff>85725</xdr:rowOff>
    </xdr:to>
    <mc:AlternateContent xmlns:mc="http://schemas.openxmlformats.org/markup-compatibility/2006" xmlns:a14="http://schemas.microsoft.com/office/drawing/2010/main">
      <mc:Choice Requires="a14">
        <xdr:graphicFrame macro="">
          <xdr:nvGraphicFramePr>
            <xdr:cNvPr id="22" name="Sale Team">
              <a:extLst>
                <a:ext uri="{FF2B5EF4-FFF2-40B4-BE49-F238E27FC236}">
                  <a16:creationId xmlns:a16="http://schemas.microsoft.com/office/drawing/2014/main" id="{A5911BE7-32B3-CADE-0EF9-BFB2C7F29F8C}"/>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11775875" y="409576"/>
              <a:ext cx="1876425" cy="1390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133349</xdr:colOff>
      <xdr:row>2</xdr:row>
      <xdr:rowOff>104776</xdr:rowOff>
    </xdr:from>
    <xdr:to>
      <xdr:col>26</xdr:col>
      <xdr:colOff>609600</xdr:colOff>
      <xdr:row>10</xdr:row>
      <xdr:rowOff>104775</xdr:rowOff>
    </xdr:to>
    <xdr:graphicFrame macro="">
      <xdr:nvGraphicFramePr>
        <xdr:cNvPr id="2" name="Ear_monthly">
          <a:extLst>
            <a:ext uri="{FF2B5EF4-FFF2-40B4-BE49-F238E27FC236}">
              <a16:creationId xmlns:a16="http://schemas.microsoft.com/office/drawing/2014/main" id="{22A381B0-B285-0B44-2013-58CB38849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333375</xdr:colOff>
      <xdr:row>14</xdr:row>
      <xdr:rowOff>133351</xdr:rowOff>
    </xdr:from>
    <xdr:to>
      <xdr:col>32</xdr:col>
      <xdr:colOff>518025</xdr:colOff>
      <xdr:row>20</xdr:row>
      <xdr:rowOff>70351</xdr:rowOff>
    </xdr:to>
    <xdr:graphicFrame macro="">
      <xdr:nvGraphicFramePr>
        <xdr:cNvPr id="3" name="Chart 2">
          <a:extLst>
            <a:ext uri="{FF2B5EF4-FFF2-40B4-BE49-F238E27FC236}">
              <a16:creationId xmlns:a16="http://schemas.microsoft.com/office/drawing/2014/main" id="{7B93D93C-948B-D84C-1EFF-CCDF6693D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352424</xdr:colOff>
      <xdr:row>9</xdr:row>
      <xdr:rowOff>9525</xdr:rowOff>
    </xdr:from>
    <xdr:to>
      <xdr:col>32</xdr:col>
      <xdr:colOff>537074</xdr:colOff>
      <xdr:row>14</xdr:row>
      <xdr:rowOff>137025</xdr:rowOff>
    </xdr:to>
    <xdr:graphicFrame macro="">
      <xdr:nvGraphicFramePr>
        <xdr:cNvPr id="4" name="Chart 3">
          <a:extLst>
            <a:ext uri="{FF2B5EF4-FFF2-40B4-BE49-F238E27FC236}">
              <a16:creationId xmlns:a16="http://schemas.microsoft.com/office/drawing/2014/main" id="{DBD74F7F-B502-DD94-4D68-0E034E3FC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219075</xdr:colOff>
      <xdr:row>10</xdr:row>
      <xdr:rowOff>57149</xdr:rowOff>
    </xdr:from>
    <xdr:to>
      <xdr:col>29</xdr:col>
      <xdr:colOff>1076325</xdr:colOff>
      <xdr:row>17</xdr:row>
      <xdr:rowOff>47625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35502AF9-E13A-5EDE-A72A-9BE2E49822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3202900" y="1962149"/>
              <a:ext cx="1733550" cy="1323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238126</xdr:colOff>
      <xdr:row>8</xdr:row>
      <xdr:rowOff>114300</xdr:rowOff>
    </xdr:from>
    <xdr:to>
      <xdr:col>40</xdr:col>
      <xdr:colOff>466726</xdr:colOff>
      <xdr:row>15</xdr:row>
      <xdr:rowOff>133350</xdr:rowOff>
    </xdr:to>
    <xdr:graphicFrame macro="">
      <xdr:nvGraphicFramePr>
        <xdr:cNvPr id="6" name="Enr_monthly">
          <a:extLst>
            <a:ext uri="{FF2B5EF4-FFF2-40B4-BE49-F238E27FC236}">
              <a16:creationId xmlns:a16="http://schemas.microsoft.com/office/drawing/2014/main" id="{5CE49FC4-7CB7-2BD3-FB19-D0ECFC9F4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361950</xdr:colOff>
      <xdr:row>13</xdr:row>
      <xdr:rowOff>66675</xdr:rowOff>
    </xdr:from>
    <xdr:to>
      <xdr:col>47</xdr:col>
      <xdr:colOff>142875</xdr:colOff>
      <xdr:row>21</xdr:row>
      <xdr:rowOff>9525</xdr:rowOff>
    </xdr:to>
    <xdr:graphicFrame macro="">
      <xdr:nvGraphicFramePr>
        <xdr:cNvPr id="7" name="Chart 6">
          <a:extLst>
            <a:ext uri="{FF2B5EF4-FFF2-40B4-BE49-F238E27FC236}">
              <a16:creationId xmlns:a16="http://schemas.microsoft.com/office/drawing/2014/main" id="{923C611D-645E-78DB-FEC0-AA7699EFD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485775</xdr:colOff>
      <xdr:row>10</xdr:row>
      <xdr:rowOff>57150</xdr:rowOff>
    </xdr:from>
    <xdr:to>
      <xdr:col>51</xdr:col>
      <xdr:colOff>76200</xdr:colOff>
      <xdr:row>19</xdr:row>
      <xdr:rowOff>114300</xdr:rowOff>
    </xdr:to>
    <xdr:graphicFrame macro="">
      <xdr:nvGraphicFramePr>
        <xdr:cNvPr id="8" name="Chart 7">
          <a:extLst>
            <a:ext uri="{FF2B5EF4-FFF2-40B4-BE49-F238E27FC236}">
              <a16:creationId xmlns:a16="http://schemas.microsoft.com/office/drawing/2014/main" id="{FAAC7B88-5A95-748F-35A2-62EBDCFB7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485776</xdr:colOff>
      <xdr:row>16</xdr:row>
      <xdr:rowOff>142875</xdr:rowOff>
    </xdr:from>
    <xdr:to>
      <xdr:col>55</xdr:col>
      <xdr:colOff>0</xdr:colOff>
      <xdr:row>25</xdr:row>
      <xdr:rowOff>161925</xdr:rowOff>
    </xdr:to>
    <xdr:graphicFrame macro="">
      <xdr:nvGraphicFramePr>
        <xdr:cNvPr id="9" name="Chart 8">
          <a:extLst>
            <a:ext uri="{FF2B5EF4-FFF2-40B4-BE49-F238E27FC236}">
              <a16:creationId xmlns:a16="http://schemas.microsoft.com/office/drawing/2014/main" id="{03CD5AB8-5930-4B60-D26B-3300380B7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60</xdr:col>
      <xdr:colOff>333375</xdr:colOff>
      <xdr:row>2</xdr:row>
      <xdr:rowOff>119062</xdr:rowOff>
    </xdr:from>
    <xdr:to>
      <xdr:col>65</xdr:col>
      <xdr:colOff>495301</xdr:colOff>
      <xdr:row>10</xdr:row>
      <xdr:rowOff>142875</xdr:rowOff>
    </xdr:to>
    <xdr:graphicFrame macro="">
      <xdr:nvGraphicFramePr>
        <xdr:cNvPr id="11" name="Chart 10">
          <a:extLst>
            <a:ext uri="{FF2B5EF4-FFF2-40B4-BE49-F238E27FC236}">
              <a16:creationId xmlns:a16="http://schemas.microsoft.com/office/drawing/2014/main" id="{653EE8F8-A9AF-CB0F-A46D-762F303E7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83</xdr:col>
      <xdr:colOff>209550</xdr:colOff>
      <xdr:row>5</xdr:row>
      <xdr:rowOff>9525</xdr:rowOff>
    </xdr:from>
    <xdr:to>
      <xdr:col>88</xdr:col>
      <xdr:colOff>9525</xdr:colOff>
      <xdr:row>15</xdr:row>
      <xdr:rowOff>9525</xdr:rowOff>
    </xdr:to>
    <xdr:graphicFrame macro="">
      <xdr:nvGraphicFramePr>
        <xdr:cNvPr id="17" name="Dur_monthly">
          <a:extLst>
            <a:ext uri="{FF2B5EF4-FFF2-40B4-BE49-F238E27FC236}">
              <a16:creationId xmlns:a16="http://schemas.microsoft.com/office/drawing/2014/main" id="{8D4FF149-EA2E-AAFC-AD25-8E5E6A13B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89</xdr:col>
      <xdr:colOff>333375</xdr:colOff>
      <xdr:row>11</xdr:row>
      <xdr:rowOff>147637</xdr:rowOff>
    </xdr:from>
    <xdr:to>
      <xdr:col>92</xdr:col>
      <xdr:colOff>904875</xdr:colOff>
      <xdr:row>21</xdr:row>
      <xdr:rowOff>0</xdr:rowOff>
    </xdr:to>
    <xdr:graphicFrame macro="">
      <xdr:nvGraphicFramePr>
        <xdr:cNvPr id="18" name="Chart 17">
          <a:extLst>
            <a:ext uri="{FF2B5EF4-FFF2-40B4-BE49-F238E27FC236}">
              <a16:creationId xmlns:a16="http://schemas.microsoft.com/office/drawing/2014/main" id="{19519D2B-FB7E-B50D-60C5-764A7E0E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100</xdr:col>
      <xdr:colOff>323850</xdr:colOff>
      <xdr:row>12</xdr:row>
      <xdr:rowOff>104775</xdr:rowOff>
    </xdr:from>
    <xdr:to>
      <xdr:col>103</xdr:col>
      <xdr:colOff>523875</xdr:colOff>
      <xdr:row>21</xdr:row>
      <xdr:rowOff>104775</xdr:rowOff>
    </xdr:to>
    <xdr:graphicFrame macro="">
      <xdr:nvGraphicFramePr>
        <xdr:cNvPr id="19" name="Chart 18">
          <a:extLst>
            <a:ext uri="{FF2B5EF4-FFF2-40B4-BE49-F238E27FC236}">
              <a16:creationId xmlns:a16="http://schemas.microsoft.com/office/drawing/2014/main" id="{0E636C5B-DB75-8E3F-CB7B-ED0FCE361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106</xdr:col>
      <xdr:colOff>161925</xdr:colOff>
      <xdr:row>11</xdr:row>
      <xdr:rowOff>171450</xdr:rowOff>
    </xdr:from>
    <xdr:to>
      <xdr:col>108</xdr:col>
      <xdr:colOff>838200</xdr:colOff>
      <xdr:row>21</xdr:row>
      <xdr:rowOff>142875</xdr:rowOff>
    </xdr:to>
    <xdr:graphicFrame macro="">
      <xdr:nvGraphicFramePr>
        <xdr:cNvPr id="14" name="Chart 13">
          <a:extLst>
            <a:ext uri="{FF2B5EF4-FFF2-40B4-BE49-F238E27FC236}">
              <a16:creationId xmlns:a16="http://schemas.microsoft.com/office/drawing/2014/main" id="{278623BC-C444-8D52-22E3-D2A5CAD19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116</xdr:col>
      <xdr:colOff>400051</xdr:colOff>
      <xdr:row>18</xdr:row>
      <xdr:rowOff>76200</xdr:rowOff>
    </xdr:from>
    <xdr:to>
      <xdr:col>119</xdr:col>
      <xdr:colOff>438150</xdr:colOff>
      <xdr:row>21</xdr:row>
      <xdr:rowOff>104775</xdr:rowOff>
    </xdr:to>
    <xdr:graphicFrame macro="">
      <xdr:nvGraphicFramePr>
        <xdr:cNvPr id="13" name="call_monthly">
          <a:extLst>
            <a:ext uri="{FF2B5EF4-FFF2-40B4-BE49-F238E27FC236}">
              <a16:creationId xmlns:a16="http://schemas.microsoft.com/office/drawing/2014/main" id="{5EF95B7A-83F1-44A2-42F5-0CF9B3020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122</xdr:col>
      <xdr:colOff>438150</xdr:colOff>
      <xdr:row>19</xdr:row>
      <xdr:rowOff>161925</xdr:rowOff>
    </xdr:from>
    <xdr:to>
      <xdr:col>127</xdr:col>
      <xdr:colOff>561975</xdr:colOff>
      <xdr:row>29</xdr:row>
      <xdr:rowOff>52387</xdr:rowOff>
    </xdr:to>
    <xdr:graphicFrame macro="">
      <xdr:nvGraphicFramePr>
        <xdr:cNvPr id="20" name="Adv_monthly">
          <a:extLst>
            <a:ext uri="{FF2B5EF4-FFF2-40B4-BE49-F238E27FC236}">
              <a16:creationId xmlns:a16="http://schemas.microsoft.com/office/drawing/2014/main" id="{36A696CA-FE63-3CFB-FB1D-D07F73B87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139</xdr:col>
      <xdr:colOff>76200</xdr:colOff>
      <xdr:row>8</xdr:row>
      <xdr:rowOff>104775</xdr:rowOff>
    </xdr:from>
    <xdr:to>
      <xdr:col>142</xdr:col>
      <xdr:colOff>66675</xdr:colOff>
      <xdr:row>17</xdr:row>
      <xdr:rowOff>28575</xdr:rowOff>
    </xdr:to>
    <xdr:graphicFrame macro="">
      <xdr:nvGraphicFramePr>
        <xdr:cNvPr id="21" name="Chart 20">
          <a:extLst>
            <a:ext uri="{FF2B5EF4-FFF2-40B4-BE49-F238E27FC236}">
              <a16:creationId xmlns:a16="http://schemas.microsoft.com/office/drawing/2014/main" id="{DACD55DD-9037-899E-6900-333670670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151</xdr:col>
      <xdr:colOff>114300</xdr:colOff>
      <xdr:row>3</xdr:row>
      <xdr:rowOff>95250</xdr:rowOff>
    </xdr:from>
    <xdr:to>
      <xdr:col>160</xdr:col>
      <xdr:colOff>142874</xdr:colOff>
      <xdr:row>12</xdr:row>
      <xdr:rowOff>180976</xdr:rowOff>
    </xdr:to>
    <xdr:graphicFrame macro="">
      <xdr:nvGraphicFramePr>
        <xdr:cNvPr id="23" name="Chart 22">
          <a:extLst>
            <a:ext uri="{FF2B5EF4-FFF2-40B4-BE49-F238E27FC236}">
              <a16:creationId xmlns:a16="http://schemas.microsoft.com/office/drawing/2014/main" id="{D3AB4FF6-0E34-AD8C-9FC3-EFA4CE086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xdr:col>
      <xdr:colOff>590550</xdr:colOff>
      <xdr:row>8</xdr:row>
      <xdr:rowOff>171450</xdr:rowOff>
    </xdr:to>
    <xdr:sp macro="" textlink="">
      <xdr:nvSpPr>
        <xdr:cNvPr id="2" name="Rectangle: Rounded Corners 1">
          <a:extLst>
            <a:ext uri="{FF2B5EF4-FFF2-40B4-BE49-F238E27FC236}">
              <a16:creationId xmlns:a16="http://schemas.microsoft.com/office/drawing/2014/main" id="{9A6CFAAD-ED99-3E52-8616-A0C39A2E8813}"/>
            </a:ext>
          </a:extLst>
        </xdr:cNvPr>
        <xdr:cNvSpPr/>
      </xdr:nvSpPr>
      <xdr:spPr>
        <a:xfrm>
          <a:off x="152400" y="95249"/>
          <a:ext cx="1047750" cy="1600201"/>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1</xdr:row>
      <xdr:rowOff>9525</xdr:rowOff>
    </xdr:from>
    <xdr:to>
      <xdr:col>2</xdr:col>
      <xdr:colOff>9524</xdr:colOff>
      <xdr:row>6</xdr:row>
      <xdr:rowOff>123826</xdr:rowOff>
    </xdr:to>
    <xdr:sp macro="" textlink="">
      <xdr:nvSpPr>
        <xdr:cNvPr id="3" name="Rectangle: Rounded Corners 2">
          <a:extLst>
            <a:ext uri="{FF2B5EF4-FFF2-40B4-BE49-F238E27FC236}">
              <a16:creationId xmlns:a16="http://schemas.microsoft.com/office/drawing/2014/main" id="{B706992E-C2A7-4382-860B-307A7925CFEE}"/>
            </a:ext>
          </a:extLst>
        </xdr:cNvPr>
        <xdr:cNvSpPr/>
      </xdr:nvSpPr>
      <xdr:spPr>
        <a:xfrm>
          <a:off x="0" y="200025"/>
          <a:ext cx="1228724" cy="1066801"/>
        </a:xfrm>
        <a:prstGeom prst="roundRect">
          <a:avLst/>
        </a:prstGeom>
        <a:noFill/>
        <a:ln>
          <a:no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050">
              <a:solidFill>
                <a:srgbClr val="002060"/>
              </a:solidFill>
            </a:rPr>
            <a:t>Sales </a:t>
          </a:r>
        </a:p>
        <a:p>
          <a:pPr algn="ctr"/>
          <a:r>
            <a:rPr lang="en-US" sz="1050">
              <a:solidFill>
                <a:srgbClr val="002060"/>
              </a:solidFill>
            </a:rPr>
            <a:t>Performance </a:t>
          </a:r>
        </a:p>
        <a:p>
          <a:pPr algn="ctr"/>
          <a:r>
            <a:rPr lang="en-US" sz="1050">
              <a:solidFill>
                <a:srgbClr val="002060"/>
              </a:solidFill>
            </a:rPr>
            <a:t>Metrics </a:t>
          </a:r>
        </a:p>
        <a:p>
          <a:pPr algn="ctr"/>
          <a:r>
            <a:rPr lang="en-US" sz="1100">
              <a:solidFill>
                <a:schemeClr val="accent2">
                  <a:lumMod val="75000"/>
                </a:schemeClr>
              </a:solidFill>
              <a:effectLst/>
              <a:latin typeface="+mn-lt"/>
              <a:ea typeface="+mn-ea"/>
              <a:cs typeface="+mn-cs"/>
            </a:rPr>
            <a:t>2022</a:t>
          </a:r>
          <a:endParaRPr lang="en-US" sz="1050">
            <a:solidFill>
              <a:schemeClr val="accent2">
                <a:lumMod val="75000"/>
              </a:schemeClr>
            </a:solidFill>
          </a:endParaRPr>
        </a:p>
        <a:p>
          <a:pPr algn="ctr"/>
          <a:endParaRPr lang="en-US" sz="1050">
            <a:solidFill>
              <a:srgbClr val="002060"/>
            </a:solidFill>
          </a:endParaRPr>
        </a:p>
        <a:p>
          <a:pPr algn="ctr"/>
          <a:r>
            <a:rPr lang="en-US" sz="1050">
              <a:solidFill>
                <a:srgbClr val="002060"/>
              </a:solidFill>
            </a:rPr>
            <a:t>      </a:t>
          </a:r>
          <a:endParaRPr lang="en-IN" sz="1050">
            <a:solidFill>
              <a:srgbClr val="002060"/>
            </a:solidFill>
          </a:endParaRPr>
        </a:p>
      </xdr:txBody>
    </xdr:sp>
    <xdr:clientData/>
  </xdr:twoCellAnchor>
  <xdr:twoCellAnchor>
    <xdr:from>
      <xdr:col>2</xdr:col>
      <xdr:colOff>104774</xdr:colOff>
      <xdr:row>0</xdr:row>
      <xdr:rowOff>95250</xdr:rowOff>
    </xdr:from>
    <xdr:to>
      <xdr:col>4</xdr:col>
      <xdr:colOff>533400</xdr:colOff>
      <xdr:row>8</xdr:row>
      <xdr:rowOff>161925</xdr:rowOff>
    </xdr:to>
    <xdr:sp macro="" textlink="">
      <xdr:nvSpPr>
        <xdr:cNvPr id="4" name="Rectangle: Rounded Corners 3">
          <a:extLst>
            <a:ext uri="{FF2B5EF4-FFF2-40B4-BE49-F238E27FC236}">
              <a16:creationId xmlns:a16="http://schemas.microsoft.com/office/drawing/2014/main" id="{A61B222A-850F-4B27-BBE8-71AAA031E322}"/>
            </a:ext>
          </a:extLst>
        </xdr:cNvPr>
        <xdr:cNvSpPr/>
      </xdr:nvSpPr>
      <xdr:spPr>
        <a:xfrm>
          <a:off x="1323974" y="95250"/>
          <a:ext cx="1647826" cy="1590675"/>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257175</xdr:colOff>
      <xdr:row>0</xdr:row>
      <xdr:rowOff>142875</xdr:rowOff>
    </xdr:from>
    <xdr:to>
      <xdr:col>4</xdr:col>
      <xdr:colOff>466725</xdr:colOff>
      <xdr:row>1</xdr:row>
      <xdr:rowOff>180975</xdr:rowOff>
    </xdr:to>
    <xdr:sp macro="" textlink="">
      <xdr:nvSpPr>
        <xdr:cNvPr id="7" name="Rectangle: Rounded Corners 6">
          <a:extLst>
            <a:ext uri="{FF2B5EF4-FFF2-40B4-BE49-F238E27FC236}">
              <a16:creationId xmlns:a16="http://schemas.microsoft.com/office/drawing/2014/main" id="{1E6243AE-EACB-4A3F-976E-D0388FF88E6E}"/>
            </a:ext>
          </a:extLst>
        </xdr:cNvPr>
        <xdr:cNvSpPr/>
      </xdr:nvSpPr>
      <xdr:spPr>
        <a:xfrm>
          <a:off x="1476375" y="142875"/>
          <a:ext cx="1428750" cy="228600"/>
        </a:xfrm>
        <a:prstGeom prst="roundRect">
          <a:avLst/>
        </a:prstGeom>
        <a:noFill/>
        <a:ln>
          <a:no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a:solidFill>
                <a:srgbClr val="002060"/>
              </a:solidFill>
            </a:rPr>
            <a:t>Total</a:t>
          </a:r>
          <a:r>
            <a:rPr lang="en-IN" sz="1100" baseline="0">
              <a:solidFill>
                <a:srgbClr val="002060"/>
              </a:solidFill>
            </a:rPr>
            <a:t> Earnings</a:t>
          </a:r>
          <a:endParaRPr lang="en-IN" sz="1100">
            <a:solidFill>
              <a:srgbClr val="002060"/>
            </a:solidFill>
          </a:endParaRPr>
        </a:p>
      </xdr:txBody>
    </xdr:sp>
    <xdr:clientData/>
  </xdr:twoCellAnchor>
  <xdr:oneCellAnchor>
    <xdr:from>
      <xdr:col>2</xdr:col>
      <xdr:colOff>314324</xdr:colOff>
      <xdr:row>2</xdr:row>
      <xdr:rowOff>1703</xdr:rowOff>
    </xdr:from>
    <xdr:ext cx="1228725" cy="280205"/>
    <xdr:sp macro="" textlink="">
      <xdr:nvSpPr>
        <xdr:cNvPr id="9" name="TextBox 8">
          <a:extLst>
            <a:ext uri="{FF2B5EF4-FFF2-40B4-BE49-F238E27FC236}">
              <a16:creationId xmlns:a16="http://schemas.microsoft.com/office/drawing/2014/main" id="{B1C68D8F-18E7-882A-9357-3179F3D21F24}"/>
            </a:ext>
          </a:extLst>
        </xdr:cNvPr>
        <xdr:cNvSpPr txBox="1"/>
      </xdr:nvSpPr>
      <xdr:spPr>
        <a:xfrm>
          <a:off x="1533524" y="382703"/>
          <a:ext cx="12287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b="0" i="0" u="none" strike="noStrike">
              <a:solidFill>
                <a:srgbClr val="0070C0"/>
              </a:solidFill>
              <a:effectLst/>
              <a:latin typeface="+mn-lt"/>
              <a:ea typeface="+mn-ea"/>
              <a:cs typeface="+mn-cs"/>
            </a:rPr>
            <a:t>15,99,00,00,000</a:t>
          </a:r>
          <a:r>
            <a:rPr lang="en-IN">
              <a:solidFill>
                <a:srgbClr val="002060"/>
              </a:solidFill>
            </a:rPr>
            <a:t> </a:t>
          </a:r>
          <a:endParaRPr lang="en-IN" sz="1100">
            <a:solidFill>
              <a:srgbClr val="002060"/>
            </a:solidFill>
          </a:endParaRPr>
        </a:p>
      </xdr:txBody>
    </xdr:sp>
    <xdr:clientData/>
  </xdr:oneCellAnchor>
  <xdr:twoCellAnchor>
    <xdr:from>
      <xdr:col>2</xdr:col>
      <xdr:colOff>371475</xdr:colOff>
      <xdr:row>3</xdr:row>
      <xdr:rowOff>28575</xdr:rowOff>
    </xdr:from>
    <xdr:to>
      <xdr:col>4</xdr:col>
      <xdr:colOff>323850</xdr:colOff>
      <xdr:row>4</xdr:row>
      <xdr:rowOff>133350</xdr:rowOff>
    </xdr:to>
    <xdr:sp macro="" textlink="">
      <xdr:nvSpPr>
        <xdr:cNvPr id="10" name="Rectangle: Rounded Corners 9">
          <a:extLst>
            <a:ext uri="{FF2B5EF4-FFF2-40B4-BE49-F238E27FC236}">
              <a16:creationId xmlns:a16="http://schemas.microsoft.com/office/drawing/2014/main" id="{6FC3D644-7E43-447E-BE25-A530EF86D373}"/>
            </a:ext>
          </a:extLst>
        </xdr:cNvPr>
        <xdr:cNvSpPr/>
      </xdr:nvSpPr>
      <xdr:spPr>
        <a:xfrm>
          <a:off x="1590675" y="600075"/>
          <a:ext cx="1171575" cy="295275"/>
        </a:xfrm>
        <a:prstGeom prst="roundRect">
          <a:avLst/>
        </a:prstGeom>
        <a:noFill/>
        <a:ln>
          <a:no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000">
              <a:solidFill>
                <a:schemeClr val="tx1">
                  <a:lumMod val="65000"/>
                  <a:lumOff val="35000"/>
                </a:schemeClr>
              </a:solidFill>
            </a:rPr>
            <a:t>Egyptian</a:t>
          </a:r>
          <a:r>
            <a:rPr lang="en-IN" sz="1000" baseline="0">
              <a:solidFill>
                <a:schemeClr val="tx1">
                  <a:lumMod val="65000"/>
                  <a:lumOff val="35000"/>
                </a:schemeClr>
              </a:solidFill>
            </a:rPr>
            <a:t> Pounds</a:t>
          </a:r>
          <a:endParaRPr lang="en-IN" sz="1000">
            <a:solidFill>
              <a:schemeClr val="tx1">
                <a:lumMod val="65000"/>
                <a:lumOff val="35000"/>
              </a:schemeClr>
            </a:solidFill>
          </a:endParaRPr>
        </a:p>
      </xdr:txBody>
    </xdr:sp>
    <xdr:clientData/>
  </xdr:twoCellAnchor>
  <xdr:twoCellAnchor editAs="oneCell">
    <xdr:from>
      <xdr:col>2</xdr:col>
      <xdr:colOff>276225</xdr:colOff>
      <xdr:row>0</xdr:row>
      <xdr:rowOff>142874</xdr:rowOff>
    </xdr:from>
    <xdr:to>
      <xdr:col>2</xdr:col>
      <xdr:colOff>553067</xdr:colOff>
      <xdr:row>1</xdr:row>
      <xdr:rowOff>133350</xdr:rowOff>
    </xdr:to>
    <xdr:pic>
      <xdr:nvPicPr>
        <xdr:cNvPr id="14" name="Picture 13">
          <a:extLst>
            <a:ext uri="{FF2B5EF4-FFF2-40B4-BE49-F238E27FC236}">
              <a16:creationId xmlns:a16="http://schemas.microsoft.com/office/drawing/2014/main" id="{EF64BDA5-0422-20B0-A350-9D95A4125C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495425" y="142874"/>
          <a:ext cx="276842" cy="180976"/>
        </a:xfrm>
        <a:prstGeom prst="rect">
          <a:avLst/>
        </a:prstGeom>
      </xdr:spPr>
    </xdr:pic>
    <xdr:clientData/>
  </xdr:twoCellAnchor>
  <xdr:oneCellAnchor>
    <xdr:from>
      <xdr:col>1</xdr:col>
      <xdr:colOff>79589</xdr:colOff>
      <xdr:row>17</xdr:row>
      <xdr:rowOff>184206</xdr:rowOff>
    </xdr:from>
    <xdr:ext cx="45719" cy="206122"/>
    <xdr:sp macro="" textlink="">
      <xdr:nvSpPr>
        <xdr:cNvPr id="15" name="TextBox 14">
          <a:extLst>
            <a:ext uri="{FF2B5EF4-FFF2-40B4-BE49-F238E27FC236}">
              <a16:creationId xmlns:a16="http://schemas.microsoft.com/office/drawing/2014/main" id="{2AA9E4C1-0934-CC7A-DCC6-B25C91E99F8B}"/>
            </a:ext>
          </a:extLst>
        </xdr:cNvPr>
        <xdr:cNvSpPr txBox="1"/>
      </xdr:nvSpPr>
      <xdr:spPr>
        <a:xfrm>
          <a:off x="689189" y="3422706"/>
          <a:ext cx="45719" cy="2061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 tooltip="https://www.pngall.com/coins-png"/>
            </a:rPr>
            <a:t>This Photo</a:t>
          </a:r>
          <a:r>
            <a:rPr lang="en-IN" sz="900"/>
            <a:t> by Unknown Author is licensed under </a:t>
          </a:r>
          <a:r>
            <a:rPr lang="en-IN" sz="900">
              <a:hlinkClick xmlns:r="http://schemas.openxmlformats.org/officeDocument/2006/relationships" r:id="rId3" tooltip="https://creativecommons.org/licenses/by-nc/3.0/"/>
            </a:rPr>
            <a:t>CC BY-NC</a:t>
          </a:r>
          <a:endParaRPr lang="en-IN" sz="900"/>
        </a:p>
      </xdr:txBody>
    </xdr:sp>
    <xdr:clientData/>
  </xdr:oneCellAnchor>
  <xdr:twoCellAnchor>
    <xdr:from>
      <xdr:col>4</xdr:col>
      <xdr:colOff>380999</xdr:colOff>
      <xdr:row>1</xdr:row>
      <xdr:rowOff>123825</xdr:rowOff>
    </xdr:from>
    <xdr:to>
      <xdr:col>4</xdr:col>
      <xdr:colOff>488999</xdr:colOff>
      <xdr:row>2</xdr:row>
      <xdr:rowOff>5325</xdr:rowOff>
    </xdr:to>
    <xdr:sp macro="" textlink="">
      <xdr:nvSpPr>
        <xdr:cNvPr id="16" name="Isosceles Triangle 15">
          <a:extLst>
            <a:ext uri="{FF2B5EF4-FFF2-40B4-BE49-F238E27FC236}">
              <a16:creationId xmlns:a16="http://schemas.microsoft.com/office/drawing/2014/main" id="{4F60F723-A42D-8319-4DF8-FC366DCB9FC8}"/>
            </a:ext>
          </a:extLst>
        </xdr:cNvPr>
        <xdr:cNvSpPr/>
      </xdr:nvSpPr>
      <xdr:spPr>
        <a:xfrm>
          <a:off x="2819399" y="314325"/>
          <a:ext cx="108000" cy="720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76199</xdr:colOff>
      <xdr:row>4</xdr:row>
      <xdr:rowOff>119063</xdr:rowOff>
    </xdr:from>
    <xdr:to>
      <xdr:col>4</xdr:col>
      <xdr:colOff>504825</xdr:colOff>
      <xdr:row>4</xdr:row>
      <xdr:rowOff>119063</xdr:rowOff>
    </xdr:to>
    <xdr:cxnSp macro="">
      <xdr:nvCxnSpPr>
        <xdr:cNvPr id="18" name="Straight Connector 17">
          <a:extLst>
            <a:ext uri="{FF2B5EF4-FFF2-40B4-BE49-F238E27FC236}">
              <a16:creationId xmlns:a16="http://schemas.microsoft.com/office/drawing/2014/main" id="{C0E4A962-DCA7-CD80-2F37-9D7D7E5C0342}"/>
            </a:ext>
          </a:extLst>
        </xdr:cNvPr>
        <xdr:cNvCxnSpPr/>
      </xdr:nvCxnSpPr>
      <xdr:spPr>
        <a:xfrm flipH="1">
          <a:off x="1295399" y="881063"/>
          <a:ext cx="16478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161923</xdr:colOff>
      <xdr:row>7</xdr:row>
      <xdr:rowOff>38099</xdr:rowOff>
    </xdr:from>
    <xdr:to>
      <xdr:col>4</xdr:col>
      <xdr:colOff>352425</xdr:colOff>
      <xdr:row>8</xdr:row>
      <xdr:rowOff>104774</xdr:rowOff>
    </xdr:to>
    <xdr:sp macro="" textlink="">
      <xdr:nvSpPr>
        <xdr:cNvPr id="25" name="Rectangle: Rounded Corners 24">
          <a:extLst>
            <a:ext uri="{FF2B5EF4-FFF2-40B4-BE49-F238E27FC236}">
              <a16:creationId xmlns:a16="http://schemas.microsoft.com/office/drawing/2014/main" id="{BF8F2E32-3A5E-4516-A961-3EF0FE525C69}"/>
            </a:ext>
          </a:extLst>
        </xdr:cNvPr>
        <xdr:cNvSpPr/>
      </xdr:nvSpPr>
      <xdr:spPr>
        <a:xfrm>
          <a:off x="1381123" y="1371599"/>
          <a:ext cx="1409702" cy="257175"/>
        </a:xfrm>
        <a:prstGeom prst="roundRect">
          <a:avLst>
            <a:gd name="adj" fmla="val 50000"/>
          </a:avLst>
        </a:prstGeom>
        <a:noFill/>
        <a:ln>
          <a:no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a:solidFill>
                <a:schemeClr val="bg2">
                  <a:lumMod val="50000"/>
                </a:schemeClr>
              </a:solidFill>
            </a:rPr>
            <a:t>Calls</a:t>
          </a:r>
        </a:p>
      </xdr:txBody>
    </xdr:sp>
    <xdr:clientData/>
  </xdr:twoCellAnchor>
  <xdr:twoCellAnchor>
    <xdr:from>
      <xdr:col>2</xdr:col>
      <xdr:colOff>295274</xdr:colOff>
      <xdr:row>4</xdr:row>
      <xdr:rowOff>133351</xdr:rowOff>
    </xdr:from>
    <xdr:to>
      <xdr:col>4</xdr:col>
      <xdr:colOff>247650</xdr:colOff>
      <xdr:row>5</xdr:row>
      <xdr:rowOff>152400</xdr:rowOff>
    </xdr:to>
    <xdr:sp macro="" textlink="">
      <xdr:nvSpPr>
        <xdr:cNvPr id="27" name="Rectangle: Rounded Corners 26">
          <a:extLst>
            <a:ext uri="{FF2B5EF4-FFF2-40B4-BE49-F238E27FC236}">
              <a16:creationId xmlns:a16="http://schemas.microsoft.com/office/drawing/2014/main" id="{7859E665-5937-46AA-9CB6-928A2DD9DB54}"/>
            </a:ext>
          </a:extLst>
        </xdr:cNvPr>
        <xdr:cNvSpPr/>
      </xdr:nvSpPr>
      <xdr:spPr>
        <a:xfrm>
          <a:off x="1514474" y="895351"/>
          <a:ext cx="1171576" cy="209549"/>
        </a:xfrm>
        <a:prstGeom prst="roundRect">
          <a:avLst/>
        </a:prstGeom>
        <a:noFill/>
        <a:ln>
          <a:no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100">
              <a:solidFill>
                <a:srgbClr val="002060"/>
              </a:solidFill>
            </a:rPr>
            <a:t>Total</a:t>
          </a:r>
          <a:r>
            <a:rPr lang="en-IN" sz="1100" baseline="0">
              <a:solidFill>
                <a:srgbClr val="002060"/>
              </a:solidFill>
            </a:rPr>
            <a:t> Paid Calls </a:t>
          </a:r>
          <a:endParaRPr lang="en-IN" sz="1100">
            <a:solidFill>
              <a:srgbClr val="002060"/>
            </a:solidFill>
          </a:endParaRPr>
        </a:p>
      </xdr:txBody>
    </xdr:sp>
    <xdr:clientData/>
  </xdr:twoCellAnchor>
  <xdr:twoCellAnchor editAs="oneCell">
    <xdr:from>
      <xdr:col>2</xdr:col>
      <xdr:colOff>314325</xdr:colOff>
      <xdr:row>6</xdr:row>
      <xdr:rowOff>19051</xdr:rowOff>
    </xdr:from>
    <xdr:to>
      <xdr:col>3</xdr:col>
      <xdr:colOff>400050</xdr:colOff>
      <xdr:row>7</xdr:row>
      <xdr:rowOff>53195</xdr:rowOff>
    </xdr:to>
    <xdr:pic>
      <xdr:nvPicPr>
        <xdr:cNvPr id="30" name="Picture 29">
          <a:extLst>
            <a:ext uri="{FF2B5EF4-FFF2-40B4-BE49-F238E27FC236}">
              <a16:creationId xmlns:a16="http://schemas.microsoft.com/office/drawing/2014/main" id="{56E7DAA5-8CFE-13A0-06BD-E782675E28D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3525" y="1162051"/>
          <a:ext cx="695325" cy="224644"/>
        </a:xfrm>
        <a:prstGeom prst="rect">
          <a:avLst/>
        </a:prstGeom>
        <a:noFill/>
        <a:ln>
          <a:noFill/>
        </a:ln>
      </xdr:spPr>
    </xdr:pic>
    <xdr:clientData/>
  </xdr:twoCellAnchor>
  <xdr:twoCellAnchor>
    <xdr:from>
      <xdr:col>5</xdr:col>
      <xdr:colOff>38099</xdr:colOff>
      <xdr:row>0</xdr:row>
      <xdr:rowOff>142875</xdr:rowOff>
    </xdr:from>
    <xdr:to>
      <xdr:col>7</xdr:col>
      <xdr:colOff>381000</xdr:colOff>
      <xdr:row>9</xdr:row>
      <xdr:rowOff>1</xdr:rowOff>
    </xdr:to>
    <xdr:sp macro="" textlink="">
      <xdr:nvSpPr>
        <xdr:cNvPr id="39" name="Rectangle: Rounded Corners 38">
          <a:extLst>
            <a:ext uri="{FF2B5EF4-FFF2-40B4-BE49-F238E27FC236}">
              <a16:creationId xmlns:a16="http://schemas.microsoft.com/office/drawing/2014/main" id="{2E530A03-48D1-408E-9E53-312F5A3BCE55}"/>
            </a:ext>
          </a:extLst>
        </xdr:cNvPr>
        <xdr:cNvSpPr/>
      </xdr:nvSpPr>
      <xdr:spPr>
        <a:xfrm>
          <a:off x="3086099" y="142875"/>
          <a:ext cx="1562101" cy="1571626"/>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38101</xdr:colOff>
      <xdr:row>1</xdr:row>
      <xdr:rowOff>9525</xdr:rowOff>
    </xdr:from>
    <xdr:to>
      <xdr:col>6</xdr:col>
      <xdr:colOff>276225</xdr:colOff>
      <xdr:row>5</xdr:row>
      <xdr:rowOff>47626</xdr:rowOff>
    </xdr:to>
    <xdr:sp macro="" textlink="">
      <xdr:nvSpPr>
        <xdr:cNvPr id="40" name="Rectangle: Rounded Corners 39">
          <a:extLst>
            <a:ext uri="{FF2B5EF4-FFF2-40B4-BE49-F238E27FC236}">
              <a16:creationId xmlns:a16="http://schemas.microsoft.com/office/drawing/2014/main" id="{EC5B9F83-64B8-4C0E-A9CE-E4532166157E}"/>
            </a:ext>
          </a:extLst>
        </xdr:cNvPr>
        <xdr:cNvSpPr/>
      </xdr:nvSpPr>
      <xdr:spPr>
        <a:xfrm>
          <a:off x="3086101" y="200025"/>
          <a:ext cx="847724" cy="800101"/>
        </a:xfrm>
        <a:prstGeom prst="roundRect">
          <a:avLst/>
        </a:prstGeom>
        <a:noFill/>
        <a:ln>
          <a:no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800"/>
            <a:t>Top 5</a:t>
          </a:r>
        </a:p>
        <a:p>
          <a:pPr algn="l"/>
          <a:r>
            <a:rPr lang="en-US" sz="900" b="1"/>
            <a:t>Consultant</a:t>
          </a:r>
        </a:p>
        <a:p>
          <a:pPr algn="l"/>
          <a:r>
            <a:rPr lang="en-US" sz="800"/>
            <a:t>Sales</a:t>
          </a:r>
          <a:r>
            <a:rPr lang="en-US" sz="800" baseline="0"/>
            <a:t> Revenue</a:t>
          </a:r>
          <a:endParaRPr lang="en-IN" sz="800"/>
        </a:p>
      </xdr:txBody>
    </xdr:sp>
    <xdr:clientData/>
  </xdr:twoCellAnchor>
  <xdr:twoCellAnchor>
    <xdr:from>
      <xdr:col>7</xdr:col>
      <xdr:colOff>38097</xdr:colOff>
      <xdr:row>1</xdr:row>
      <xdr:rowOff>57149</xdr:rowOff>
    </xdr:from>
    <xdr:to>
      <xdr:col>7</xdr:col>
      <xdr:colOff>146097</xdr:colOff>
      <xdr:row>1</xdr:row>
      <xdr:rowOff>161924</xdr:rowOff>
    </xdr:to>
    <xdr:sp macro="" textlink="">
      <xdr:nvSpPr>
        <xdr:cNvPr id="41" name="Star: 5 Points 40">
          <a:extLst>
            <a:ext uri="{FF2B5EF4-FFF2-40B4-BE49-F238E27FC236}">
              <a16:creationId xmlns:a16="http://schemas.microsoft.com/office/drawing/2014/main" id="{B4440239-9122-2771-731C-599767A6724B}"/>
            </a:ext>
          </a:extLst>
        </xdr:cNvPr>
        <xdr:cNvSpPr/>
      </xdr:nvSpPr>
      <xdr:spPr>
        <a:xfrm>
          <a:off x="4305297" y="247649"/>
          <a:ext cx="108000" cy="104775"/>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162221</xdr:colOff>
      <xdr:row>4</xdr:row>
      <xdr:rowOff>123826</xdr:rowOff>
    </xdr:from>
    <xdr:to>
      <xdr:col>4</xdr:col>
      <xdr:colOff>533400</xdr:colOff>
      <xdr:row>6</xdr:row>
      <xdr:rowOff>818</xdr:rowOff>
    </xdr:to>
    <xdr:pic>
      <xdr:nvPicPr>
        <xdr:cNvPr id="46" name="Picture 45">
          <a:extLst>
            <a:ext uri="{FF2B5EF4-FFF2-40B4-BE49-F238E27FC236}">
              <a16:creationId xmlns:a16="http://schemas.microsoft.com/office/drawing/2014/main" id="{1D6EB4FF-DF15-CC7D-A27A-B93A4FC30D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600621" y="885826"/>
          <a:ext cx="371179" cy="257992"/>
        </a:xfrm>
        <a:prstGeom prst="rect">
          <a:avLst/>
        </a:prstGeom>
      </xdr:spPr>
    </xdr:pic>
    <xdr:clientData/>
  </xdr:twoCellAnchor>
  <xdr:twoCellAnchor>
    <xdr:from>
      <xdr:col>5</xdr:col>
      <xdr:colOff>142875</xdr:colOff>
      <xdr:row>4</xdr:row>
      <xdr:rowOff>66675</xdr:rowOff>
    </xdr:from>
    <xdr:to>
      <xdr:col>7</xdr:col>
      <xdr:colOff>209550</xdr:colOff>
      <xdr:row>8</xdr:row>
      <xdr:rowOff>171243</xdr:rowOff>
    </xdr:to>
    <xdr:grpSp>
      <xdr:nvGrpSpPr>
        <xdr:cNvPr id="2054" name="Group 6">
          <a:extLst>
            <a:ext uri="{FF2B5EF4-FFF2-40B4-BE49-F238E27FC236}">
              <a16:creationId xmlns:a16="http://schemas.microsoft.com/office/drawing/2014/main" id="{DEE8E15C-8439-5F23-F5B1-682F49377EBC}"/>
            </a:ext>
          </a:extLst>
        </xdr:cNvPr>
        <xdr:cNvGrpSpPr>
          <a:grpSpLocks noChangeAspect="1"/>
        </xdr:cNvGrpSpPr>
      </xdr:nvGrpSpPr>
      <xdr:grpSpPr bwMode="auto">
        <a:xfrm>
          <a:off x="3190875" y="828675"/>
          <a:ext cx="1285875" cy="866568"/>
          <a:chOff x="335" y="87"/>
          <a:chExt cx="135" cy="93"/>
        </a:xfrm>
      </xdr:grpSpPr>
      <xdr:sp macro="" textlink="">
        <xdr:nvSpPr>
          <xdr:cNvPr id="2053" name="AutoShape 5">
            <a:extLst>
              <a:ext uri="{FF2B5EF4-FFF2-40B4-BE49-F238E27FC236}">
                <a16:creationId xmlns:a16="http://schemas.microsoft.com/office/drawing/2014/main" id="{74169DC3-733E-D644-C876-183F70F84853}"/>
              </a:ext>
            </a:extLst>
          </xdr:cNvPr>
          <xdr:cNvSpPr>
            <a:spLocks noChangeAspect="1" noChangeArrowheads="1" noTextEdit="1"/>
          </xdr:cNvSpPr>
        </xdr:nvSpPr>
        <xdr:spPr bwMode="auto">
          <a:xfrm>
            <a:off x="335" y="87"/>
            <a:ext cx="129"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2055" name="Rectangle 7">
            <a:extLst>
              <a:ext uri="{FF2B5EF4-FFF2-40B4-BE49-F238E27FC236}">
                <a16:creationId xmlns:a16="http://schemas.microsoft.com/office/drawing/2014/main" id="{819447FF-269E-5244-153A-2A977450119A}"/>
              </a:ext>
            </a:extLst>
          </xdr:cNvPr>
          <xdr:cNvSpPr>
            <a:spLocks noChangeArrowheads="1"/>
          </xdr:cNvSpPr>
        </xdr:nvSpPr>
        <xdr:spPr bwMode="auto">
          <a:xfrm>
            <a:off x="338" y="89"/>
            <a:ext cx="27" cy="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chemeClr val="bg2">
                    <a:lumMod val="75000"/>
                  </a:schemeClr>
                </a:solidFill>
                <a:latin typeface="Calibri"/>
                <a:cs typeface="Calibri"/>
              </a:rPr>
              <a:t>John</a:t>
            </a:r>
          </a:p>
        </xdr:txBody>
      </xdr:sp>
      <xdr:sp macro="" textlink="">
        <xdr:nvSpPr>
          <xdr:cNvPr id="2056" name="Rectangle 8">
            <a:extLst>
              <a:ext uri="{FF2B5EF4-FFF2-40B4-BE49-F238E27FC236}">
                <a16:creationId xmlns:a16="http://schemas.microsoft.com/office/drawing/2014/main" id="{9861B811-1B1D-800A-8327-26EA19D1D076}"/>
              </a:ext>
            </a:extLst>
          </xdr:cNvPr>
          <xdr:cNvSpPr>
            <a:spLocks noChangeArrowheads="1"/>
          </xdr:cNvSpPr>
        </xdr:nvSpPr>
        <xdr:spPr bwMode="auto">
          <a:xfrm>
            <a:off x="398" y="89"/>
            <a:ext cx="72"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rgbClr val="002060"/>
                </a:solidFill>
                <a:latin typeface="Calibri"/>
                <a:cs typeface="Calibri"/>
              </a:rPr>
              <a:t>256300000</a:t>
            </a:r>
            <a:r>
              <a:rPr lang="en-IN" sz="1100" b="0" i="0" u="none" strike="noStrike" baseline="0">
                <a:solidFill>
                  <a:srgbClr val="002060"/>
                </a:solidFill>
                <a:latin typeface="Calibri"/>
                <a:cs typeface="Calibri"/>
              </a:rPr>
              <a:t>0</a:t>
            </a:r>
          </a:p>
        </xdr:txBody>
      </xdr:sp>
      <xdr:sp macro="" textlink="">
        <xdr:nvSpPr>
          <xdr:cNvPr id="2057" name="Rectangle 9">
            <a:extLst>
              <a:ext uri="{FF2B5EF4-FFF2-40B4-BE49-F238E27FC236}">
                <a16:creationId xmlns:a16="http://schemas.microsoft.com/office/drawing/2014/main" id="{C03C4EA1-EF88-1038-C431-6A06AC46FB47}"/>
              </a:ext>
            </a:extLst>
          </xdr:cNvPr>
          <xdr:cNvSpPr>
            <a:spLocks noChangeArrowheads="1"/>
          </xdr:cNvSpPr>
        </xdr:nvSpPr>
        <xdr:spPr bwMode="auto">
          <a:xfrm>
            <a:off x="338" y="107"/>
            <a:ext cx="44"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100" b="0" i="0" u="none" strike="noStrike" baseline="0">
                <a:solidFill>
                  <a:schemeClr val="bg2">
                    <a:lumMod val="75000"/>
                  </a:schemeClr>
                </a:solidFill>
                <a:latin typeface="Calibri"/>
                <a:cs typeface="Calibri"/>
              </a:rPr>
              <a:t>Charles</a:t>
            </a:r>
          </a:p>
        </xdr:txBody>
      </xdr:sp>
      <xdr:sp macro="" textlink="">
        <xdr:nvSpPr>
          <xdr:cNvPr id="2058" name="Rectangle 10">
            <a:extLst>
              <a:ext uri="{FF2B5EF4-FFF2-40B4-BE49-F238E27FC236}">
                <a16:creationId xmlns:a16="http://schemas.microsoft.com/office/drawing/2014/main" id="{C0CBB89A-1B71-7E02-CD39-1051A1AFDB1F}"/>
              </a:ext>
            </a:extLst>
          </xdr:cNvPr>
          <xdr:cNvSpPr>
            <a:spLocks noChangeArrowheads="1"/>
          </xdr:cNvSpPr>
        </xdr:nvSpPr>
        <xdr:spPr bwMode="auto">
          <a:xfrm>
            <a:off x="398" y="107"/>
            <a:ext cx="72"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rgbClr val="002060"/>
                </a:solidFill>
                <a:latin typeface="Calibri"/>
                <a:cs typeface="Calibri"/>
              </a:rPr>
              <a:t>1727000000</a:t>
            </a:r>
          </a:p>
        </xdr:txBody>
      </xdr:sp>
      <xdr:sp macro="" textlink="">
        <xdr:nvSpPr>
          <xdr:cNvPr id="2059" name="Rectangle 11">
            <a:extLst>
              <a:ext uri="{FF2B5EF4-FFF2-40B4-BE49-F238E27FC236}">
                <a16:creationId xmlns:a16="http://schemas.microsoft.com/office/drawing/2014/main" id="{FECD7196-9AFE-6B38-B607-A5F3741A57BE}"/>
              </a:ext>
            </a:extLst>
          </xdr:cNvPr>
          <xdr:cNvSpPr>
            <a:spLocks noChangeArrowheads="1"/>
          </xdr:cNvSpPr>
        </xdr:nvSpPr>
        <xdr:spPr bwMode="auto">
          <a:xfrm>
            <a:off x="338" y="125"/>
            <a:ext cx="44" cy="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chemeClr val="bg2">
                    <a:lumMod val="75000"/>
                  </a:schemeClr>
                </a:solidFill>
                <a:latin typeface="Calibri"/>
                <a:cs typeface="Calibri"/>
              </a:rPr>
              <a:t>Freddie</a:t>
            </a:r>
          </a:p>
        </xdr:txBody>
      </xdr:sp>
      <xdr:sp macro="" textlink="">
        <xdr:nvSpPr>
          <xdr:cNvPr id="2060" name="Rectangle 12">
            <a:extLst>
              <a:ext uri="{FF2B5EF4-FFF2-40B4-BE49-F238E27FC236}">
                <a16:creationId xmlns:a16="http://schemas.microsoft.com/office/drawing/2014/main" id="{0159A71A-B626-06D5-44AF-185109C418A6}"/>
              </a:ext>
            </a:extLst>
          </xdr:cNvPr>
          <xdr:cNvSpPr>
            <a:spLocks noChangeArrowheads="1"/>
          </xdr:cNvSpPr>
        </xdr:nvSpPr>
        <xdr:spPr bwMode="auto">
          <a:xfrm>
            <a:off x="398" y="125"/>
            <a:ext cx="72"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rgbClr val="002060"/>
                </a:solidFill>
                <a:latin typeface="Calibri"/>
                <a:cs typeface="Calibri"/>
              </a:rPr>
              <a:t>1638000000</a:t>
            </a:r>
          </a:p>
        </xdr:txBody>
      </xdr:sp>
      <xdr:sp macro="" textlink="">
        <xdr:nvSpPr>
          <xdr:cNvPr id="2061" name="Rectangle 13">
            <a:extLst>
              <a:ext uri="{FF2B5EF4-FFF2-40B4-BE49-F238E27FC236}">
                <a16:creationId xmlns:a16="http://schemas.microsoft.com/office/drawing/2014/main" id="{E5E0E567-50A2-675C-D3FB-DF79FBF4C67F}"/>
              </a:ext>
            </a:extLst>
          </xdr:cNvPr>
          <xdr:cNvSpPr>
            <a:spLocks noChangeArrowheads="1"/>
          </xdr:cNvSpPr>
        </xdr:nvSpPr>
        <xdr:spPr bwMode="auto">
          <a:xfrm>
            <a:off x="338" y="143"/>
            <a:ext cx="37" cy="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chemeClr val="bg2">
                    <a:lumMod val="75000"/>
                  </a:schemeClr>
                </a:solidFill>
                <a:latin typeface="Calibri"/>
                <a:cs typeface="Calibri"/>
              </a:rPr>
              <a:t>Stefen</a:t>
            </a:r>
          </a:p>
        </xdr:txBody>
      </xdr:sp>
      <xdr:sp macro="" textlink="">
        <xdr:nvSpPr>
          <xdr:cNvPr id="2062" name="Rectangle 14">
            <a:extLst>
              <a:ext uri="{FF2B5EF4-FFF2-40B4-BE49-F238E27FC236}">
                <a16:creationId xmlns:a16="http://schemas.microsoft.com/office/drawing/2014/main" id="{200840CA-68B8-D81D-179C-A05C91B13D97}"/>
              </a:ext>
            </a:extLst>
          </xdr:cNvPr>
          <xdr:cNvSpPr>
            <a:spLocks noChangeArrowheads="1"/>
          </xdr:cNvSpPr>
        </xdr:nvSpPr>
        <xdr:spPr bwMode="auto">
          <a:xfrm>
            <a:off x="398" y="143"/>
            <a:ext cx="72"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rgbClr val="002060"/>
                </a:solidFill>
                <a:latin typeface="Calibri"/>
                <a:cs typeface="Calibri"/>
              </a:rPr>
              <a:t>1360000000</a:t>
            </a:r>
          </a:p>
        </xdr:txBody>
      </xdr:sp>
      <xdr:sp macro="" textlink="">
        <xdr:nvSpPr>
          <xdr:cNvPr id="2063" name="Rectangle 15">
            <a:extLst>
              <a:ext uri="{FF2B5EF4-FFF2-40B4-BE49-F238E27FC236}">
                <a16:creationId xmlns:a16="http://schemas.microsoft.com/office/drawing/2014/main" id="{38A19B4E-2C10-24A5-D6CF-4281437A0F70}"/>
              </a:ext>
            </a:extLst>
          </xdr:cNvPr>
          <xdr:cNvSpPr>
            <a:spLocks noChangeArrowheads="1"/>
          </xdr:cNvSpPr>
        </xdr:nvSpPr>
        <xdr:spPr bwMode="auto">
          <a:xfrm>
            <a:off x="338" y="162"/>
            <a:ext cx="45" cy="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chemeClr val="bg2">
                    <a:lumMod val="75000"/>
                  </a:schemeClr>
                </a:solidFill>
                <a:latin typeface="Calibri"/>
                <a:cs typeface="Calibri"/>
              </a:rPr>
              <a:t>Thomas</a:t>
            </a:r>
          </a:p>
        </xdr:txBody>
      </xdr:sp>
      <xdr:sp macro="" textlink="">
        <xdr:nvSpPr>
          <xdr:cNvPr id="2064" name="Rectangle 16">
            <a:extLst>
              <a:ext uri="{FF2B5EF4-FFF2-40B4-BE49-F238E27FC236}">
                <a16:creationId xmlns:a16="http://schemas.microsoft.com/office/drawing/2014/main" id="{B2CD2CA9-E54A-CD25-88D3-D4C338513B70}"/>
              </a:ext>
            </a:extLst>
          </xdr:cNvPr>
          <xdr:cNvSpPr>
            <a:spLocks noChangeArrowheads="1"/>
          </xdr:cNvSpPr>
        </xdr:nvSpPr>
        <xdr:spPr bwMode="auto">
          <a:xfrm>
            <a:off x="398" y="162"/>
            <a:ext cx="72" cy="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IN" sz="1050" b="0" i="0" u="none" strike="noStrike" baseline="0">
                <a:solidFill>
                  <a:srgbClr val="002060"/>
                </a:solidFill>
                <a:latin typeface="Calibri"/>
                <a:cs typeface="Calibri"/>
              </a:rPr>
              <a:t>1288000000</a:t>
            </a:r>
          </a:p>
        </xdr:txBody>
      </xdr:sp>
    </xdr:grpSp>
    <xdr:clientData/>
  </xdr:twoCellAnchor>
  <xdr:twoCellAnchor>
    <xdr:from>
      <xdr:col>9</xdr:col>
      <xdr:colOff>238124</xdr:colOff>
      <xdr:row>16</xdr:row>
      <xdr:rowOff>28575</xdr:rowOff>
    </xdr:from>
    <xdr:to>
      <xdr:col>11</xdr:col>
      <xdr:colOff>600075</xdr:colOff>
      <xdr:row>18</xdr:row>
      <xdr:rowOff>57149</xdr:rowOff>
    </xdr:to>
    <xdr:sp macro="" textlink="">
      <xdr:nvSpPr>
        <xdr:cNvPr id="6" name="Rectangle: Rounded Corners 5">
          <a:extLst>
            <a:ext uri="{FF2B5EF4-FFF2-40B4-BE49-F238E27FC236}">
              <a16:creationId xmlns:a16="http://schemas.microsoft.com/office/drawing/2014/main" id="{5B00D5ED-D984-4849-808D-6B6C43A95D93}"/>
            </a:ext>
          </a:extLst>
        </xdr:cNvPr>
        <xdr:cNvSpPr/>
      </xdr:nvSpPr>
      <xdr:spPr>
        <a:xfrm>
          <a:off x="5724524" y="3076575"/>
          <a:ext cx="1581151" cy="409574"/>
        </a:xfrm>
        <a:prstGeom prst="roundRect">
          <a:avLst>
            <a:gd name="adj" fmla="val 0"/>
          </a:avLst>
        </a:prstGeom>
        <a:noFill/>
        <a:ln>
          <a:no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050">
            <a:solidFill>
              <a:srgbClr val="002060"/>
            </a:solidFill>
          </a:endParaRPr>
        </a:p>
      </xdr:txBody>
    </xdr:sp>
    <xdr:clientData/>
  </xdr:twoCellAnchor>
  <xdr:twoCellAnchor>
    <xdr:from>
      <xdr:col>7</xdr:col>
      <xdr:colOff>495301</xdr:colOff>
      <xdr:row>0</xdr:row>
      <xdr:rowOff>161925</xdr:rowOff>
    </xdr:from>
    <xdr:to>
      <xdr:col>14</xdr:col>
      <xdr:colOff>476251</xdr:colOff>
      <xdr:row>9</xdr:row>
      <xdr:rowOff>19051</xdr:rowOff>
    </xdr:to>
    <xdr:sp macro="" textlink="">
      <xdr:nvSpPr>
        <xdr:cNvPr id="11" name="Rectangle: Rounded Corners 10">
          <a:extLst>
            <a:ext uri="{FF2B5EF4-FFF2-40B4-BE49-F238E27FC236}">
              <a16:creationId xmlns:a16="http://schemas.microsoft.com/office/drawing/2014/main" id="{759BCFEE-D40F-4921-86C9-5F4788BAF66A}"/>
            </a:ext>
          </a:extLst>
        </xdr:cNvPr>
        <xdr:cNvSpPr/>
      </xdr:nvSpPr>
      <xdr:spPr>
        <a:xfrm>
          <a:off x="4762501" y="161925"/>
          <a:ext cx="4248150" cy="1571626"/>
        </a:xfrm>
        <a:prstGeom prst="roundRect">
          <a:avLst>
            <a:gd name="adj" fmla="val 9394"/>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38100</xdr:colOff>
      <xdr:row>1</xdr:row>
      <xdr:rowOff>9524</xdr:rowOff>
    </xdr:from>
    <xdr:to>
      <xdr:col>14</xdr:col>
      <xdr:colOff>438150</xdr:colOff>
      <xdr:row>5</xdr:row>
      <xdr:rowOff>190499</xdr:rowOff>
    </xdr:to>
    <xdr:graphicFrame macro="">
      <xdr:nvGraphicFramePr>
        <xdr:cNvPr id="12" name="Chart 11">
          <a:extLst>
            <a:ext uri="{FF2B5EF4-FFF2-40B4-BE49-F238E27FC236}">
              <a16:creationId xmlns:a16="http://schemas.microsoft.com/office/drawing/2014/main" id="{6DC0FF57-F44C-40A0-B50A-2DAC8ECC7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152399</xdr:colOff>
      <xdr:row>6</xdr:row>
      <xdr:rowOff>1</xdr:rowOff>
    </xdr:from>
    <xdr:to>
      <xdr:col>10</xdr:col>
      <xdr:colOff>180974</xdr:colOff>
      <xdr:row>9</xdr:row>
      <xdr:rowOff>104775</xdr:rowOff>
    </xdr:to>
    <xdr:sp macro="" textlink="">
      <xdr:nvSpPr>
        <xdr:cNvPr id="13" name="TextBox 12">
          <a:extLst>
            <a:ext uri="{FF2B5EF4-FFF2-40B4-BE49-F238E27FC236}">
              <a16:creationId xmlns:a16="http://schemas.microsoft.com/office/drawing/2014/main" id="{D930BBA0-2533-1885-3ADE-EB48DA25AD8C}"/>
            </a:ext>
          </a:extLst>
        </xdr:cNvPr>
        <xdr:cNvSpPr txBox="1"/>
      </xdr:nvSpPr>
      <xdr:spPr>
        <a:xfrm>
          <a:off x="5029199" y="1143001"/>
          <a:ext cx="1247775" cy="67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bg2">
                  <a:lumMod val="50000"/>
                </a:schemeClr>
              </a:solidFill>
            </a:rPr>
            <a:t>Highest</a:t>
          </a:r>
        </a:p>
        <a:p>
          <a:pPr algn="ctr"/>
          <a:r>
            <a:rPr lang="en-IN" sz="1000">
              <a:solidFill>
                <a:schemeClr val="bg2">
                  <a:lumMod val="50000"/>
                </a:schemeClr>
              </a:solidFill>
            </a:rPr>
            <a:t>Monthly</a:t>
          </a:r>
          <a:r>
            <a:rPr lang="en-IN" sz="1000" baseline="0">
              <a:solidFill>
                <a:schemeClr val="bg2">
                  <a:lumMod val="50000"/>
                </a:schemeClr>
              </a:solidFill>
            </a:rPr>
            <a:t> Revenue</a:t>
          </a:r>
          <a:r>
            <a:rPr lang="en-IN" sz="1100" b="0" i="0" u="none" strike="noStrike">
              <a:solidFill>
                <a:schemeClr val="dk1"/>
              </a:solidFill>
              <a:effectLst/>
              <a:latin typeface="+mn-lt"/>
              <a:ea typeface="+mn-ea"/>
              <a:cs typeface="+mn-cs"/>
            </a:rPr>
            <a:t>  </a:t>
          </a:r>
          <a:r>
            <a:rPr lang="en-IN" sz="1100" b="0" i="0" u="none" strike="noStrike">
              <a:solidFill>
                <a:srgbClr val="002060"/>
              </a:solidFill>
              <a:effectLst/>
              <a:latin typeface="+mn-lt"/>
              <a:ea typeface="+mn-ea"/>
              <a:cs typeface="+mn-cs"/>
            </a:rPr>
            <a:t>3,80,90,00,000.00</a:t>
          </a:r>
          <a:r>
            <a:rPr lang="en-IN" sz="1100" b="0" i="0" u="none" strike="noStrike">
              <a:solidFill>
                <a:schemeClr val="dk1"/>
              </a:solidFill>
              <a:effectLst/>
              <a:latin typeface="+mn-lt"/>
              <a:ea typeface="+mn-ea"/>
              <a:cs typeface="+mn-cs"/>
            </a:rPr>
            <a:t> </a:t>
          </a:r>
          <a:endParaRPr lang="en-IN" sz="1000" baseline="0">
            <a:solidFill>
              <a:schemeClr val="bg2">
                <a:lumMod val="50000"/>
              </a:schemeClr>
            </a:solidFill>
          </a:endParaRPr>
        </a:p>
      </xdr:txBody>
    </xdr:sp>
    <xdr:clientData/>
  </xdr:twoCellAnchor>
  <xdr:twoCellAnchor>
    <xdr:from>
      <xdr:col>10</xdr:col>
      <xdr:colOff>219075</xdr:colOff>
      <xdr:row>5</xdr:row>
      <xdr:rowOff>114300</xdr:rowOff>
    </xdr:from>
    <xdr:to>
      <xdr:col>12</xdr:col>
      <xdr:colOff>352425</xdr:colOff>
      <xdr:row>8</xdr:row>
      <xdr:rowOff>180975</xdr:rowOff>
    </xdr:to>
    <xdr:sp macro="" textlink="">
      <xdr:nvSpPr>
        <xdr:cNvPr id="17" name="TextBox 16">
          <a:extLst>
            <a:ext uri="{FF2B5EF4-FFF2-40B4-BE49-F238E27FC236}">
              <a16:creationId xmlns:a16="http://schemas.microsoft.com/office/drawing/2014/main" id="{83577BB2-8176-B086-8E52-AEA279C6E8F7}"/>
            </a:ext>
          </a:extLst>
        </xdr:cNvPr>
        <xdr:cNvSpPr txBox="1"/>
      </xdr:nvSpPr>
      <xdr:spPr>
        <a:xfrm>
          <a:off x="6315075" y="1066800"/>
          <a:ext cx="1352550" cy="63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900">
              <a:solidFill>
                <a:schemeClr val="bg2">
                  <a:lumMod val="50000"/>
                </a:schemeClr>
              </a:solidFill>
              <a:latin typeface="+mn-lt"/>
              <a:ea typeface="+mn-ea"/>
              <a:cs typeface="+mn-cs"/>
            </a:rPr>
            <a:t>Average</a:t>
          </a:r>
        </a:p>
        <a:p>
          <a:pPr marL="0" indent="0" algn="ctr"/>
          <a:r>
            <a:rPr lang="en-IN" sz="900">
              <a:solidFill>
                <a:schemeClr val="bg2">
                  <a:lumMod val="50000"/>
                </a:schemeClr>
              </a:solidFill>
              <a:latin typeface="+mn-lt"/>
              <a:ea typeface="+mn-ea"/>
              <a:cs typeface="+mn-cs"/>
            </a:rPr>
            <a:t>Monthly Revenue</a:t>
          </a:r>
        </a:p>
        <a:p>
          <a:pPr marL="0" indent="0" algn="ctr"/>
          <a:r>
            <a:rPr lang="en-IN" sz="1100" b="0" i="0" u="none" strike="noStrike">
              <a:solidFill>
                <a:srgbClr val="002060"/>
              </a:solidFill>
              <a:effectLst/>
              <a:latin typeface="+mn-lt"/>
              <a:ea typeface="+mn-ea"/>
              <a:cs typeface="+mn-cs"/>
            </a:rPr>
            <a:t>  1,33,25,00,000.00 </a:t>
          </a:r>
          <a:r>
            <a:rPr lang="en-IN" sz="1100">
              <a:solidFill>
                <a:srgbClr val="002060"/>
              </a:solidFill>
              <a:latin typeface="+mn-lt"/>
              <a:ea typeface="+mn-ea"/>
              <a:cs typeface="+mn-cs"/>
            </a:rPr>
            <a:t> </a:t>
          </a:r>
        </a:p>
      </xdr:txBody>
    </xdr:sp>
    <xdr:clientData/>
  </xdr:twoCellAnchor>
  <xdr:twoCellAnchor>
    <xdr:from>
      <xdr:col>12</xdr:col>
      <xdr:colOff>390526</xdr:colOff>
      <xdr:row>5</xdr:row>
      <xdr:rowOff>152401</xdr:rowOff>
    </xdr:from>
    <xdr:to>
      <xdr:col>14</xdr:col>
      <xdr:colOff>466726</xdr:colOff>
      <xdr:row>9</xdr:row>
      <xdr:rowOff>133350</xdr:rowOff>
    </xdr:to>
    <xdr:sp macro="" textlink="">
      <xdr:nvSpPr>
        <xdr:cNvPr id="19" name="TextBox 18">
          <a:extLst>
            <a:ext uri="{FF2B5EF4-FFF2-40B4-BE49-F238E27FC236}">
              <a16:creationId xmlns:a16="http://schemas.microsoft.com/office/drawing/2014/main" id="{16ED6C9E-4C0A-6D03-EB39-8E7C9EF6AD47}"/>
            </a:ext>
          </a:extLst>
        </xdr:cNvPr>
        <xdr:cNvSpPr txBox="1"/>
      </xdr:nvSpPr>
      <xdr:spPr>
        <a:xfrm>
          <a:off x="7705726" y="1104901"/>
          <a:ext cx="1295400" cy="74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900">
              <a:solidFill>
                <a:schemeClr val="bg2">
                  <a:lumMod val="50000"/>
                </a:schemeClr>
              </a:solidFill>
              <a:latin typeface="+mn-lt"/>
              <a:ea typeface="+mn-ea"/>
              <a:cs typeface="+mn-cs"/>
            </a:rPr>
            <a:t>Lowest</a:t>
          </a:r>
        </a:p>
        <a:p>
          <a:pPr marL="0" indent="0" algn="ctr"/>
          <a:r>
            <a:rPr lang="en-IN" sz="900">
              <a:solidFill>
                <a:schemeClr val="bg2">
                  <a:lumMod val="50000"/>
                </a:schemeClr>
              </a:solidFill>
              <a:latin typeface="+mn-lt"/>
              <a:ea typeface="+mn-ea"/>
              <a:cs typeface="+mn-cs"/>
            </a:rPr>
            <a:t>Monthly Revenue</a:t>
          </a:r>
        </a:p>
        <a:p>
          <a:pPr marL="0" indent="0" algn="ctr"/>
          <a:r>
            <a:rPr lang="en-IN" sz="1100" b="0" i="0" u="none" strike="noStrike">
              <a:solidFill>
                <a:srgbClr val="002060"/>
              </a:solidFill>
              <a:effectLst/>
              <a:latin typeface="+mn-lt"/>
              <a:ea typeface="+mn-ea"/>
              <a:cs typeface="+mn-cs"/>
            </a:rPr>
            <a:t>    11,60,00,000.00</a:t>
          </a:r>
          <a:r>
            <a:rPr lang="en-IN" sz="1100" b="0" i="0" u="none" strike="noStrike">
              <a:solidFill>
                <a:schemeClr val="dk1"/>
              </a:solidFill>
              <a:effectLst/>
              <a:latin typeface="+mn-lt"/>
              <a:ea typeface="+mn-ea"/>
              <a:cs typeface="+mn-cs"/>
            </a:rPr>
            <a:t> </a:t>
          </a:r>
          <a:r>
            <a:rPr lang="en-IN" sz="1100">
              <a:solidFill>
                <a:srgbClr val="002060"/>
              </a:solidFill>
              <a:latin typeface="+mn-lt"/>
              <a:ea typeface="+mn-ea"/>
              <a:cs typeface="+mn-cs"/>
            </a:rPr>
            <a:t> </a:t>
          </a:r>
        </a:p>
      </xdr:txBody>
    </xdr:sp>
    <xdr:clientData/>
  </xdr:twoCellAnchor>
  <xdr:twoCellAnchor>
    <xdr:from>
      <xdr:col>8</xdr:col>
      <xdr:colOff>381000</xdr:colOff>
      <xdr:row>6</xdr:row>
      <xdr:rowOff>57150</xdr:rowOff>
    </xdr:from>
    <xdr:to>
      <xdr:col>8</xdr:col>
      <xdr:colOff>525000</xdr:colOff>
      <xdr:row>6</xdr:row>
      <xdr:rowOff>165150</xdr:rowOff>
    </xdr:to>
    <xdr:sp macro="" textlink="">
      <xdr:nvSpPr>
        <xdr:cNvPr id="22" name="Arrow: Up 21">
          <a:extLst>
            <a:ext uri="{FF2B5EF4-FFF2-40B4-BE49-F238E27FC236}">
              <a16:creationId xmlns:a16="http://schemas.microsoft.com/office/drawing/2014/main" id="{BE6FEB6F-AA7E-365E-44CB-D82C00F22D52}"/>
            </a:ext>
          </a:extLst>
        </xdr:cNvPr>
        <xdr:cNvSpPr/>
      </xdr:nvSpPr>
      <xdr:spPr>
        <a:xfrm>
          <a:off x="5257800" y="1200150"/>
          <a:ext cx="144000" cy="1080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114300</xdr:colOff>
      <xdr:row>6</xdr:row>
      <xdr:rowOff>19050</xdr:rowOff>
    </xdr:from>
    <xdr:to>
      <xdr:col>13</xdr:col>
      <xdr:colOff>222300</xdr:colOff>
      <xdr:row>6</xdr:row>
      <xdr:rowOff>127050</xdr:rowOff>
    </xdr:to>
    <xdr:sp macro="" textlink="">
      <xdr:nvSpPr>
        <xdr:cNvPr id="23" name="Arrow: Down 22">
          <a:extLst>
            <a:ext uri="{FF2B5EF4-FFF2-40B4-BE49-F238E27FC236}">
              <a16:creationId xmlns:a16="http://schemas.microsoft.com/office/drawing/2014/main" id="{0F8C010D-01E8-59E3-2891-74DFB54E51FB}"/>
            </a:ext>
          </a:extLst>
        </xdr:cNvPr>
        <xdr:cNvSpPr/>
      </xdr:nvSpPr>
      <xdr:spPr>
        <a:xfrm>
          <a:off x="8039100" y="1162050"/>
          <a:ext cx="108000" cy="108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28575</xdr:colOff>
      <xdr:row>0</xdr:row>
      <xdr:rowOff>180975</xdr:rowOff>
    </xdr:from>
    <xdr:to>
      <xdr:col>17</xdr:col>
      <xdr:colOff>371476</xdr:colOff>
      <xdr:row>9</xdr:row>
      <xdr:rowOff>38101</xdr:rowOff>
    </xdr:to>
    <xdr:sp macro="" textlink="">
      <xdr:nvSpPr>
        <xdr:cNvPr id="24" name="Rectangle: Rounded Corners 23">
          <a:extLst>
            <a:ext uri="{FF2B5EF4-FFF2-40B4-BE49-F238E27FC236}">
              <a16:creationId xmlns:a16="http://schemas.microsoft.com/office/drawing/2014/main" id="{991AED22-D4B8-47BD-844F-57A08FFD95E6}"/>
            </a:ext>
          </a:extLst>
        </xdr:cNvPr>
        <xdr:cNvSpPr/>
      </xdr:nvSpPr>
      <xdr:spPr>
        <a:xfrm>
          <a:off x="9172575" y="180975"/>
          <a:ext cx="1562101" cy="1571626"/>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476250</xdr:colOff>
      <xdr:row>0</xdr:row>
      <xdr:rowOff>0</xdr:rowOff>
    </xdr:from>
    <xdr:to>
      <xdr:col>16</xdr:col>
      <xdr:colOff>337050</xdr:colOff>
      <xdr:row>5</xdr:row>
      <xdr:rowOff>127500</xdr:rowOff>
    </xdr:to>
    <xdr:graphicFrame macro="">
      <xdr:nvGraphicFramePr>
        <xdr:cNvPr id="26" name="Chart 25">
          <a:extLst>
            <a:ext uri="{FF2B5EF4-FFF2-40B4-BE49-F238E27FC236}">
              <a16:creationId xmlns:a16="http://schemas.microsoft.com/office/drawing/2014/main" id="{14422DC5-4451-418F-A49B-515D68414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95250</xdr:colOff>
      <xdr:row>5</xdr:row>
      <xdr:rowOff>95250</xdr:rowOff>
    </xdr:from>
    <xdr:to>
      <xdr:col>16</xdr:col>
      <xdr:colOff>171450</xdr:colOff>
      <xdr:row>8</xdr:row>
      <xdr:rowOff>161925</xdr:rowOff>
    </xdr:to>
    <xdr:graphicFrame macro="">
      <xdr:nvGraphicFramePr>
        <xdr:cNvPr id="28" name="Chart 27">
          <a:extLst>
            <a:ext uri="{FF2B5EF4-FFF2-40B4-BE49-F238E27FC236}">
              <a16:creationId xmlns:a16="http://schemas.microsoft.com/office/drawing/2014/main" id="{26CCF26C-8868-4698-8049-117FBAF81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47625</xdr:colOff>
      <xdr:row>5</xdr:row>
      <xdr:rowOff>42863</xdr:rowOff>
    </xdr:from>
    <xdr:to>
      <xdr:col>17</xdr:col>
      <xdr:colOff>390526</xdr:colOff>
      <xdr:row>5</xdr:row>
      <xdr:rowOff>42863</xdr:rowOff>
    </xdr:to>
    <xdr:cxnSp macro="">
      <xdr:nvCxnSpPr>
        <xdr:cNvPr id="31" name="Straight Connector 30">
          <a:extLst>
            <a:ext uri="{FF2B5EF4-FFF2-40B4-BE49-F238E27FC236}">
              <a16:creationId xmlns:a16="http://schemas.microsoft.com/office/drawing/2014/main" id="{7F45EC8B-616F-3BB1-A238-0FCF1F25E0B3}"/>
            </a:ext>
          </a:extLst>
        </xdr:cNvPr>
        <xdr:cNvCxnSpPr/>
      </xdr:nvCxnSpPr>
      <xdr:spPr>
        <a:xfrm>
          <a:off x="9191625" y="995363"/>
          <a:ext cx="156210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219075</xdr:colOff>
      <xdr:row>1</xdr:row>
      <xdr:rowOff>66675</xdr:rowOff>
    </xdr:from>
    <xdr:to>
      <xdr:col>17</xdr:col>
      <xdr:colOff>304800</xdr:colOff>
      <xdr:row>5</xdr:row>
      <xdr:rowOff>9525</xdr:rowOff>
    </xdr:to>
    <xdr:sp macro="" textlink="">
      <xdr:nvSpPr>
        <xdr:cNvPr id="32" name="TextBox 31">
          <a:extLst>
            <a:ext uri="{FF2B5EF4-FFF2-40B4-BE49-F238E27FC236}">
              <a16:creationId xmlns:a16="http://schemas.microsoft.com/office/drawing/2014/main" id="{76115C8F-0B94-1662-3FF7-4C67053EE678}"/>
            </a:ext>
          </a:extLst>
        </xdr:cNvPr>
        <xdr:cNvSpPr txBox="1"/>
      </xdr:nvSpPr>
      <xdr:spPr>
        <a:xfrm>
          <a:off x="9972675" y="257175"/>
          <a:ext cx="69532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02060"/>
              </a:solidFill>
            </a:rPr>
            <a:t>Total Paid</a:t>
          </a:r>
        </a:p>
        <a:p>
          <a:r>
            <a:rPr lang="en-IN" sz="1100" b="0" i="0" u="none" strike="noStrike">
              <a:solidFill>
                <a:schemeClr val="bg2">
                  <a:lumMod val="50000"/>
                </a:schemeClr>
              </a:solidFill>
              <a:effectLst/>
              <a:latin typeface="+mn-lt"/>
              <a:ea typeface="+mn-ea"/>
              <a:cs typeface="+mn-cs"/>
            </a:rPr>
            <a:t>926</a:t>
          </a:r>
          <a:r>
            <a:rPr lang="en-IN">
              <a:solidFill>
                <a:schemeClr val="bg2">
                  <a:lumMod val="50000"/>
                </a:schemeClr>
              </a:solidFill>
            </a:rPr>
            <a:t> </a:t>
          </a:r>
          <a:endParaRPr lang="en-IN" sz="1100">
            <a:solidFill>
              <a:schemeClr val="bg2">
                <a:lumMod val="50000"/>
              </a:schemeClr>
            </a:solidFill>
          </a:endParaRPr>
        </a:p>
        <a:p>
          <a:r>
            <a:rPr lang="en-IN" sz="1000">
              <a:solidFill>
                <a:srgbClr val="002060"/>
              </a:solidFill>
            </a:rPr>
            <a:t>Call</a:t>
          </a:r>
        </a:p>
      </xdr:txBody>
    </xdr:sp>
    <xdr:clientData/>
  </xdr:twoCellAnchor>
  <xdr:twoCellAnchor>
    <xdr:from>
      <xdr:col>16</xdr:col>
      <xdr:colOff>180974</xdr:colOff>
      <xdr:row>5</xdr:row>
      <xdr:rowOff>95250</xdr:rowOff>
    </xdr:from>
    <xdr:to>
      <xdr:col>17</xdr:col>
      <xdr:colOff>571499</xdr:colOff>
      <xdr:row>9</xdr:row>
      <xdr:rowOff>66675</xdr:rowOff>
    </xdr:to>
    <xdr:sp macro="" textlink="">
      <xdr:nvSpPr>
        <xdr:cNvPr id="33" name="TextBox 32">
          <a:extLst>
            <a:ext uri="{FF2B5EF4-FFF2-40B4-BE49-F238E27FC236}">
              <a16:creationId xmlns:a16="http://schemas.microsoft.com/office/drawing/2014/main" id="{9789963D-BAF8-B428-3FA4-39AB9432A7A6}"/>
            </a:ext>
          </a:extLst>
        </xdr:cNvPr>
        <xdr:cNvSpPr txBox="1"/>
      </xdr:nvSpPr>
      <xdr:spPr>
        <a:xfrm>
          <a:off x="9934574" y="1047750"/>
          <a:ext cx="1000125"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t>Total Unpaid</a:t>
          </a:r>
        </a:p>
        <a:p>
          <a:r>
            <a:rPr lang="en-IN" sz="1000"/>
            <a:t> </a:t>
          </a:r>
          <a:r>
            <a:rPr lang="en-IN" sz="1100" b="0" i="0" u="none" strike="noStrike">
              <a:solidFill>
                <a:schemeClr val="dk1"/>
              </a:solidFill>
              <a:effectLst/>
              <a:latin typeface="+mn-lt"/>
              <a:ea typeface="+mn-ea"/>
              <a:cs typeface="+mn-cs"/>
            </a:rPr>
            <a:t>311</a:t>
          </a:r>
          <a:r>
            <a:rPr lang="en-IN" sz="1000"/>
            <a:t> </a:t>
          </a:r>
          <a:r>
            <a:rPr lang="en-IN" sz="1100" b="0" i="0" u="none" strike="noStrike" baseline="0">
              <a:solidFill>
                <a:schemeClr val="dk1"/>
              </a:solidFill>
              <a:effectLst/>
              <a:latin typeface="+mn-lt"/>
              <a:ea typeface="+mn-ea"/>
              <a:cs typeface="+mn-cs"/>
            </a:rPr>
            <a:t> </a:t>
          </a:r>
        </a:p>
        <a:p>
          <a:r>
            <a:rPr lang="en-IN" sz="1100" b="0" i="0" u="none" strike="noStrike" baseline="0">
              <a:solidFill>
                <a:schemeClr val="dk1"/>
              </a:solidFill>
              <a:effectLst/>
              <a:latin typeface="+mn-lt"/>
              <a:ea typeface="+mn-ea"/>
              <a:cs typeface="+mn-cs"/>
            </a:rPr>
            <a:t>Call</a:t>
          </a:r>
          <a:endParaRPr lang="en-IN" sz="1000"/>
        </a:p>
        <a:p>
          <a:endParaRPr lang="en-IN" sz="1100"/>
        </a:p>
      </xdr:txBody>
    </xdr:sp>
    <xdr:clientData/>
  </xdr:twoCellAnchor>
  <xdr:twoCellAnchor>
    <xdr:from>
      <xdr:col>15</xdr:col>
      <xdr:colOff>295275</xdr:colOff>
      <xdr:row>2</xdr:row>
      <xdr:rowOff>123825</xdr:rowOff>
    </xdr:from>
    <xdr:to>
      <xdr:col>16</xdr:col>
      <xdr:colOff>152399</xdr:colOff>
      <xdr:row>4</xdr:row>
      <xdr:rowOff>0</xdr:rowOff>
    </xdr:to>
    <xdr:sp macro="" textlink="">
      <xdr:nvSpPr>
        <xdr:cNvPr id="34" name="TextBox 33">
          <a:extLst>
            <a:ext uri="{FF2B5EF4-FFF2-40B4-BE49-F238E27FC236}">
              <a16:creationId xmlns:a16="http://schemas.microsoft.com/office/drawing/2014/main" id="{BA6811C8-8323-5D0A-87B3-A6C8A8568A9E}"/>
            </a:ext>
          </a:extLst>
        </xdr:cNvPr>
        <xdr:cNvSpPr txBox="1"/>
      </xdr:nvSpPr>
      <xdr:spPr>
        <a:xfrm>
          <a:off x="9439275" y="504825"/>
          <a:ext cx="46672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i="0" u="none" strike="noStrike">
              <a:solidFill>
                <a:schemeClr val="accent4">
                  <a:lumMod val="50000"/>
                </a:schemeClr>
              </a:solidFill>
              <a:effectLst/>
              <a:latin typeface="+mn-lt"/>
              <a:ea typeface="+mn-ea"/>
              <a:cs typeface="+mn-cs"/>
            </a:rPr>
            <a:t>75%</a:t>
          </a:r>
          <a:r>
            <a:rPr lang="en-IN" sz="1000">
              <a:solidFill>
                <a:schemeClr val="accent4">
                  <a:lumMod val="50000"/>
                </a:schemeClr>
              </a:solidFill>
            </a:rPr>
            <a:t> </a:t>
          </a:r>
        </a:p>
      </xdr:txBody>
    </xdr:sp>
    <xdr:clientData/>
  </xdr:twoCellAnchor>
  <xdr:twoCellAnchor>
    <xdr:from>
      <xdr:col>17</xdr:col>
      <xdr:colOff>561975</xdr:colOff>
      <xdr:row>1</xdr:row>
      <xdr:rowOff>28575</xdr:rowOff>
    </xdr:from>
    <xdr:to>
      <xdr:col>20</xdr:col>
      <xdr:colOff>504825</xdr:colOff>
      <xdr:row>9</xdr:row>
      <xdr:rowOff>95251</xdr:rowOff>
    </xdr:to>
    <xdr:sp macro="" textlink="">
      <xdr:nvSpPr>
        <xdr:cNvPr id="35" name="Rectangle: Rounded Corners 34">
          <a:extLst>
            <a:ext uri="{FF2B5EF4-FFF2-40B4-BE49-F238E27FC236}">
              <a16:creationId xmlns:a16="http://schemas.microsoft.com/office/drawing/2014/main" id="{C9D0DB9A-0ED7-4FB6-A810-85B5CB406679}"/>
            </a:ext>
          </a:extLst>
        </xdr:cNvPr>
        <xdr:cNvSpPr/>
      </xdr:nvSpPr>
      <xdr:spPr>
        <a:xfrm>
          <a:off x="10925175" y="219075"/>
          <a:ext cx="1771650" cy="1590676"/>
        </a:xfrm>
        <a:prstGeom prst="roundRect">
          <a:avLst>
            <a:gd name="adj" fmla="val 6301"/>
          </a:avLst>
        </a:prstGeom>
        <a:solidFill>
          <a:schemeClr val="bg2">
            <a:lumMod val="75000"/>
          </a:schemeClr>
        </a:solidFill>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17</xdr:col>
      <xdr:colOff>581027</xdr:colOff>
      <xdr:row>2</xdr:row>
      <xdr:rowOff>133350</xdr:rowOff>
    </xdr:from>
    <xdr:to>
      <xdr:col>20</xdr:col>
      <xdr:colOff>495301</xdr:colOff>
      <xdr:row>9</xdr:row>
      <xdr:rowOff>47624</xdr:rowOff>
    </xdr:to>
    <mc:AlternateContent xmlns:mc="http://schemas.openxmlformats.org/markup-compatibility/2006" xmlns:a14="http://schemas.microsoft.com/office/drawing/2010/main">
      <mc:Choice Requires="a14">
        <xdr:graphicFrame macro="">
          <xdr:nvGraphicFramePr>
            <xdr:cNvPr id="37" name="Month 1">
              <a:extLst>
                <a:ext uri="{FF2B5EF4-FFF2-40B4-BE49-F238E27FC236}">
                  <a16:creationId xmlns:a16="http://schemas.microsoft.com/office/drawing/2014/main" id="{264C8359-2277-4107-B809-5E9DFA9B21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944227" y="514350"/>
              <a:ext cx="1743074" cy="124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542924</xdr:colOff>
      <xdr:row>1</xdr:row>
      <xdr:rowOff>66675</xdr:rowOff>
    </xdr:from>
    <xdr:to>
      <xdr:col>19</xdr:col>
      <xdr:colOff>304799</xdr:colOff>
      <xdr:row>2</xdr:row>
      <xdr:rowOff>180975</xdr:rowOff>
    </xdr:to>
    <xdr:sp macro="" textlink="">
      <xdr:nvSpPr>
        <xdr:cNvPr id="38" name="TextBox 37">
          <a:extLst>
            <a:ext uri="{FF2B5EF4-FFF2-40B4-BE49-F238E27FC236}">
              <a16:creationId xmlns:a16="http://schemas.microsoft.com/office/drawing/2014/main" id="{5BE0DF0B-5C03-A55D-9D1A-4E64139B3E29}"/>
            </a:ext>
          </a:extLst>
        </xdr:cNvPr>
        <xdr:cNvSpPr txBox="1"/>
      </xdr:nvSpPr>
      <xdr:spPr>
        <a:xfrm>
          <a:off x="10906124" y="257175"/>
          <a:ext cx="981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Monthly</a:t>
          </a:r>
          <a:r>
            <a:rPr lang="en-IN" sz="1000" baseline="0">
              <a:solidFill>
                <a:schemeClr val="bg1"/>
              </a:solidFill>
            </a:rPr>
            <a:t> Paid</a:t>
          </a:r>
          <a:endParaRPr lang="en-IN" sz="1000">
            <a:solidFill>
              <a:schemeClr val="bg1"/>
            </a:solidFill>
          </a:endParaRPr>
        </a:p>
      </xdr:txBody>
    </xdr:sp>
    <xdr:clientData/>
  </xdr:twoCellAnchor>
  <xdr:twoCellAnchor>
    <xdr:from>
      <xdr:col>20</xdr:col>
      <xdr:colOff>152400</xdr:colOff>
      <xdr:row>1</xdr:row>
      <xdr:rowOff>19050</xdr:rowOff>
    </xdr:from>
    <xdr:to>
      <xdr:col>20</xdr:col>
      <xdr:colOff>510988</xdr:colOff>
      <xdr:row>2</xdr:row>
      <xdr:rowOff>131109</xdr:rowOff>
    </xdr:to>
    <xdr:sp macro="" textlink="">
      <xdr:nvSpPr>
        <xdr:cNvPr id="54" name="TextBox 53">
          <a:hlinkClick xmlns:r="http://schemas.openxmlformats.org/officeDocument/2006/relationships" r:id="rId10" tooltip="Go to Database"/>
          <a:extLst>
            <a:ext uri="{FF2B5EF4-FFF2-40B4-BE49-F238E27FC236}">
              <a16:creationId xmlns:a16="http://schemas.microsoft.com/office/drawing/2014/main" id="{7444DA76-CD77-49E9-AB66-B4E489080F67}"/>
            </a:ext>
          </a:extLst>
        </xdr:cNvPr>
        <xdr:cNvSpPr txBox="1"/>
      </xdr:nvSpPr>
      <xdr:spPr>
        <a:xfrm>
          <a:off x="12344400" y="209550"/>
          <a:ext cx="358588"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
          </a:r>
        </a:p>
      </xdr:txBody>
    </xdr:sp>
    <xdr:clientData/>
  </xdr:twoCellAnchor>
  <xdr:twoCellAnchor>
    <xdr:from>
      <xdr:col>21</xdr:col>
      <xdr:colOff>57150</xdr:colOff>
      <xdr:row>1</xdr:row>
      <xdr:rowOff>19049</xdr:rowOff>
    </xdr:from>
    <xdr:to>
      <xdr:col>23</xdr:col>
      <xdr:colOff>352426</xdr:colOff>
      <xdr:row>9</xdr:row>
      <xdr:rowOff>47624</xdr:rowOff>
    </xdr:to>
    <xdr:sp macro="" textlink="">
      <xdr:nvSpPr>
        <xdr:cNvPr id="55" name="Rectangle: Rounded Corners 54">
          <a:extLst>
            <a:ext uri="{FF2B5EF4-FFF2-40B4-BE49-F238E27FC236}">
              <a16:creationId xmlns:a16="http://schemas.microsoft.com/office/drawing/2014/main" id="{552FE367-7A26-41D5-A523-C8CEBC2FD0E1}"/>
            </a:ext>
          </a:extLst>
        </xdr:cNvPr>
        <xdr:cNvSpPr/>
      </xdr:nvSpPr>
      <xdr:spPr>
        <a:xfrm>
          <a:off x="12858750" y="209549"/>
          <a:ext cx="1514476" cy="1552575"/>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21</xdr:col>
      <xdr:colOff>123825</xdr:colOff>
      <xdr:row>1</xdr:row>
      <xdr:rowOff>9525</xdr:rowOff>
    </xdr:from>
    <xdr:to>
      <xdr:col>23</xdr:col>
      <xdr:colOff>371475</xdr:colOff>
      <xdr:row>3</xdr:row>
      <xdr:rowOff>47625</xdr:rowOff>
    </xdr:to>
    <xdr:sp macro="" textlink="">
      <xdr:nvSpPr>
        <xdr:cNvPr id="56" name="TextBox 55">
          <a:extLst>
            <a:ext uri="{FF2B5EF4-FFF2-40B4-BE49-F238E27FC236}">
              <a16:creationId xmlns:a16="http://schemas.microsoft.com/office/drawing/2014/main" id="{75C9EFAD-1CB6-0112-E8C5-68FB8D5ED6DE}"/>
            </a:ext>
          </a:extLst>
        </xdr:cNvPr>
        <xdr:cNvSpPr txBox="1"/>
      </xdr:nvSpPr>
      <xdr:spPr>
        <a:xfrm>
          <a:off x="12925425" y="200025"/>
          <a:ext cx="14668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rgbClr val="002060"/>
              </a:solidFill>
            </a:rPr>
            <a:t>Enrolled Courses</a:t>
          </a:r>
        </a:p>
        <a:p>
          <a:pPr algn="ctr"/>
          <a:r>
            <a:rPr lang="en-IN" sz="1100">
              <a:solidFill>
                <a:srgbClr val="28F107"/>
              </a:solidFill>
            </a:rPr>
            <a:t>2,462</a:t>
          </a:r>
        </a:p>
        <a:p>
          <a:r>
            <a:rPr lang="en-IN" sz="1100" b="0" i="0" u="none" strike="noStrike">
              <a:solidFill>
                <a:schemeClr val="dk1"/>
              </a:solidFill>
              <a:effectLst/>
              <a:latin typeface="+mn-lt"/>
              <a:ea typeface="+mn-ea"/>
              <a:cs typeface="+mn-cs"/>
            </a:rPr>
            <a:t>                                        </a:t>
          </a:r>
          <a:endParaRPr lang="en-IN" sz="1000">
            <a:solidFill>
              <a:srgbClr val="002060"/>
            </a:solidFill>
          </a:endParaRPr>
        </a:p>
      </xdr:txBody>
    </xdr:sp>
    <xdr:clientData/>
  </xdr:twoCellAnchor>
  <xdr:twoCellAnchor>
    <xdr:from>
      <xdr:col>20</xdr:col>
      <xdr:colOff>295276</xdr:colOff>
      <xdr:row>3</xdr:row>
      <xdr:rowOff>9525</xdr:rowOff>
    </xdr:from>
    <xdr:to>
      <xdr:col>24</xdr:col>
      <xdr:colOff>228600</xdr:colOff>
      <xdr:row>5</xdr:row>
      <xdr:rowOff>114300</xdr:rowOff>
    </xdr:to>
    <xdr:sp macro="" textlink="">
      <xdr:nvSpPr>
        <xdr:cNvPr id="57" name="TextBox 56">
          <a:extLst>
            <a:ext uri="{FF2B5EF4-FFF2-40B4-BE49-F238E27FC236}">
              <a16:creationId xmlns:a16="http://schemas.microsoft.com/office/drawing/2014/main" id="{57222B1C-1416-0BE1-FD21-387B7D51F717}"/>
            </a:ext>
          </a:extLst>
        </xdr:cNvPr>
        <xdr:cNvSpPr txBox="1"/>
      </xdr:nvSpPr>
      <xdr:spPr>
        <a:xfrm>
          <a:off x="12487276" y="581025"/>
          <a:ext cx="237172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solidFill>
                <a:srgbClr val="002060"/>
              </a:solidFill>
            </a:rPr>
            <a:t>Average</a:t>
          </a:r>
        </a:p>
        <a:p>
          <a:pPr algn="ctr"/>
          <a:r>
            <a:rPr lang="en-IN" sz="1100">
              <a:solidFill>
                <a:srgbClr val="002060"/>
              </a:solidFill>
            </a:rPr>
            <a:t>2.14</a:t>
          </a:r>
        </a:p>
      </xdr:txBody>
    </xdr:sp>
    <xdr:clientData/>
  </xdr:twoCellAnchor>
  <xdr:twoCellAnchor>
    <xdr:from>
      <xdr:col>22</xdr:col>
      <xdr:colOff>381001</xdr:colOff>
      <xdr:row>2</xdr:row>
      <xdr:rowOff>1</xdr:rowOff>
    </xdr:from>
    <xdr:to>
      <xdr:col>23</xdr:col>
      <xdr:colOff>381001</xdr:colOff>
      <xdr:row>3</xdr:row>
      <xdr:rowOff>19051</xdr:rowOff>
    </xdr:to>
    <xdr:sp macro="" textlink="">
      <xdr:nvSpPr>
        <xdr:cNvPr id="59" name="TextBox 58">
          <a:extLst>
            <a:ext uri="{FF2B5EF4-FFF2-40B4-BE49-F238E27FC236}">
              <a16:creationId xmlns:a16="http://schemas.microsoft.com/office/drawing/2014/main" id="{BEEDD9C7-46DB-AC9C-E1C9-90291F0EA45C}"/>
            </a:ext>
          </a:extLst>
        </xdr:cNvPr>
        <xdr:cNvSpPr txBox="1"/>
      </xdr:nvSpPr>
      <xdr:spPr>
        <a:xfrm>
          <a:off x="13792201" y="381001"/>
          <a:ext cx="6096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rgbClr val="FF0000"/>
              </a:solidFill>
            </a:rPr>
            <a:t>Courses</a:t>
          </a:r>
        </a:p>
      </xdr:txBody>
    </xdr:sp>
    <xdr:clientData/>
  </xdr:twoCellAnchor>
  <xdr:twoCellAnchor>
    <xdr:from>
      <xdr:col>21</xdr:col>
      <xdr:colOff>38099</xdr:colOff>
      <xdr:row>3</xdr:row>
      <xdr:rowOff>114300</xdr:rowOff>
    </xdr:from>
    <xdr:to>
      <xdr:col>23</xdr:col>
      <xdr:colOff>342900</xdr:colOff>
      <xdr:row>8</xdr:row>
      <xdr:rowOff>66675</xdr:rowOff>
    </xdr:to>
    <xdr:graphicFrame macro="">
      <xdr:nvGraphicFramePr>
        <xdr:cNvPr id="61" name="Chart 60">
          <a:extLst>
            <a:ext uri="{FF2B5EF4-FFF2-40B4-BE49-F238E27FC236}">
              <a16:creationId xmlns:a16="http://schemas.microsoft.com/office/drawing/2014/main" id="{0D063165-D70E-4633-BFDD-10B805F96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361950</xdr:colOff>
      <xdr:row>10</xdr:row>
      <xdr:rowOff>0</xdr:rowOff>
    </xdr:from>
    <xdr:to>
      <xdr:col>23</xdr:col>
      <xdr:colOff>514349</xdr:colOff>
      <xdr:row>18</xdr:row>
      <xdr:rowOff>57150</xdr:rowOff>
    </xdr:to>
    <xdr:sp macro="" textlink="">
      <xdr:nvSpPr>
        <xdr:cNvPr id="62" name="Rectangle: Rounded Corners 61">
          <a:extLst>
            <a:ext uri="{FF2B5EF4-FFF2-40B4-BE49-F238E27FC236}">
              <a16:creationId xmlns:a16="http://schemas.microsoft.com/office/drawing/2014/main" id="{651B3F6B-4A8E-4418-8032-93D2358F9E1F}"/>
            </a:ext>
          </a:extLst>
        </xdr:cNvPr>
        <xdr:cNvSpPr/>
      </xdr:nvSpPr>
      <xdr:spPr>
        <a:xfrm>
          <a:off x="12553950" y="1905000"/>
          <a:ext cx="1981199" cy="1581150"/>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21</xdr:col>
      <xdr:colOff>180975</xdr:colOff>
      <xdr:row>10</xdr:row>
      <xdr:rowOff>85726</xdr:rowOff>
    </xdr:from>
    <xdr:to>
      <xdr:col>23</xdr:col>
      <xdr:colOff>180975</xdr:colOff>
      <xdr:row>12</xdr:row>
      <xdr:rowOff>9526</xdr:rowOff>
    </xdr:to>
    <xdr:sp macro="" textlink="">
      <xdr:nvSpPr>
        <xdr:cNvPr id="63" name="TextBox 62">
          <a:extLst>
            <a:ext uri="{FF2B5EF4-FFF2-40B4-BE49-F238E27FC236}">
              <a16:creationId xmlns:a16="http://schemas.microsoft.com/office/drawing/2014/main" id="{4892254C-2BEA-D487-C189-DF0D52777C0F}"/>
            </a:ext>
          </a:extLst>
        </xdr:cNvPr>
        <xdr:cNvSpPr txBox="1"/>
      </xdr:nvSpPr>
      <xdr:spPr>
        <a:xfrm>
          <a:off x="12982575" y="1990726"/>
          <a:ext cx="1219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solidFill>
                <a:srgbClr val="002060"/>
              </a:solidFill>
            </a:rPr>
            <a:t>Area</a:t>
          </a:r>
          <a:r>
            <a:rPr lang="en-IN" sz="1000" baseline="0">
              <a:solidFill>
                <a:srgbClr val="002060"/>
              </a:solidFill>
            </a:rPr>
            <a:t> Code</a:t>
          </a:r>
          <a:endParaRPr lang="en-IN" sz="1000">
            <a:solidFill>
              <a:srgbClr val="002060"/>
            </a:solidFill>
          </a:endParaRPr>
        </a:p>
      </xdr:txBody>
    </xdr:sp>
    <xdr:clientData/>
  </xdr:twoCellAnchor>
  <xdr:twoCellAnchor>
    <xdr:from>
      <xdr:col>20</xdr:col>
      <xdr:colOff>561975</xdr:colOff>
      <xdr:row>10</xdr:row>
      <xdr:rowOff>171451</xdr:rowOff>
    </xdr:from>
    <xdr:to>
      <xdr:col>23</xdr:col>
      <xdr:colOff>276226</xdr:colOff>
      <xdr:row>19</xdr:row>
      <xdr:rowOff>19051</xdr:rowOff>
    </xdr:to>
    <xdr:graphicFrame macro="">
      <xdr:nvGraphicFramePr>
        <xdr:cNvPr id="2048" name="Chart 2047">
          <a:extLst>
            <a:ext uri="{FF2B5EF4-FFF2-40B4-BE49-F238E27FC236}">
              <a16:creationId xmlns:a16="http://schemas.microsoft.com/office/drawing/2014/main" id="{8D166A78-386C-4147-B2C7-9D0437CC0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371475</xdr:colOff>
      <xdr:row>18</xdr:row>
      <xdr:rowOff>114301</xdr:rowOff>
    </xdr:from>
    <xdr:to>
      <xdr:col>23</xdr:col>
      <xdr:colOff>571500</xdr:colOff>
      <xdr:row>29</xdr:row>
      <xdr:rowOff>9525</xdr:rowOff>
    </xdr:to>
    <xdr:sp macro="" textlink="">
      <xdr:nvSpPr>
        <xdr:cNvPr id="2049" name="Rectangle: Rounded Corners 2048">
          <a:extLst>
            <a:ext uri="{FF2B5EF4-FFF2-40B4-BE49-F238E27FC236}">
              <a16:creationId xmlns:a16="http://schemas.microsoft.com/office/drawing/2014/main" id="{703A5262-0C85-46C9-A607-F2776FF1D046}"/>
            </a:ext>
          </a:extLst>
        </xdr:cNvPr>
        <xdr:cNvSpPr/>
      </xdr:nvSpPr>
      <xdr:spPr>
        <a:xfrm>
          <a:off x="12563475" y="3543301"/>
          <a:ext cx="2028825" cy="1990724"/>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20</xdr:col>
      <xdr:colOff>438151</xdr:colOff>
      <xdr:row>19</xdr:row>
      <xdr:rowOff>85724</xdr:rowOff>
    </xdr:from>
    <xdr:to>
      <xdr:col>23</xdr:col>
      <xdr:colOff>504825</xdr:colOff>
      <xdr:row>28</xdr:row>
      <xdr:rowOff>38100</xdr:rowOff>
    </xdr:to>
    <xdr:graphicFrame macro="">
      <xdr:nvGraphicFramePr>
        <xdr:cNvPr id="2050" name="Chart 2049">
          <a:extLst>
            <a:ext uri="{FF2B5EF4-FFF2-40B4-BE49-F238E27FC236}">
              <a16:creationId xmlns:a16="http://schemas.microsoft.com/office/drawing/2014/main" id="{702E6A56-F5BA-460A-8CCD-80F0C00DE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133350</xdr:colOff>
      <xdr:row>18</xdr:row>
      <xdr:rowOff>85725</xdr:rowOff>
    </xdr:from>
    <xdr:to>
      <xdr:col>23</xdr:col>
      <xdr:colOff>180975</xdr:colOff>
      <xdr:row>19</xdr:row>
      <xdr:rowOff>142875</xdr:rowOff>
    </xdr:to>
    <xdr:sp macro="" textlink="">
      <xdr:nvSpPr>
        <xdr:cNvPr id="2051" name="TextBox 2050">
          <a:extLst>
            <a:ext uri="{FF2B5EF4-FFF2-40B4-BE49-F238E27FC236}">
              <a16:creationId xmlns:a16="http://schemas.microsoft.com/office/drawing/2014/main" id="{47DDD9DB-29CB-5B2F-10A0-2114CF22E5E8}"/>
            </a:ext>
          </a:extLst>
        </xdr:cNvPr>
        <xdr:cNvSpPr txBox="1"/>
      </xdr:nvSpPr>
      <xdr:spPr>
        <a:xfrm>
          <a:off x="12934950" y="3514725"/>
          <a:ext cx="12668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a:solidFill>
                <a:srgbClr val="002060"/>
              </a:solidFill>
            </a:rPr>
            <a:t>Training Models</a:t>
          </a:r>
        </a:p>
      </xdr:txBody>
    </xdr:sp>
    <xdr:clientData/>
  </xdr:twoCellAnchor>
  <xdr:twoCellAnchor>
    <xdr:from>
      <xdr:col>21</xdr:col>
      <xdr:colOff>200025</xdr:colOff>
      <xdr:row>23</xdr:row>
      <xdr:rowOff>142875</xdr:rowOff>
    </xdr:from>
    <xdr:to>
      <xdr:col>22</xdr:col>
      <xdr:colOff>552450</xdr:colOff>
      <xdr:row>25</xdr:row>
      <xdr:rowOff>123825</xdr:rowOff>
    </xdr:to>
    <xdr:sp macro="" textlink="">
      <xdr:nvSpPr>
        <xdr:cNvPr id="2065" name="TextBox 2064">
          <a:extLst>
            <a:ext uri="{FF2B5EF4-FFF2-40B4-BE49-F238E27FC236}">
              <a16:creationId xmlns:a16="http://schemas.microsoft.com/office/drawing/2014/main" id="{04FD2E7A-249B-8CF2-3762-56EB327CB872}"/>
            </a:ext>
          </a:extLst>
        </xdr:cNvPr>
        <xdr:cNvSpPr txBox="1"/>
      </xdr:nvSpPr>
      <xdr:spPr>
        <a:xfrm>
          <a:off x="13001625" y="4524375"/>
          <a:ext cx="9620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2">
                  <a:lumMod val="50000"/>
                </a:schemeClr>
              </a:solidFill>
            </a:rPr>
            <a:t>Training Models</a:t>
          </a:r>
        </a:p>
      </xdr:txBody>
    </xdr:sp>
    <xdr:clientData/>
  </xdr:twoCellAnchor>
  <xdr:twoCellAnchor>
    <xdr:from>
      <xdr:col>16</xdr:col>
      <xdr:colOff>323851</xdr:colOff>
      <xdr:row>9</xdr:row>
      <xdr:rowOff>152400</xdr:rowOff>
    </xdr:from>
    <xdr:to>
      <xdr:col>20</xdr:col>
      <xdr:colOff>200025</xdr:colOff>
      <xdr:row>28</xdr:row>
      <xdr:rowOff>171450</xdr:rowOff>
    </xdr:to>
    <xdr:sp macro="" textlink="">
      <xdr:nvSpPr>
        <xdr:cNvPr id="2066" name="Rectangle: Rounded Corners 2065">
          <a:extLst>
            <a:ext uri="{FF2B5EF4-FFF2-40B4-BE49-F238E27FC236}">
              <a16:creationId xmlns:a16="http://schemas.microsoft.com/office/drawing/2014/main" id="{1D701D2E-DFD7-41C8-8A28-263477A34DFC}"/>
            </a:ext>
          </a:extLst>
        </xdr:cNvPr>
        <xdr:cNvSpPr/>
      </xdr:nvSpPr>
      <xdr:spPr>
        <a:xfrm>
          <a:off x="10077451" y="1866900"/>
          <a:ext cx="2314574" cy="3638550"/>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561974</xdr:colOff>
      <xdr:row>9</xdr:row>
      <xdr:rowOff>152400</xdr:rowOff>
    </xdr:from>
    <xdr:to>
      <xdr:col>20</xdr:col>
      <xdr:colOff>19049</xdr:colOff>
      <xdr:row>12</xdr:row>
      <xdr:rowOff>133350</xdr:rowOff>
    </xdr:to>
    <xdr:sp macro="" textlink="">
      <xdr:nvSpPr>
        <xdr:cNvPr id="2067" name="TextBox 2066">
          <a:extLst>
            <a:ext uri="{FF2B5EF4-FFF2-40B4-BE49-F238E27FC236}">
              <a16:creationId xmlns:a16="http://schemas.microsoft.com/office/drawing/2014/main" id="{631376EC-8D3F-9F3E-E436-157F52961664}"/>
            </a:ext>
          </a:extLst>
        </xdr:cNvPr>
        <xdr:cNvSpPr txBox="1"/>
      </xdr:nvSpPr>
      <xdr:spPr>
        <a:xfrm>
          <a:off x="10315574" y="1866900"/>
          <a:ext cx="1895475"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rgbClr val="002060"/>
              </a:solidFill>
            </a:rPr>
            <a:t>Training Level's Fees by Sales Team</a:t>
          </a:r>
        </a:p>
      </xdr:txBody>
    </xdr:sp>
    <xdr:clientData/>
  </xdr:twoCellAnchor>
  <xdr:twoCellAnchor>
    <xdr:from>
      <xdr:col>16</xdr:col>
      <xdr:colOff>304799</xdr:colOff>
      <xdr:row>10</xdr:row>
      <xdr:rowOff>66675</xdr:rowOff>
    </xdr:from>
    <xdr:to>
      <xdr:col>20</xdr:col>
      <xdr:colOff>180975</xdr:colOff>
      <xdr:row>19</xdr:row>
      <xdr:rowOff>38101</xdr:rowOff>
    </xdr:to>
    <xdr:graphicFrame macro="">
      <xdr:nvGraphicFramePr>
        <xdr:cNvPr id="2068" name="Chart 2067">
          <a:extLst>
            <a:ext uri="{FF2B5EF4-FFF2-40B4-BE49-F238E27FC236}">
              <a16:creationId xmlns:a16="http://schemas.microsoft.com/office/drawing/2014/main" id="{DD9342DA-B85F-4E3F-B28E-7E09CFD32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276225</xdr:colOff>
      <xdr:row>19</xdr:row>
      <xdr:rowOff>19051</xdr:rowOff>
    </xdr:from>
    <xdr:to>
      <xdr:col>20</xdr:col>
      <xdr:colOff>123825</xdr:colOff>
      <xdr:row>20</xdr:row>
      <xdr:rowOff>114301</xdr:rowOff>
    </xdr:to>
    <xdr:sp macro="" textlink="">
      <xdr:nvSpPr>
        <xdr:cNvPr id="2069" name="TextBox 2068">
          <a:extLst>
            <a:ext uri="{FF2B5EF4-FFF2-40B4-BE49-F238E27FC236}">
              <a16:creationId xmlns:a16="http://schemas.microsoft.com/office/drawing/2014/main" id="{F39BEA3A-2097-8122-DC9D-FE29117C06D3}"/>
            </a:ext>
          </a:extLst>
        </xdr:cNvPr>
        <xdr:cNvSpPr txBox="1"/>
      </xdr:nvSpPr>
      <xdr:spPr>
        <a:xfrm>
          <a:off x="10029825" y="3638551"/>
          <a:ext cx="2286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rgbClr val="002060"/>
              </a:solidFill>
            </a:rPr>
            <a:t>Enrolled Courses</a:t>
          </a:r>
          <a:r>
            <a:rPr lang="en-IN" sz="900" baseline="0">
              <a:solidFill>
                <a:srgbClr val="002060"/>
              </a:solidFill>
            </a:rPr>
            <a:t> on Training Levels</a:t>
          </a:r>
          <a:endParaRPr lang="en-IN" sz="900">
            <a:solidFill>
              <a:srgbClr val="002060"/>
            </a:solidFill>
          </a:endParaRPr>
        </a:p>
      </xdr:txBody>
    </xdr:sp>
    <xdr:clientData/>
  </xdr:twoCellAnchor>
  <xdr:twoCellAnchor>
    <xdr:from>
      <xdr:col>16</xdr:col>
      <xdr:colOff>276224</xdr:colOff>
      <xdr:row>19</xdr:row>
      <xdr:rowOff>9525</xdr:rowOff>
    </xdr:from>
    <xdr:to>
      <xdr:col>20</xdr:col>
      <xdr:colOff>257175</xdr:colOff>
      <xdr:row>28</xdr:row>
      <xdr:rowOff>133350</xdr:rowOff>
    </xdr:to>
    <xdr:graphicFrame macro="">
      <xdr:nvGraphicFramePr>
        <xdr:cNvPr id="2070" name="Chart 2069">
          <a:extLst>
            <a:ext uri="{FF2B5EF4-FFF2-40B4-BE49-F238E27FC236}">
              <a16:creationId xmlns:a16="http://schemas.microsoft.com/office/drawing/2014/main" id="{D78AA29F-4076-4D8C-8971-60B45F01A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200025</xdr:colOff>
      <xdr:row>9</xdr:row>
      <xdr:rowOff>180975</xdr:rowOff>
    </xdr:from>
    <xdr:to>
      <xdr:col>16</xdr:col>
      <xdr:colOff>200025</xdr:colOff>
      <xdr:row>19</xdr:row>
      <xdr:rowOff>2</xdr:rowOff>
    </xdr:to>
    <xdr:sp macro="" textlink="">
      <xdr:nvSpPr>
        <xdr:cNvPr id="5" name="Rectangle: Rounded Corners 4">
          <a:extLst>
            <a:ext uri="{FF2B5EF4-FFF2-40B4-BE49-F238E27FC236}">
              <a16:creationId xmlns:a16="http://schemas.microsoft.com/office/drawing/2014/main" id="{E1C24B0B-5413-4FA7-8538-9372F79FCB94}"/>
            </a:ext>
          </a:extLst>
        </xdr:cNvPr>
        <xdr:cNvSpPr/>
      </xdr:nvSpPr>
      <xdr:spPr>
        <a:xfrm>
          <a:off x="8124825" y="1895475"/>
          <a:ext cx="1828800" cy="1724027"/>
        </a:xfrm>
        <a:prstGeom prst="roundRect">
          <a:avLst>
            <a:gd name="adj" fmla="val 9394"/>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13</xdr:col>
      <xdr:colOff>219075</xdr:colOff>
      <xdr:row>13</xdr:row>
      <xdr:rowOff>0</xdr:rowOff>
    </xdr:from>
    <xdr:to>
      <xdr:col>16</xdr:col>
      <xdr:colOff>200025</xdr:colOff>
      <xdr:row>18</xdr:row>
      <xdr:rowOff>9525</xdr:rowOff>
    </xdr:to>
    <xdr:pic>
      <xdr:nvPicPr>
        <xdr:cNvPr id="20" name="Picture 19">
          <a:extLst>
            <a:ext uri="{FF2B5EF4-FFF2-40B4-BE49-F238E27FC236}">
              <a16:creationId xmlns:a16="http://schemas.microsoft.com/office/drawing/2014/main" id="{9235E9A8-A395-B486-2FAB-AA889368D6A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143875" y="2476500"/>
          <a:ext cx="1809750" cy="962025"/>
        </a:xfrm>
        <a:prstGeom prst="rect">
          <a:avLst/>
        </a:prstGeom>
        <a:noFill/>
        <a:ln>
          <a:noFill/>
        </a:ln>
      </xdr:spPr>
    </xdr:pic>
    <xdr:clientData/>
  </xdr:twoCellAnchor>
  <xdr:twoCellAnchor>
    <xdr:from>
      <xdr:col>13</xdr:col>
      <xdr:colOff>219075</xdr:colOff>
      <xdr:row>10</xdr:row>
      <xdr:rowOff>76200</xdr:rowOff>
    </xdr:from>
    <xdr:to>
      <xdr:col>16</xdr:col>
      <xdr:colOff>228600</xdr:colOff>
      <xdr:row>11</xdr:row>
      <xdr:rowOff>133350</xdr:rowOff>
    </xdr:to>
    <xdr:sp macro="" textlink="">
      <xdr:nvSpPr>
        <xdr:cNvPr id="21" name="TextBox 20">
          <a:extLst>
            <a:ext uri="{FF2B5EF4-FFF2-40B4-BE49-F238E27FC236}">
              <a16:creationId xmlns:a16="http://schemas.microsoft.com/office/drawing/2014/main" id="{B03459DF-9C1D-057E-E418-9A0FCA65B5A8}"/>
            </a:ext>
          </a:extLst>
        </xdr:cNvPr>
        <xdr:cNvSpPr txBox="1"/>
      </xdr:nvSpPr>
      <xdr:spPr>
        <a:xfrm>
          <a:off x="8143875" y="1981200"/>
          <a:ext cx="1838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02060"/>
              </a:solidFill>
            </a:rPr>
            <a:t>Top 5 </a:t>
          </a:r>
          <a:r>
            <a:rPr lang="en-US" sz="1000">
              <a:solidFill>
                <a:srgbClr val="002060"/>
              </a:solidFill>
            </a:rPr>
            <a:t>Training levels</a:t>
          </a:r>
          <a:r>
            <a:rPr lang="en-US" sz="1000" baseline="0">
              <a:solidFill>
                <a:srgbClr val="002060"/>
              </a:solidFill>
            </a:rPr>
            <a:t> Revenue </a:t>
          </a:r>
          <a:endParaRPr lang="en-IN" sz="1000">
            <a:solidFill>
              <a:srgbClr val="002060"/>
            </a:solidFill>
          </a:endParaRPr>
        </a:p>
      </xdr:txBody>
    </xdr:sp>
    <xdr:clientData/>
  </xdr:twoCellAnchor>
  <xdr:twoCellAnchor>
    <xdr:from>
      <xdr:col>6</xdr:col>
      <xdr:colOff>390525</xdr:colOff>
      <xdr:row>9</xdr:row>
      <xdr:rowOff>171450</xdr:rowOff>
    </xdr:from>
    <xdr:to>
      <xdr:col>13</xdr:col>
      <xdr:colOff>76201</xdr:colOff>
      <xdr:row>19</xdr:row>
      <xdr:rowOff>0</xdr:rowOff>
    </xdr:to>
    <xdr:sp macro="" textlink="">
      <xdr:nvSpPr>
        <xdr:cNvPr id="29" name="Rectangle: Rounded Corners 28">
          <a:extLst>
            <a:ext uri="{FF2B5EF4-FFF2-40B4-BE49-F238E27FC236}">
              <a16:creationId xmlns:a16="http://schemas.microsoft.com/office/drawing/2014/main" id="{CD1E132E-BB1A-42E9-9E1B-9FA28C5E172B}"/>
            </a:ext>
          </a:extLst>
        </xdr:cNvPr>
        <xdr:cNvSpPr/>
      </xdr:nvSpPr>
      <xdr:spPr>
        <a:xfrm>
          <a:off x="4048125" y="1885950"/>
          <a:ext cx="3952876" cy="1733550"/>
        </a:xfrm>
        <a:prstGeom prst="roundRect">
          <a:avLst>
            <a:gd name="adj" fmla="val 9394"/>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466725</xdr:colOff>
      <xdr:row>9</xdr:row>
      <xdr:rowOff>123825</xdr:rowOff>
    </xdr:from>
    <xdr:to>
      <xdr:col>11</xdr:col>
      <xdr:colOff>228601</xdr:colOff>
      <xdr:row>18</xdr:row>
      <xdr:rowOff>171450</xdr:rowOff>
    </xdr:to>
    <xdr:graphicFrame macro="">
      <xdr:nvGraphicFramePr>
        <xdr:cNvPr id="36" name="Chart 35">
          <a:extLst>
            <a:ext uri="{FF2B5EF4-FFF2-40B4-BE49-F238E27FC236}">
              <a16:creationId xmlns:a16="http://schemas.microsoft.com/office/drawing/2014/main" id="{2F34AFCE-2371-40C6-B218-BA4BBB0D7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38100</xdr:colOff>
      <xdr:row>9</xdr:row>
      <xdr:rowOff>180975</xdr:rowOff>
    </xdr:from>
    <xdr:to>
      <xdr:col>13</xdr:col>
      <xdr:colOff>114300</xdr:colOff>
      <xdr:row>12</xdr:row>
      <xdr:rowOff>161925</xdr:rowOff>
    </xdr:to>
    <xdr:sp macro="" textlink="">
      <xdr:nvSpPr>
        <xdr:cNvPr id="42" name="TextBox 41">
          <a:extLst>
            <a:ext uri="{FF2B5EF4-FFF2-40B4-BE49-F238E27FC236}">
              <a16:creationId xmlns:a16="http://schemas.microsoft.com/office/drawing/2014/main" id="{E3E18726-E2BD-964C-7AA3-DF2E7C8A4267}"/>
            </a:ext>
          </a:extLst>
        </xdr:cNvPr>
        <xdr:cNvSpPr txBox="1"/>
      </xdr:nvSpPr>
      <xdr:spPr>
        <a:xfrm>
          <a:off x="6743700" y="1895475"/>
          <a:ext cx="12954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002060"/>
              </a:solidFill>
              <a:latin typeface="Arial Narrow" panose="020B0606020202030204" pitchFamily="34" charset="0"/>
            </a:rPr>
            <a:t>    Average</a:t>
          </a:r>
        </a:p>
        <a:p>
          <a:r>
            <a:rPr lang="en-US" sz="1000">
              <a:solidFill>
                <a:srgbClr val="002060"/>
              </a:solidFill>
              <a:latin typeface="Arial Narrow" panose="020B0606020202030204" pitchFamily="34" charset="0"/>
            </a:rPr>
            <a:t>    Paid Calls</a:t>
          </a:r>
          <a:r>
            <a:rPr lang="en-US" sz="1000" baseline="0">
              <a:solidFill>
                <a:srgbClr val="002060"/>
              </a:solidFill>
              <a:latin typeface="Arial Narrow" panose="020B0606020202030204" pitchFamily="34" charset="0"/>
            </a:rPr>
            <a:t> </a:t>
          </a:r>
          <a:r>
            <a:rPr lang="en-US" sz="1000">
              <a:solidFill>
                <a:srgbClr val="002060"/>
              </a:solidFill>
              <a:latin typeface="Arial Narrow" panose="020B0606020202030204" pitchFamily="34" charset="0"/>
            </a:rPr>
            <a:t>Duration</a:t>
          </a:r>
          <a:r>
            <a:rPr lang="en-US" sz="1000" baseline="0">
              <a:solidFill>
                <a:srgbClr val="002060"/>
              </a:solidFill>
              <a:latin typeface="Arial Narrow" panose="020B0606020202030204" pitchFamily="34" charset="0"/>
            </a:rPr>
            <a:t>  </a:t>
          </a:r>
        </a:p>
        <a:p>
          <a:r>
            <a:rPr lang="en-US" sz="1000" baseline="0">
              <a:solidFill>
                <a:srgbClr val="002060"/>
              </a:solidFill>
              <a:latin typeface="Arial Narrow" panose="020B0606020202030204" pitchFamily="34" charset="0"/>
            </a:rPr>
            <a:t>    </a:t>
          </a:r>
          <a:r>
            <a:rPr lang="en-US" sz="1000" baseline="0">
              <a:solidFill>
                <a:schemeClr val="bg2">
                  <a:lumMod val="50000"/>
                </a:schemeClr>
              </a:solidFill>
              <a:latin typeface="Arial Narrow" panose="020B0606020202030204" pitchFamily="34" charset="0"/>
            </a:rPr>
            <a:t>by Months                 </a:t>
          </a:r>
          <a:endParaRPr lang="en-IN" sz="1000">
            <a:solidFill>
              <a:schemeClr val="bg2">
                <a:lumMod val="50000"/>
              </a:schemeClr>
            </a:solidFill>
            <a:latin typeface="Arial Narrow" panose="020B0606020202030204" pitchFamily="34" charset="0"/>
          </a:endParaRPr>
        </a:p>
      </xdr:txBody>
    </xdr:sp>
    <xdr:clientData/>
  </xdr:twoCellAnchor>
  <xdr:twoCellAnchor>
    <xdr:from>
      <xdr:col>11</xdr:col>
      <xdr:colOff>123825</xdr:colOff>
      <xdr:row>12</xdr:row>
      <xdr:rowOff>171451</xdr:rowOff>
    </xdr:from>
    <xdr:to>
      <xdr:col>13</xdr:col>
      <xdr:colOff>19050</xdr:colOff>
      <xdr:row>14</xdr:row>
      <xdr:rowOff>171451</xdr:rowOff>
    </xdr:to>
    <xdr:sp macro="" textlink="">
      <xdr:nvSpPr>
        <xdr:cNvPr id="43" name="Rectangle: Rounded Corners 42">
          <a:extLst>
            <a:ext uri="{FF2B5EF4-FFF2-40B4-BE49-F238E27FC236}">
              <a16:creationId xmlns:a16="http://schemas.microsoft.com/office/drawing/2014/main" id="{01FE8B3B-09E7-D448-2F46-3C22E2642CFD}"/>
            </a:ext>
          </a:extLst>
        </xdr:cNvPr>
        <xdr:cNvSpPr/>
      </xdr:nvSpPr>
      <xdr:spPr>
        <a:xfrm>
          <a:off x="6829425" y="2457451"/>
          <a:ext cx="1114425"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11</xdr:col>
      <xdr:colOff>95249</xdr:colOff>
      <xdr:row>13</xdr:row>
      <xdr:rowOff>38100</xdr:rowOff>
    </xdr:from>
    <xdr:to>
      <xdr:col>12</xdr:col>
      <xdr:colOff>114300</xdr:colOff>
      <xdr:row>14</xdr:row>
      <xdr:rowOff>57150</xdr:rowOff>
    </xdr:to>
    <xdr:pic>
      <xdr:nvPicPr>
        <xdr:cNvPr id="44" name="Picture 43">
          <a:extLst>
            <a:ext uri="{FF2B5EF4-FFF2-40B4-BE49-F238E27FC236}">
              <a16:creationId xmlns:a16="http://schemas.microsoft.com/office/drawing/2014/main" id="{499FCC9F-0DAE-091C-91F6-1B7CF629484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800849" y="2514600"/>
          <a:ext cx="628651"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466725</xdr:colOff>
      <xdr:row>15</xdr:row>
      <xdr:rowOff>19049</xdr:rowOff>
    </xdr:from>
    <xdr:to>
      <xdr:col>12</xdr:col>
      <xdr:colOff>228600</xdr:colOff>
      <xdr:row>19</xdr:row>
      <xdr:rowOff>85724</xdr:rowOff>
    </xdr:to>
    <xdr:sp macro="" textlink="">
      <xdr:nvSpPr>
        <xdr:cNvPr id="45" name="TextBox 44">
          <a:extLst>
            <a:ext uri="{FF2B5EF4-FFF2-40B4-BE49-F238E27FC236}">
              <a16:creationId xmlns:a16="http://schemas.microsoft.com/office/drawing/2014/main" id="{A398D954-5404-EAFB-0019-B7B54F935474}"/>
            </a:ext>
          </a:extLst>
        </xdr:cNvPr>
        <xdr:cNvSpPr txBox="1"/>
      </xdr:nvSpPr>
      <xdr:spPr>
        <a:xfrm>
          <a:off x="6562725" y="2876549"/>
          <a:ext cx="981075" cy="82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050" b="0" i="0" u="none" strike="noStrike">
              <a:solidFill>
                <a:srgbClr val="002060"/>
              </a:solidFill>
              <a:effectLst/>
              <a:latin typeface="+mn-lt"/>
              <a:ea typeface="+mn-ea"/>
              <a:cs typeface="+mn-cs"/>
            </a:rPr>
            <a:t>Max call Duration </a:t>
          </a:r>
          <a:r>
            <a:rPr lang="en-IN" sz="1050" b="0" i="0" u="none" strike="noStrike">
              <a:solidFill>
                <a:schemeClr val="bg2">
                  <a:lumMod val="50000"/>
                </a:schemeClr>
              </a:solidFill>
              <a:effectLst/>
              <a:latin typeface="+mn-lt"/>
              <a:ea typeface="+mn-ea"/>
              <a:cs typeface="+mn-cs"/>
            </a:rPr>
            <a:t>05:02 </a:t>
          </a:r>
        </a:p>
        <a:p>
          <a:pPr marL="0" marR="0" lvl="0" indent="0" algn="ctr" defTabSz="914400" eaLnBrk="1" fontAlgn="auto" latinLnBrk="0" hangingPunct="1">
            <a:lnSpc>
              <a:spcPct val="100000"/>
            </a:lnSpc>
            <a:spcBef>
              <a:spcPts val="0"/>
            </a:spcBef>
            <a:spcAft>
              <a:spcPts val="0"/>
            </a:spcAft>
            <a:buClrTx/>
            <a:buSzTx/>
            <a:buFontTx/>
            <a:buNone/>
            <a:tabLst/>
            <a:defRPr/>
          </a:pPr>
          <a:r>
            <a:rPr lang="en-IN" sz="800">
              <a:solidFill>
                <a:schemeClr val="bg2">
                  <a:lumMod val="50000"/>
                </a:schemeClr>
              </a:solidFill>
              <a:effectLst/>
              <a:latin typeface="+mn-lt"/>
              <a:ea typeface="+mn-ea"/>
              <a:cs typeface="+mn-cs"/>
            </a:rPr>
            <a:t>mm:ss</a:t>
          </a:r>
          <a:endParaRPr lang="en-IN" sz="800">
            <a:solidFill>
              <a:schemeClr val="bg2">
                <a:lumMod val="50000"/>
              </a:schemeClr>
            </a:solidFill>
            <a:effectLst/>
          </a:endParaRPr>
        </a:p>
        <a:p>
          <a:pPr marL="0" indent="0" algn="ctr"/>
          <a:endParaRPr lang="en-IN" sz="1050" b="0" i="0" u="none" strike="noStrike">
            <a:solidFill>
              <a:srgbClr val="002060"/>
            </a:solidFill>
            <a:effectLst/>
            <a:latin typeface="+mn-lt"/>
            <a:ea typeface="+mn-ea"/>
            <a:cs typeface="+mn-cs"/>
          </a:endParaRPr>
        </a:p>
      </xdr:txBody>
    </xdr:sp>
    <xdr:clientData/>
  </xdr:twoCellAnchor>
  <xdr:twoCellAnchor>
    <xdr:from>
      <xdr:col>11</xdr:col>
      <xdr:colOff>485775</xdr:colOff>
      <xdr:row>15</xdr:row>
      <xdr:rowOff>0</xdr:rowOff>
    </xdr:from>
    <xdr:to>
      <xdr:col>13</xdr:col>
      <xdr:colOff>152400</xdr:colOff>
      <xdr:row>19</xdr:row>
      <xdr:rowOff>85725</xdr:rowOff>
    </xdr:to>
    <xdr:sp macro="" textlink="">
      <xdr:nvSpPr>
        <xdr:cNvPr id="47" name="TextBox 46">
          <a:extLst>
            <a:ext uri="{FF2B5EF4-FFF2-40B4-BE49-F238E27FC236}">
              <a16:creationId xmlns:a16="http://schemas.microsoft.com/office/drawing/2014/main" id="{9F5E6888-302A-24C6-AF5E-7D5D951DB519}"/>
            </a:ext>
          </a:extLst>
        </xdr:cNvPr>
        <xdr:cNvSpPr txBox="1"/>
      </xdr:nvSpPr>
      <xdr:spPr>
        <a:xfrm>
          <a:off x="7191375" y="2857500"/>
          <a:ext cx="885825"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0" i="0" u="none" strike="noStrike">
              <a:solidFill>
                <a:srgbClr val="002060"/>
              </a:solidFill>
              <a:effectLst/>
              <a:latin typeface="+mn-lt"/>
              <a:ea typeface="+mn-ea"/>
              <a:cs typeface="+mn-cs"/>
            </a:rPr>
            <a:t>Min Call</a:t>
          </a:r>
          <a:r>
            <a:rPr lang="en-IN" sz="1050" b="0" i="0" u="none" strike="noStrike" baseline="0">
              <a:solidFill>
                <a:srgbClr val="002060"/>
              </a:solidFill>
              <a:effectLst/>
              <a:latin typeface="+mn-lt"/>
              <a:ea typeface="+mn-ea"/>
              <a:cs typeface="+mn-cs"/>
            </a:rPr>
            <a:t> Duration</a:t>
          </a:r>
        </a:p>
        <a:p>
          <a:pPr algn="ctr"/>
          <a:r>
            <a:rPr lang="en-IN" sz="1200" b="0" i="0" u="none" strike="noStrike">
              <a:solidFill>
                <a:schemeClr val="bg2">
                  <a:lumMod val="50000"/>
                </a:schemeClr>
              </a:solidFill>
              <a:effectLst/>
              <a:latin typeface="+mn-lt"/>
              <a:ea typeface="+mn-ea"/>
              <a:cs typeface="+mn-cs"/>
            </a:rPr>
            <a:t>03:41</a:t>
          </a:r>
        </a:p>
        <a:p>
          <a:pPr marL="0" marR="0" lvl="0" indent="0" algn="ctr" defTabSz="914400" eaLnBrk="1" fontAlgn="auto" latinLnBrk="0" hangingPunct="1">
            <a:lnSpc>
              <a:spcPct val="100000"/>
            </a:lnSpc>
            <a:spcBef>
              <a:spcPts val="0"/>
            </a:spcBef>
            <a:spcAft>
              <a:spcPts val="0"/>
            </a:spcAft>
            <a:buClrTx/>
            <a:buSzTx/>
            <a:buFontTx/>
            <a:buNone/>
            <a:tabLst/>
            <a:defRPr/>
          </a:pPr>
          <a:r>
            <a:rPr lang="en-IN" sz="800">
              <a:solidFill>
                <a:schemeClr val="bg2">
                  <a:lumMod val="50000"/>
                </a:schemeClr>
              </a:solidFill>
              <a:effectLst/>
              <a:latin typeface="+mn-lt"/>
              <a:ea typeface="+mn-ea"/>
              <a:cs typeface="+mn-cs"/>
            </a:rPr>
            <a:t>mm:ss</a:t>
          </a:r>
          <a:endParaRPr lang="en-IN" sz="800">
            <a:solidFill>
              <a:schemeClr val="bg2">
                <a:lumMod val="50000"/>
              </a:schemeClr>
            </a:solidFill>
            <a:effectLst/>
          </a:endParaRPr>
        </a:p>
        <a:p>
          <a:pPr algn="ctr"/>
          <a:r>
            <a:rPr lang="en-IN" sz="1200">
              <a:solidFill>
                <a:schemeClr val="bg2">
                  <a:lumMod val="50000"/>
                </a:schemeClr>
              </a:solidFill>
            </a:rPr>
            <a:t> </a:t>
          </a:r>
        </a:p>
      </xdr:txBody>
    </xdr:sp>
    <xdr:clientData/>
  </xdr:twoCellAnchor>
  <xdr:twoCellAnchor>
    <xdr:from>
      <xdr:col>11</xdr:col>
      <xdr:colOff>495300</xdr:colOff>
      <xdr:row>13</xdr:row>
      <xdr:rowOff>85725</xdr:rowOff>
    </xdr:from>
    <xdr:to>
      <xdr:col>12</xdr:col>
      <xdr:colOff>361950</xdr:colOff>
      <xdr:row>14</xdr:row>
      <xdr:rowOff>57150</xdr:rowOff>
    </xdr:to>
    <xdr:sp macro="" textlink="">
      <xdr:nvSpPr>
        <xdr:cNvPr id="48" name="TextBox 47">
          <a:extLst>
            <a:ext uri="{FF2B5EF4-FFF2-40B4-BE49-F238E27FC236}">
              <a16:creationId xmlns:a16="http://schemas.microsoft.com/office/drawing/2014/main" id="{CB037F7C-4075-63EA-B982-2FECB3B37EA2}"/>
            </a:ext>
          </a:extLst>
        </xdr:cNvPr>
        <xdr:cNvSpPr txBox="1"/>
      </xdr:nvSpPr>
      <xdr:spPr>
        <a:xfrm>
          <a:off x="7200900" y="2562225"/>
          <a:ext cx="476250"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mm:ss</a:t>
          </a:r>
        </a:p>
      </xdr:txBody>
    </xdr:sp>
    <xdr:clientData/>
  </xdr:twoCellAnchor>
  <xdr:twoCellAnchor>
    <xdr:from>
      <xdr:col>13</xdr:col>
      <xdr:colOff>133351</xdr:colOff>
      <xdr:row>19</xdr:row>
      <xdr:rowOff>28575</xdr:rowOff>
    </xdr:from>
    <xdr:to>
      <xdr:col>16</xdr:col>
      <xdr:colOff>219075</xdr:colOff>
      <xdr:row>28</xdr:row>
      <xdr:rowOff>161925</xdr:rowOff>
    </xdr:to>
    <xdr:sp macro="" textlink="">
      <xdr:nvSpPr>
        <xdr:cNvPr id="50" name="Rectangle: Rounded Corners 49">
          <a:extLst>
            <a:ext uri="{FF2B5EF4-FFF2-40B4-BE49-F238E27FC236}">
              <a16:creationId xmlns:a16="http://schemas.microsoft.com/office/drawing/2014/main" id="{0F6A1D70-595D-401E-971A-4C98A364D2B8}"/>
            </a:ext>
          </a:extLst>
        </xdr:cNvPr>
        <xdr:cNvSpPr/>
      </xdr:nvSpPr>
      <xdr:spPr>
        <a:xfrm>
          <a:off x="8058151" y="3648075"/>
          <a:ext cx="1914524" cy="1847850"/>
        </a:xfrm>
        <a:prstGeom prst="roundRect">
          <a:avLst>
            <a:gd name="adj" fmla="val 9017"/>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57149</xdr:colOff>
      <xdr:row>23</xdr:row>
      <xdr:rowOff>57150</xdr:rowOff>
    </xdr:from>
    <xdr:to>
      <xdr:col>17</xdr:col>
      <xdr:colOff>28574</xdr:colOff>
      <xdr:row>29</xdr:row>
      <xdr:rowOff>171450</xdr:rowOff>
    </xdr:to>
    <xdr:graphicFrame macro="">
      <xdr:nvGraphicFramePr>
        <xdr:cNvPr id="51" name="Chart 50">
          <a:extLst>
            <a:ext uri="{FF2B5EF4-FFF2-40B4-BE49-F238E27FC236}">
              <a16:creationId xmlns:a16="http://schemas.microsoft.com/office/drawing/2014/main" id="{7FBEBB5B-B592-40A7-9DD6-EC117391F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333375</xdr:colOff>
      <xdr:row>19</xdr:row>
      <xdr:rowOff>104774</xdr:rowOff>
    </xdr:from>
    <xdr:to>
      <xdr:col>14</xdr:col>
      <xdr:colOff>438150</xdr:colOff>
      <xdr:row>23</xdr:row>
      <xdr:rowOff>152399</xdr:rowOff>
    </xdr:to>
    <xdr:sp macro="" textlink="">
      <xdr:nvSpPr>
        <xdr:cNvPr id="52" name="TextBox 51">
          <a:extLst>
            <a:ext uri="{FF2B5EF4-FFF2-40B4-BE49-F238E27FC236}">
              <a16:creationId xmlns:a16="http://schemas.microsoft.com/office/drawing/2014/main" id="{267C3D33-BE62-DE67-01F5-AEC6D4C24345}"/>
            </a:ext>
          </a:extLst>
        </xdr:cNvPr>
        <xdr:cNvSpPr txBox="1"/>
      </xdr:nvSpPr>
      <xdr:spPr>
        <a:xfrm>
          <a:off x="8258175" y="3724274"/>
          <a:ext cx="714375"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rgbClr val="002060"/>
              </a:solidFill>
              <a:latin typeface="Arial" panose="020B0604020202020204" pitchFamily="34" charset="0"/>
              <a:cs typeface="Arial" panose="020B0604020202020204" pitchFamily="34" charset="0"/>
            </a:rPr>
            <a:t>Total Sales</a:t>
          </a:r>
          <a:r>
            <a:rPr lang="en-IN" sz="900" baseline="0">
              <a:solidFill>
                <a:srgbClr val="002060"/>
              </a:solidFill>
              <a:latin typeface="Arial" panose="020B0604020202020204" pitchFamily="34" charset="0"/>
              <a:cs typeface="Arial" panose="020B0604020202020204" pitchFamily="34" charset="0"/>
            </a:rPr>
            <a:t> by </a:t>
          </a:r>
        </a:p>
        <a:p>
          <a:r>
            <a:rPr lang="en-IN" sz="900" baseline="0">
              <a:solidFill>
                <a:srgbClr val="002060"/>
              </a:solidFill>
              <a:latin typeface="Arial" panose="020B0604020202020204" pitchFamily="34" charset="0"/>
              <a:cs typeface="Arial" panose="020B0604020202020204" pitchFamily="34" charset="0"/>
            </a:rPr>
            <a:t>Sales Team</a:t>
          </a:r>
          <a:endParaRPr lang="en-IN" sz="900">
            <a:solidFill>
              <a:srgbClr val="002060"/>
            </a:solidFill>
            <a:latin typeface="Arial" panose="020B0604020202020204" pitchFamily="34" charset="0"/>
            <a:cs typeface="Arial" panose="020B0604020202020204" pitchFamily="34" charset="0"/>
          </a:endParaRPr>
        </a:p>
      </xdr:txBody>
    </xdr:sp>
    <xdr:clientData/>
  </xdr:twoCellAnchor>
  <xdr:twoCellAnchor>
    <xdr:from>
      <xdr:col>14</xdr:col>
      <xdr:colOff>533400</xdr:colOff>
      <xdr:row>19</xdr:row>
      <xdr:rowOff>66676</xdr:rowOff>
    </xdr:from>
    <xdr:to>
      <xdr:col>16</xdr:col>
      <xdr:colOff>266700</xdr:colOff>
      <xdr:row>25</xdr:row>
      <xdr:rowOff>142876</xdr:rowOff>
    </xdr:to>
    <xdr:sp macro="" textlink="">
      <xdr:nvSpPr>
        <xdr:cNvPr id="53" name="TextBox 52">
          <a:extLst>
            <a:ext uri="{FF2B5EF4-FFF2-40B4-BE49-F238E27FC236}">
              <a16:creationId xmlns:a16="http://schemas.microsoft.com/office/drawing/2014/main" id="{F2A79E3A-17E7-F360-D4F5-6F5E79403B5C}"/>
            </a:ext>
          </a:extLst>
        </xdr:cNvPr>
        <xdr:cNvSpPr txBox="1"/>
      </xdr:nvSpPr>
      <xdr:spPr>
        <a:xfrm>
          <a:off x="9067800" y="3686176"/>
          <a:ext cx="952500"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0" i="0" u="none" strike="noStrike">
              <a:solidFill>
                <a:schemeClr val="bg2">
                  <a:lumMod val="50000"/>
                </a:schemeClr>
              </a:solidFill>
              <a:effectLst/>
              <a:latin typeface="+mn-lt"/>
              <a:ea typeface="+mn-ea"/>
              <a:cs typeface="+mn-cs"/>
            </a:rPr>
            <a:t>Jack</a:t>
          </a:r>
          <a:r>
            <a:rPr lang="en-IN" sz="1200">
              <a:solidFill>
                <a:schemeClr val="bg2">
                  <a:lumMod val="50000"/>
                </a:schemeClr>
              </a:solidFill>
            </a:rPr>
            <a:t> </a:t>
          </a:r>
        </a:p>
        <a:p>
          <a:pPr algn="ctr"/>
          <a:r>
            <a:rPr lang="en-IN" sz="1100" b="0" i="0">
              <a:solidFill>
                <a:schemeClr val="bg2">
                  <a:lumMod val="50000"/>
                </a:schemeClr>
              </a:solidFill>
              <a:effectLst/>
              <a:latin typeface="+mn-lt"/>
              <a:ea typeface="+mn-ea"/>
              <a:cs typeface="+mn-cs"/>
            </a:rPr>
            <a:t>05B</a:t>
          </a:r>
        </a:p>
        <a:p>
          <a:pPr algn="ctr"/>
          <a:r>
            <a:rPr lang="en-IN" sz="800">
              <a:solidFill>
                <a:srgbClr val="002060"/>
              </a:solidFill>
              <a:effectLst/>
              <a:latin typeface="+mn-lt"/>
              <a:ea typeface="+mn-ea"/>
              <a:cs typeface="+mn-cs"/>
            </a:rPr>
            <a:t>Top</a:t>
          </a:r>
          <a:r>
            <a:rPr lang="en-IN" sz="800" baseline="0">
              <a:solidFill>
                <a:srgbClr val="002060"/>
              </a:solidFill>
              <a:effectLst/>
              <a:latin typeface="+mn-lt"/>
              <a:ea typeface="+mn-ea"/>
              <a:cs typeface="+mn-cs"/>
            </a:rPr>
            <a:t> selling  </a:t>
          </a:r>
          <a:endParaRPr lang="en-IN" sz="800">
            <a:solidFill>
              <a:srgbClr val="002060"/>
            </a:solidFill>
            <a:effectLst/>
          </a:endParaRPr>
        </a:p>
        <a:p>
          <a:pPr algn="ctr"/>
          <a:r>
            <a:rPr lang="en-IN" sz="800" baseline="0">
              <a:solidFill>
                <a:srgbClr val="002060"/>
              </a:solidFill>
              <a:effectLst/>
              <a:latin typeface="+mn-lt"/>
              <a:ea typeface="+mn-ea"/>
              <a:cs typeface="+mn-cs"/>
            </a:rPr>
            <a:t>Sales Man</a:t>
          </a:r>
          <a:endParaRPr lang="en-IN" sz="800">
            <a:solidFill>
              <a:srgbClr val="002060"/>
            </a:solidFill>
            <a:effectLst/>
          </a:endParaRPr>
        </a:p>
        <a:p>
          <a:pPr algn="ctr"/>
          <a:r>
            <a:rPr lang="en-IN" sz="1100">
              <a:solidFill>
                <a:schemeClr val="dk1"/>
              </a:solidFill>
              <a:effectLst/>
              <a:latin typeface="+mn-lt"/>
              <a:ea typeface="+mn-ea"/>
              <a:cs typeface="+mn-cs"/>
            </a:rPr>
            <a:t> </a:t>
          </a:r>
          <a:endParaRPr lang="en-US" sz="1200">
            <a:solidFill>
              <a:srgbClr val="002060"/>
            </a:solidFill>
          </a:endParaRPr>
        </a:p>
      </xdr:txBody>
    </xdr:sp>
    <xdr:clientData/>
  </xdr:twoCellAnchor>
  <xdr:twoCellAnchor>
    <xdr:from>
      <xdr:col>6</xdr:col>
      <xdr:colOff>381000</xdr:colOff>
      <xdr:row>19</xdr:row>
      <xdr:rowOff>95250</xdr:rowOff>
    </xdr:from>
    <xdr:to>
      <xdr:col>13</xdr:col>
      <xdr:colOff>57149</xdr:colOff>
      <xdr:row>29</xdr:row>
      <xdr:rowOff>9525</xdr:rowOff>
    </xdr:to>
    <xdr:sp macro="" textlink="">
      <xdr:nvSpPr>
        <xdr:cNvPr id="58" name="Rectangle: Rounded Corners 57">
          <a:extLst>
            <a:ext uri="{FF2B5EF4-FFF2-40B4-BE49-F238E27FC236}">
              <a16:creationId xmlns:a16="http://schemas.microsoft.com/office/drawing/2014/main" id="{A6A3488C-3A9B-461D-93DD-238452DBD301}"/>
            </a:ext>
          </a:extLst>
        </xdr:cNvPr>
        <xdr:cNvSpPr/>
      </xdr:nvSpPr>
      <xdr:spPr>
        <a:xfrm>
          <a:off x="4038600" y="3714750"/>
          <a:ext cx="3943349" cy="1819275"/>
        </a:xfrm>
        <a:prstGeom prst="roundRect">
          <a:avLst>
            <a:gd name="adj" fmla="val 9017"/>
          </a:avLst>
        </a:prstGeom>
        <a:noFill/>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285750</xdr:colOff>
      <xdr:row>22</xdr:row>
      <xdr:rowOff>161925</xdr:rowOff>
    </xdr:from>
    <xdr:to>
      <xdr:col>13</xdr:col>
      <xdr:colOff>133350</xdr:colOff>
      <xdr:row>28</xdr:row>
      <xdr:rowOff>176213</xdr:rowOff>
    </xdr:to>
    <xdr:graphicFrame macro="">
      <xdr:nvGraphicFramePr>
        <xdr:cNvPr id="60" name="Chart 59">
          <a:extLst>
            <a:ext uri="{FF2B5EF4-FFF2-40B4-BE49-F238E27FC236}">
              <a16:creationId xmlns:a16="http://schemas.microsoft.com/office/drawing/2014/main" id="{B6893303-F231-4B82-9555-FF59585AE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409575</xdr:colOff>
      <xdr:row>19</xdr:row>
      <xdr:rowOff>95250</xdr:rowOff>
    </xdr:from>
    <xdr:to>
      <xdr:col>10</xdr:col>
      <xdr:colOff>123825</xdr:colOff>
      <xdr:row>21</xdr:row>
      <xdr:rowOff>0</xdr:rowOff>
    </xdr:to>
    <xdr:sp macro="" textlink="">
      <xdr:nvSpPr>
        <xdr:cNvPr id="2052" name="TextBox 2051">
          <a:extLst>
            <a:ext uri="{FF2B5EF4-FFF2-40B4-BE49-F238E27FC236}">
              <a16:creationId xmlns:a16="http://schemas.microsoft.com/office/drawing/2014/main" id="{9B38D6CC-9E9E-CFAC-2B0D-7D69E972FA42}"/>
            </a:ext>
          </a:extLst>
        </xdr:cNvPr>
        <xdr:cNvSpPr txBox="1"/>
      </xdr:nvSpPr>
      <xdr:spPr>
        <a:xfrm>
          <a:off x="4067175" y="3714750"/>
          <a:ext cx="2152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rgbClr val="002060"/>
              </a:solidFill>
              <a:latin typeface="Arial Narrow" panose="020B0606020202030204" pitchFamily="34" charset="0"/>
            </a:rPr>
            <a:t>Consultant by Total</a:t>
          </a:r>
          <a:r>
            <a:rPr lang="en-US" sz="1050" baseline="0">
              <a:solidFill>
                <a:srgbClr val="002060"/>
              </a:solidFill>
              <a:latin typeface="Arial Narrow" panose="020B0606020202030204" pitchFamily="34" charset="0"/>
            </a:rPr>
            <a:t> Sales</a:t>
          </a:r>
          <a:endParaRPr lang="en-IN" sz="1050">
            <a:solidFill>
              <a:srgbClr val="002060"/>
            </a:solidFill>
            <a:latin typeface="Arial Narrow" panose="020B0606020202030204" pitchFamily="34" charset="0"/>
          </a:endParaRPr>
        </a:p>
      </xdr:txBody>
    </xdr:sp>
    <xdr:clientData/>
  </xdr:twoCellAnchor>
  <xdr:twoCellAnchor>
    <xdr:from>
      <xdr:col>11</xdr:col>
      <xdr:colOff>461962</xdr:colOff>
      <xdr:row>19</xdr:row>
      <xdr:rowOff>71437</xdr:rowOff>
    </xdr:from>
    <xdr:to>
      <xdr:col>13</xdr:col>
      <xdr:colOff>157162</xdr:colOff>
      <xdr:row>24</xdr:row>
      <xdr:rowOff>33337</xdr:rowOff>
    </xdr:to>
    <xdr:sp macro="" textlink="">
      <xdr:nvSpPr>
        <xdr:cNvPr id="8" name="TextBox 7">
          <a:extLst>
            <a:ext uri="{FF2B5EF4-FFF2-40B4-BE49-F238E27FC236}">
              <a16:creationId xmlns:a16="http://schemas.microsoft.com/office/drawing/2014/main" id="{64AFDBB5-89AA-E62F-534B-33BF53814AE7}"/>
            </a:ext>
          </a:extLst>
        </xdr:cNvPr>
        <xdr:cNvSpPr txBox="1"/>
      </xdr:nvSpPr>
      <xdr:spPr>
        <a:xfrm>
          <a:off x="7167562" y="3690937"/>
          <a:ext cx="914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tx1">
                  <a:lumMod val="50000"/>
                  <a:lumOff val="50000"/>
                </a:schemeClr>
              </a:solidFill>
            </a:rPr>
            <a:t>Adam</a:t>
          </a:r>
          <a:r>
            <a:rPr lang="en-IN" sz="1050" baseline="0">
              <a:solidFill>
                <a:schemeClr val="tx1">
                  <a:lumMod val="50000"/>
                  <a:lumOff val="50000"/>
                </a:schemeClr>
              </a:solidFill>
            </a:rPr>
            <a:t> </a:t>
          </a:r>
        </a:p>
        <a:p>
          <a:r>
            <a:rPr lang="en-IN" sz="1050" b="0" i="0" u="none" strike="noStrike">
              <a:solidFill>
                <a:schemeClr val="tx1">
                  <a:lumMod val="50000"/>
                  <a:lumOff val="50000"/>
                </a:schemeClr>
              </a:solidFill>
              <a:effectLst/>
              <a:latin typeface="+mn-lt"/>
              <a:ea typeface="+mn-ea"/>
              <a:cs typeface="+mn-cs"/>
            </a:rPr>
            <a:t>379.0M</a:t>
          </a:r>
          <a:r>
            <a:rPr lang="en-IN" sz="1050">
              <a:solidFill>
                <a:schemeClr val="tx1">
                  <a:lumMod val="50000"/>
                  <a:lumOff val="50000"/>
                </a:schemeClr>
              </a:solidFill>
            </a:rPr>
            <a:t> </a:t>
          </a:r>
        </a:p>
        <a:p>
          <a:r>
            <a:rPr lang="en-IN" sz="800">
              <a:solidFill>
                <a:srgbClr val="002060"/>
              </a:solidFill>
            </a:rPr>
            <a:t>Top</a:t>
          </a:r>
          <a:r>
            <a:rPr lang="en-IN" sz="800" baseline="0">
              <a:solidFill>
                <a:srgbClr val="002060"/>
              </a:solidFill>
            </a:rPr>
            <a:t> Selling </a:t>
          </a:r>
          <a:r>
            <a:rPr lang="en-US" sz="800" baseline="0">
              <a:solidFill>
                <a:srgbClr val="002060"/>
              </a:solidFill>
            </a:rPr>
            <a:t>Consultant </a:t>
          </a:r>
          <a:endParaRPr lang="en-IN" sz="800">
            <a:solidFill>
              <a:srgbClr val="002060"/>
            </a:solidFill>
          </a:endParaRPr>
        </a:p>
      </xdr:txBody>
    </xdr:sp>
    <xdr:clientData/>
  </xdr:twoCellAnchor>
  <xdr:twoCellAnchor>
    <xdr:from>
      <xdr:col>0</xdr:col>
      <xdr:colOff>133350</xdr:colOff>
      <xdr:row>9</xdr:row>
      <xdr:rowOff>152400</xdr:rowOff>
    </xdr:from>
    <xdr:to>
      <xdr:col>6</xdr:col>
      <xdr:colOff>295274</xdr:colOff>
      <xdr:row>23</xdr:row>
      <xdr:rowOff>152400</xdr:rowOff>
    </xdr:to>
    <xdr:sp macro="" textlink="">
      <xdr:nvSpPr>
        <xdr:cNvPr id="49" name="Rectangle: Rounded Corners 48">
          <a:extLst>
            <a:ext uri="{FF2B5EF4-FFF2-40B4-BE49-F238E27FC236}">
              <a16:creationId xmlns:a16="http://schemas.microsoft.com/office/drawing/2014/main" id="{EDC3D393-5BFE-46D9-95D6-76BF74859706}"/>
            </a:ext>
          </a:extLst>
        </xdr:cNvPr>
        <xdr:cNvSpPr/>
      </xdr:nvSpPr>
      <xdr:spPr>
        <a:xfrm>
          <a:off x="133350" y="1866900"/>
          <a:ext cx="3819524" cy="2667000"/>
        </a:xfrm>
        <a:prstGeom prst="roundRect">
          <a:avLst>
            <a:gd name="adj" fmla="val 9881"/>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200026</xdr:colOff>
      <xdr:row>5</xdr:row>
      <xdr:rowOff>123826</xdr:rowOff>
    </xdr:from>
    <xdr:to>
      <xdr:col>8</xdr:col>
      <xdr:colOff>147226</xdr:colOff>
      <xdr:row>27</xdr:row>
      <xdr:rowOff>72826</xdr:rowOff>
    </xdr:to>
    <xdr:graphicFrame macro="">
      <xdr:nvGraphicFramePr>
        <xdr:cNvPr id="2072" name="Chart 2071">
          <a:extLst>
            <a:ext uri="{FF2B5EF4-FFF2-40B4-BE49-F238E27FC236}">
              <a16:creationId xmlns:a16="http://schemas.microsoft.com/office/drawing/2014/main" id="{40E206FE-BEE7-46A8-A879-15A9E3D05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0</xdr:col>
      <xdr:colOff>276225</xdr:colOff>
      <xdr:row>16</xdr:row>
      <xdr:rowOff>142875</xdr:rowOff>
    </xdr:from>
    <xdr:ext cx="436273" cy="264560"/>
    <xdr:sp macro="" textlink="">
      <xdr:nvSpPr>
        <xdr:cNvPr id="2073" name="TextBox 2072">
          <a:extLst>
            <a:ext uri="{FF2B5EF4-FFF2-40B4-BE49-F238E27FC236}">
              <a16:creationId xmlns:a16="http://schemas.microsoft.com/office/drawing/2014/main" id="{1E776148-99C3-08A6-E5C6-7CD77DC6E9CA}"/>
            </a:ext>
          </a:extLst>
        </xdr:cNvPr>
        <xdr:cNvSpPr txBox="1"/>
      </xdr:nvSpPr>
      <xdr:spPr>
        <a:xfrm>
          <a:off x="276225" y="3190875"/>
          <a:ext cx="43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i="0" u="none" strike="noStrike">
              <a:solidFill>
                <a:schemeClr val="tx1">
                  <a:lumMod val="50000"/>
                  <a:lumOff val="50000"/>
                </a:schemeClr>
              </a:solidFill>
              <a:effectLst/>
              <a:latin typeface="+mn-lt"/>
              <a:ea typeface="+mn-ea"/>
              <a:cs typeface="+mn-cs"/>
            </a:rPr>
            <a:t>02B</a:t>
          </a:r>
          <a:r>
            <a:rPr lang="en-IN">
              <a:solidFill>
                <a:schemeClr val="tx1">
                  <a:lumMod val="50000"/>
                  <a:lumOff val="50000"/>
                </a:schemeClr>
              </a:solidFill>
            </a:rPr>
            <a:t> </a:t>
          </a:r>
          <a:endParaRPr lang="en-IN" sz="1100">
            <a:solidFill>
              <a:schemeClr val="tx1">
                <a:lumMod val="50000"/>
                <a:lumOff val="50000"/>
              </a:schemeClr>
            </a:solidFill>
          </a:endParaRPr>
        </a:p>
      </xdr:txBody>
    </xdr:sp>
    <xdr:clientData/>
  </xdr:oneCellAnchor>
  <xdr:twoCellAnchor>
    <xdr:from>
      <xdr:col>3</xdr:col>
      <xdr:colOff>552450</xdr:colOff>
      <xdr:row>17</xdr:row>
      <xdr:rowOff>104775</xdr:rowOff>
    </xdr:from>
    <xdr:to>
      <xdr:col>5</xdr:col>
      <xdr:colOff>95250</xdr:colOff>
      <xdr:row>19</xdr:row>
      <xdr:rowOff>76199</xdr:rowOff>
    </xdr:to>
    <xdr:sp macro="" textlink="">
      <xdr:nvSpPr>
        <xdr:cNvPr id="2074" name="TextBox 2073">
          <a:extLst>
            <a:ext uri="{FF2B5EF4-FFF2-40B4-BE49-F238E27FC236}">
              <a16:creationId xmlns:a16="http://schemas.microsoft.com/office/drawing/2014/main" id="{21EA1DE7-03AA-3CDC-F5D9-28984DD6D78D}"/>
            </a:ext>
          </a:extLst>
        </xdr:cNvPr>
        <xdr:cNvSpPr txBox="1"/>
      </xdr:nvSpPr>
      <xdr:spPr>
        <a:xfrm>
          <a:off x="2381250" y="3343275"/>
          <a:ext cx="762000"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chemeClr val="dk1"/>
              </a:solidFill>
              <a:effectLst/>
              <a:latin typeface="+mn-lt"/>
              <a:ea typeface="+mn-ea"/>
              <a:cs typeface="+mn-cs"/>
            </a:rPr>
            <a:t>16B</a:t>
          </a:r>
          <a:r>
            <a:rPr lang="en-IN" sz="1400"/>
            <a:t> </a:t>
          </a:r>
        </a:p>
      </xdr:txBody>
    </xdr:sp>
    <xdr:clientData/>
  </xdr:twoCellAnchor>
  <xdr:twoCellAnchor>
    <xdr:from>
      <xdr:col>0</xdr:col>
      <xdr:colOff>161925</xdr:colOff>
      <xdr:row>24</xdr:row>
      <xdr:rowOff>47625</xdr:rowOff>
    </xdr:from>
    <xdr:to>
      <xdr:col>6</xdr:col>
      <xdr:colOff>276225</xdr:colOff>
      <xdr:row>28</xdr:row>
      <xdr:rowOff>171451</xdr:rowOff>
    </xdr:to>
    <xdr:sp macro="" textlink="">
      <xdr:nvSpPr>
        <xdr:cNvPr id="2075" name="Rectangle: Rounded Corners 2074">
          <a:extLst>
            <a:ext uri="{FF2B5EF4-FFF2-40B4-BE49-F238E27FC236}">
              <a16:creationId xmlns:a16="http://schemas.microsoft.com/office/drawing/2014/main" id="{4B4A9153-6FE9-40DF-9D87-9C800613E573}"/>
            </a:ext>
          </a:extLst>
        </xdr:cNvPr>
        <xdr:cNvSpPr/>
      </xdr:nvSpPr>
      <xdr:spPr>
        <a:xfrm>
          <a:off x="161925" y="4619625"/>
          <a:ext cx="3771900" cy="885826"/>
        </a:xfrm>
        <a:prstGeom prst="roundRect">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323851</xdr:colOff>
      <xdr:row>12</xdr:row>
      <xdr:rowOff>85726</xdr:rowOff>
    </xdr:from>
    <xdr:to>
      <xdr:col>3</xdr:col>
      <xdr:colOff>155189</xdr:colOff>
      <xdr:row>14</xdr:row>
      <xdr:rowOff>95250</xdr:rowOff>
    </xdr:to>
    <xdr:pic>
      <xdr:nvPicPr>
        <xdr:cNvPr id="2071" name="Picture 2070">
          <a:extLst>
            <a:ext uri="{FF2B5EF4-FFF2-40B4-BE49-F238E27FC236}">
              <a16:creationId xmlns:a16="http://schemas.microsoft.com/office/drawing/2014/main" id="{3909C6F5-BF9A-FEBF-BDA8-4619B2A46F68}"/>
            </a:ext>
          </a:extLst>
        </xdr:cNvPr>
        <xdr:cNvPicPr>
          <a:picLocks noChangeAspect="1" noChangeArrowheads="1"/>
        </xdr:cNvPicPr>
      </xdr:nvPicPr>
      <xdr:blipFill>
        <a:blip xmlns:r="http://schemas.openxmlformats.org/officeDocument/2006/relationships" r:embed="rId22">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33451" y="2371726"/>
          <a:ext cx="1050538" cy="39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133351</xdr:colOff>
      <xdr:row>12</xdr:row>
      <xdr:rowOff>66676</xdr:rowOff>
    </xdr:from>
    <xdr:to>
      <xdr:col>1</xdr:col>
      <xdr:colOff>171751</xdr:colOff>
      <xdr:row>14</xdr:row>
      <xdr:rowOff>59524</xdr:rowOff>
    </xdr:to>
    <xdr:pic>
      <xdr:nvPicPr>
        <xdr:cNvPr id="2076" name="Picture 2075">
          <a:extLst>
            <a:ext uri="{FF2B5EF4-FFF2-40B4-BE49-F238E27FC236}">
              <a16:creationId xmlns:a16="http://schemas.microsoft.com/office/drawing/2014/main" id="{6F30344F-7A1B-157B-8781-79F9110FAEF0}"/>
            </a:ext>
          </a:extLst>
        </xdr:cNvPr>
        <xdr:cNvPicPr>
          <a:picLocks noChangeAspect="1" noChangeArrowheads="1"/>
        </xdr:cNvPicPr>
      </xdr:nvPicPr>
      <xdr:blipFill>
        <a:blip xmlns:r="http://schemas.openxmlformats.org/officeDocument/2006/relationships" r:embed="rId23">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33351" y="2352676"/>
          <a:ext cx="648000" cy="373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200025</xdr:colOff>
      <xdr:row>15</xdr:row>
      <xdr:rowOff>66676</xdr:rowOff>
    </xdr:from>
    <xdr:to>
      <xdr:col>1</xdr:col>
      <xdr:colOff>295275</xdr:colOff>
      <xdr:row>17</xdr:row>
      <xdr:rowOff>9526</xdr:rowOff>
    </xdr:to>
    <xdr:pic>
      <xdr:nvPicPr>
        <xdr:cNvPr id="2077" name="Picture 2076">
          <a:extLst>
            <a:ext uri="{FF2B5EF4-FFF2-40B4-BE49-F238E27FC236}">
              <a16:creationId xmlns:a16="http://schemas.microsoft.com/office/drawing/2014/main" id="{3B830CE7-9910-2042-4DF4-907DBF36CF16}"/>
            </a:ext>
          </a:extLst>
        </xdr:cNvPr>
        <xdr:cNvPicPr>
          <a:picLocks noChangeAspect="1" noChangeArrowheads="1"/>
        </xdr:cNvPicPr>
      </xdr:nvPicPr>
      <xdr:blipFill>
        <a:blip xmlns:r="http://schemas.openxmlformats.org/officeDocument/2006/relationships" r:embed="rId24">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00025" y="2924176"/>
          <a:ext cx="70485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247650</xdr:colOff>
      <xdr:row>19</xdr:row>
      <xdr:rowOff>0</xdr:rowOff>
    </xdr:from>
    <xdr:to>
      <xdr:col>1</xdr:col>
      <xdr:colOff>314325</xdr:colOff>
      <xdr:row>21</xdr:row>
      <xdr:rowOff>9525</xdr:rowOff>
    </xdr:to>
    <xdr:pic>
      <xdr:nvPicPr>
        <xdr:cNvPr id="2078" name="Picture 2077">
          <a:extLst>
            <a:ext uri="{FF2B5EF4-FFF2-40B4-BE49-F238E27FC236}">
              <a16:creationId xmlns:a16="http://schemas.microsoft.com/office/drawing/2014/main" id="{929F41E7-519F-2715-7980-C66734EC8789}"/>
            </a:ext>
          </a:extLst>
        </xdr:cNvPr>
        <xdr:cNvPicPr>
          <a:picLocks noChangeAspect="1" noChangeArrowheads="1"/>
        </xdr:cNvPicPr>
      </xdr:nvPicPr>
      <xdr:blipFill>
        <a:blip xmlns:r="http://schemas.openxmlformats.org/officeDocument/2006/relationships" r:embed="rId25">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47650" y="3619500"/>
          <a:ext cx="6762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400050</xdr:colOff>
      <xdr:row>15</xdr:row>
      <xdr:rowOff>19050</xdr:rowOff>
    </xdr:from>
    <xdr:to>
      <xdr:col>2</xdr:col>
      <xdr:colOff>485775</xdr:colOff>
      <xdr:row>17</xdr:row>
      <xdr:rowOff>28575</xdr:rowOff>
    </xdr:to>
    <xdr:pic>
      <xdr:nvPicPr>
        <xdr:cNvPr id="2079" name="Picture 2078">
          <a:extLst>
            <a:ext uri="{FF2B5EF4-FFF2-40B4-BE49-F238E27FC236}">
              <a16:creationId xmlns:a16="http://schemas.microsoft.com/office/drawing/2014/main" id="{E186B5DF-CA1A-27F8-9F32-2B6C5E4E9670}"/>
            </a:ext>
          </a:extLst>
        </xdr:cNvPr>
        <xdr:cNvPicPr>
          <a:picLocks noChangeAspect="1" noChangeArrowheads="1"/>
        </xdr:cNvPicPr>
      </xdr:nvPicPr>
      <xdr:blipFill>
        <a:blip xmlns:r="http://schemas.openxmlformats.org/officeDocument/2006/relationships" r:embed="rId26">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09650" y="2876550"/>
          <a:ext cx="6953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561975</xdr:colOff>
      <xdr:row>19</xdr:row>
      <xdr:rowOff>9525</xdr:rowOff>
    </xdr:from>
    <xdr:to>
      <xdr:col>2</xdr:col>
      <xdr:colOff>571500</xdr:colOff>
      <xdr:row>21</xdr:row>
      <xdr:rowOff>19050</xdr:rowOff>
    </xdr:to>
    <xdr:pic>
      <xdr:nvPicPr>
        <xdr:cNvPr id="2080" name="Picture 2079">
          <a:extLst>
            <a:ext uri="{FF2B5EF4-FFF2-40B4-BE49-F238E27FC236}">
              <a16:creationId xmlns:a16="http://schemas.microsoft.com/office/drawing/2014/main" id="{D967726D-D283-38D1-676C-F04A36800301}"/>
            </a:ext>
          </a:extLst>
        </xdr:cNvPr>
        <xdr:cNvPicPr>
          <a:picLocks noChangeAspect="1" noChangeArrowheads="1"/>
        </xdr:cNvPicPr>
      </xdr:nvPicPr>
      <xdr:blipFill>
        <a:blip xmlns:r="http://schemas.openxmlformats.org/officeDocument/2006/relationships" r:embed="rId27">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171575" y="3629025"/>
          <a:ext cx="61912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14</xdr:row>
      <xdr:rowOff>19050</xdr:rowOff>
    </xdr:from>
    <xdr:to>
      <xdr:col>3</xdr:col>
      <xdr:colOff>228600</xdr:colOff>
      <xdr:row>15</xdr:row>
      <xdr:rowOff>28575</xdr:rowOff>
    </xdr:to>
    <xdr:pic>
      <xdr:nvPicPr>
        <xdr:cNvPr id="2081" name="Picture 2080">
          <a:extLst>
            <a:ext uri="{FF2B5EF4-FFF2-40B4-BE49-F238E27FC236}">
              <a16:creationId xmlns:a16="http://schemas.microsoft.com/office/drawing/2014/main" id="{EFA12225-7248-0A84-E13E-08BA7D91376D}"/>
            </a:ext>
          </a:extLst>
        </xdr:cNvPr>
        <xdr:cNvPicPr>
          <a:picLocks noChangeAspect="1" noChangeArrowheads="1"/>
        </xdr:cNvPicPr>
      </xdr:nvPicPr>
      <xdr:blipFill>
        <a:blip xmlns:r="http://schemas.openxmlformats.org/officeDocument/2006/relationships" r:embed="rId28">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90575" y="2686050"/>
          <a:ext cx="1266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123825</xdr:colOff>
      <xdr:row>14</xdr:row>
      <xdr:rowOff>38100</xdr:rowOff>
    </xdr:from>
    <xdr:to>
      <xdr:col>1</xdr:col>
      <xdr:colOff>228600</xdr:colOff>
      <xdr:row>15</xdr:row>
      <xdr:rowOff>66675</xdr:rowOff>
    </xdr:to>
    <xdr:pic>
      <xdr:nvPicPr>
        <xdr:cNvPr id="2082" name="Picture 2081">
          <a:extLst>
            <a:ext uri="{FF2B5EF4-FFF2-40B4-BE49-F238E27FC236}">
              <a16:creationId xmlns:a16="http://schemas.microsoft.com/office/drawing/2014/main" id="{1E6A3C3A-44BD-6982-6F94-5EBEE81225D0}"/>
            </a:ext>
          </a:extLst>
        </xdr:cNvPr>
        <xdr:cNvPicPr>
          <a:picLocks noChangeAspect="1" noChangeArrowheads="1"/>
        </xdr:cNvPicPr>
      </xdr:nvPicPr>
      <xdr:blipFill>
        <a:blip xmlns:r="http://schemas.openxmlformats.org/officeDocument/2006/relationships" r:embed="rId29">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3825" y="2705100"/>
          <a:ext cx="71437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400050</xdr:colOff>
      <xdr:row>17</xdr:row>
      <xdr:rowOff>0</xdr:rowOff>
    </xdr:from>
    <xdr:to>
      <xdr:col>2</xdr:col>
      <xdr:colOff>485775</xdr:colOff>
      <xdr:row>18</xdr:row>
      <xdr:rowOff>9525</xdr:rowOff>
    </xdr:to>
    <xdr:pic>
      <xdr:nvPicPr>
        <xdr:cNvPr id="2083" name="Picture 2082">
          <a:extLst>
            <a:ext uri="{FF2B5EF4-FFF2-40B4-BE49-F238E27FC236}">
              <a16:creationId xmlns:a16="http://schemas.microsoft.com/office/drawing/2014/main" id="{800DD225-AB25-1AEA-DBC4-4AB3377828AA}"/>
            </a:ext>
          </a:extLst>
        </xdr:cNvPr>
        <xdr:cNvPicPr>
          <a:picLocks noChangeAspect="1" noChangeArrowheads="1"/>
        </xdr:cNvPicPr>
      </xdr:nvPicPr>
      <xdr:blipFill>
        <a:blip xmlns:r="http://schemas.openxmlformats.org/officeDocument/2006/relationships" r:embed="rId30">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09650" y="3238500"/>
          <a:ext cx="6953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514350</xdr:colOff>
      <xdr:row>21</xdr:row>
      <xdr:rowOff>38100</xdr:rowOff>
    </xdr:from>
    <xdr:to>
      <xdr:col>2</xdr:col>
      <xdr:colOff>523875</xdr:colOff>
      <xdr:row>22</xdr:row>
      <xdr:rowOff>47625</xdr:rowOff>
    </xdr:to>
    <xdr:pic>
      <xdr:nvPicPr>
        <xdr:cNvPr id="2085" name="Picture 2084">
          <a:extLst>
            <a:ext uri="{FF2B5EF4-FFF2-40B4-BE49-F238E27FC236}">
              <a16:creationId xmlns:a16="http://schemas.microsoft.com/office/drawing/2014/main" id="{2161155F-C6A2-CD14-7C8D-56C4E80DE35D}"/>
            </a:ext>
          </a:extLst>
        </xdr:cNvPr>
        <xdr:cNvPicPr>
          <a:picLocks noChangeAspect="1" noChangeArrowheads="1"/>
        </xdr:cNvPicPr>
      </xdr:nvPicPr>
      <xdr:blipFill>
        <a:blip xmlns:r="http://schemas.openxmlformats.org/officeDocument/2006/relationships" r:embed="rId31">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123950" y="403860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21</xdr:row>
      <xdr:rowOff>66675</xdr:rowOff>
    </xdr:from>
    <xdr:to>
      <xdr:col>1</xdr:col>
      <xdr:colOff>323850</xdr:colOff>
      <xdr:row>22</xdr:row>
      <xdr:rowOff>76200</xdr:rowOff>
    </xdr:to>
    <xdr:pic>
      <xdr:nvPicPr>
        <xdr:cNvPr id="2086" name="Picture 2085">
          <a:extLst>
            <a:ext uri="{FF2B5EF4-FFF2-40B4-BE49-F238E27FC236}">
              <a16:creationId xmlns:a16="http://schemas.microsoft.com/office/drawing/2014/main" id="{17EC0551-9DC2-03CA-7615-034A461FB187}"/>
            </a:ext>
          </a:extLst>
        </xdr:cNvPr>
        <xdr:cNvPicPr>
          <a:picLocks noChangeAspect="1" noChangeArrowheads="1"/>
        </xdr:cNvPicPr>
      </xdr:nvPicPr>
      <xdr:blipFill>
        <a:blip xmlns:r="http://schemas.openxmlformats.org/officeDocument/2006/relationships" r:embed="rId32">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57175" y="4067175"/>
          <a:ext cx="6762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161924</xdr:colOff>
      <xdr:row>24</xdr:row>
      <xdr:rowOff>76199</xdr:rowOff>
    </xdr:from>
    <xdr:to>
      <xdr:col>6</xdr:col>
      <xdr:colOff>228599</xdr:colOff>
      <xdr:row>28</xdr:row>
      <xdr:rowOff>152400</xdr:rowOff>
    </xdr:to>
    <xdr:graphicFrame macro="">
      <xdr:nvGraphicFramePr>
        <xdr:cNvPr id="2087" name="Chart 2086">
          <a:extLst>
            <a:ext uri="{FF2B5EF4-FFF2-40B4-BE49-F238E27FC236}">
              <a16:creationId xmlns:a16="http://schemas.microsoft.com/office/drawing/2014/main" id="{890A9031-BAD8-4544-856E-C251EFF25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180975</xdr:colOff>
      <xdr:row>24</xdr:row>
      <xdr:rowOff>85725</xdr:rowOff>
    </xdr:from>
    <xdr:to>
      <xdr:col>2</xdr:col>
      <xdr:colOff>504825</xdr:colOff>
      <xdr:row>26</xdr:row>
      <xdr:rowOff>76200</xdr:rowOff>
    </xdr:to>
    <xdr:sp macro="" textlink="">
      <xdr:nvSpPr>
        <xdr:cNvPr id="2088" name="TextBox 2087">
          <a:extLst>
            <a:ext uri="{FF2B5EF4-FFF2-40B4-BE49-F238E27FC236}">
              <a16:creationId xmlns:a16="http://schemas.microsoft.com/office/drawing/2014/main" id="{7E52E27C-10EF-5FB1-76A3-7D665EBCE158}"/>
            </a:ext>
          </a:extLst>
        </xdr:cNvPr>
        <xdr:cNvSpPr txBox="1"/>
      </xdr:nvSpPr>
      <xdr:spPr>
        <a:xfrm>
          <a:off x="180975" y="4657725"/>
          <a:ext cx="15430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02060"/>
              </a:solidFill>
              <a:latin typeface="Arial" panose="020B0604020202020204" pitchFamily="34" charset="0"/>
              <a:cs typeface="Arial" panose="020B0604020202020204" pitchFamily="34" charset="0"/>
            </a:rPr>
            <a:t>Average Call by</a:t>
          </a:r>
          <a:r>
            <a:rPr lang="en-IN" sz="1000" baseline="0">
              <a:solidFill>
                <a:srgbClr val="002060"/>
              </a:solidFill>
              <a:latin typeface="Arial" panose="020B0604020202020204" pitchFamily="34" charset="0"/>
              <a:cs typeface="Arial" panose="020B0604020202020204" pitchFamily="34" charset="0"/>
            </a:rPr>
            <a:t> Months</a:t>
          </a:r>
          <a:endParaRPr lang="en-IN" sz="1000">
            <a:solidFill>
              <a:srgbClr val="002060"/>
            </a:solidFill>
            <a:latin typeface="Arial" panose="020B0604020202020204" pitchFamily="34" charset="0"/>
            <a:cs typeface="Arial" panose="020B0604020202020204" pitchFamily="34" charset="0"/>
          </a:endParaRPr>
        </a:p>
      </xdr:txBody>
    </xdr:sp>
    <xdr:clientData/>
  </xdr:twoCellAnchor>
  <xdr:twoCellAnchor>
    <xdr:from>
      <xdr:col>0</xdr:col>
      <xdr:colOff>285749</xdr:colOff>
      <xdr:row>25</xdr:row>
      <xdr:rowOff>85725</xdr:rowOff>
    </xdr:from>
    <xdr:to>
      <xdr:col>1</xdr:col>
      <xdr:colOff>466724</xdr:colOff>
      <xdr:row>27</xdr:row>
      <xdr:rowOff>76200</xdr:rowOff>
    </xdr:to>
    <xdr:sp macro="" textlink="">
      <xdr:nvSpPr>
        <xdr:cNvPr id="2089" name="TextBox 2088">
          <a:extLst>
            <a:ext uri="{FF2B5EF4-FFF2-40B4-BE49-F238E27FC236}">
              <a16:creationId xmlns:a16="http://schemas.microsoft.com/office/drawing/2014/main" id="{220B290D-0755-A805-8A4B-98590C030B01}"/>
            </a:ext>
          </a:extLst>
        </xdr:cNvPr>
        <xdr:cNvSpPr txBox="1"/>
      </xdr:nvSpPr>
      <xdr:spPr>
        <a:xfrm>
          <a:off x="285749" y="4848225"/>
          <a:ext cx="7905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u="none" strike="noStrike">
              <a:solidFill>
                <a:schemeClr val="bg2">
                  <a:lumMod val="75000"/>
                </a:schemeClr>
              </a:solidFill>
              <a:effectLst/>
              <a:latin typeface="+mn-lt"/>
              <a:ea typeface="+mn-ea"/>
              <a:cs typeface="+mn-cs"/>
            </a:rPr>
            <a:t>103</a:t>
          </a:r>
          <a:r>
            <a:rPr lang="en-IN" sz="1200">
              <a:solidFill>
                <a:schemeClr val="bg2">
                  <a:lumMod val="75000"/>
                </a:schemeClr>
              </a:solidFill>
            </a:rPr>
            <a:t> </a:t>
          </a:r>
          <a:r>
            <a:rPr lang="en-IN" sz="800">
              <a:solidFill>
                <a:schemeClr val="bg2">
                  <a:lumMod val="75000"/>
                </a:schemeClr>
              </a:solidFill>
            </a:rPr>
            <a:t>call</a:t>
          </a:r>
        </a:p>
      </xdr:txBody>
    </xdr:sp>
    <xdr:clientData/>
  </xdr:twoCellAnchor>
  <xdr:twoCellAnchor>
    <xdr:from>
      <xdr:col>16</xdr:col>
      <xdr:colOff>247650</xdr:colOff>
      <xdr:row>29</xdr:row>
      <xdr:rowOff>114300</xdr:rowOff>
    </xdr:from>
    <xdr:to>
      <xdr:col>23</xdr:col>
      <xdr:colOff>581025</xdr:colOff>
      <xdr:row>39</xdr:row>
      <xdr:rowOff>152400</xdr:rowOff>
    </xdr:to>
    <xdr:sp macro="" textlink="">
      <xdr:nvSpPr>
        <xdr:cNvPr id="2090" name="Rectangle: Rounded Corners 2089">
          <a:extLst>
            <a:ext uri="{FF2B5EF4-FFF2-40B4-BE49-F238E27FC236}">
              <a16:creationId xmlns:a16="http://schemas.microsoft.com/office/drawing/2014/main" id="{FD17ABC5-DA6F-4EF0-AC58-49356196B0E2}"/>
            </a:ext>
          </a:extLst>
        </xdr:cNvPr>
        <xdr:cNvSpPr/>
      </xdr:nvSpPr>
      <xdr:spPr>
        <a:xfrm>
          <a:off x="10001250" y="5638800"/>
          <a:ext cx="4600575" cy="1943100"/>
        </a:xfrm>
        <a:prstGeom prst="roundRect">
          <a:avLst>
            <a:gd name="adj" fmla="val 9017"/>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a:p>
      </xdr:txBody>
    </xdr:sp>
    <xdr:clientData/>
  </xdr:twoCellAnchor>
  <xdr:twoCellAnchor>
    <xdr:from>
      <xdr:col>16</xdr:col>
      <xdr:colOff>352425</xdr:colOff>
      <xdr:row>31</xdr:row>
      <xdr:rowOff>142874</xdr:rowOff>
    </xdr:from>
    <xdr:to>
      <xdr:col>23</xdr:col>
      <xdr:colOff>552450</xdr:colOff>
      <xdr:row>40</xdr:row>
      <xdr:rowOff>4761</xdr:rowOff>
    </xdr:to>
    <xdr:graphicFrame macro="">
      <xdr:nvGraphicFramePr>
        <xdr:cNvPr id="2091" name="Chart 2090">
          <a:extLst>
            <a:ext uri="{FF2B5EF4-FFF2-40B4-BE49-F238E27FC236}">
              <a16:creationId xmlns:a16="http://schemas.microsoft.com/office/drawing/2014/main" id="{84C5BC43-47C5-455C-BAFB-6008FE5EA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428625</xdr:colOff>
      <xdr:row>29</xdr:row>
      <xdr:rowOff>133349</xdr:rowOff>
    </xdr:from>
    <xdr:to>
      <xdr:col>19</xdr:col>
      <xdr:colOff>28575</xdr:colOff>
      <xdr:row>32</xdr:row>
      <xdr:rowOff>9524</xdr:rowOff>
    </xdr:to>
    <xdr:sp macro="" textlink="">
      <xdr:nvSpPr>
        <xdr:cNvPr id="2092" name="TextBox 2091">
          <a:extLst>
            <a:ext uri="{FF2B5EF4-FFF2-40B4-BE49-F238E27FC236}">
              <a16:creationId xmlns:a16="http://schemas.microsoft.com/office/drawing/2014/main" id="{8AC4B9E6-DD70-F48C-38EC-C9A7B3E728FC}"/>
            </a:ext>
          </a:extLst>
        </xdr:cNvPr>
        <xdr:cNvSpPr txBox="1"/>
      </xdr:nvSpPr>
      <xdr:spPr>
        <a:xfrm>
          <a:off x="10182225" y="5657849"/>
          <a:ext cx="14287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002060"/>
              </a:solidFill>
              <a:latin typeface="Arial" panose="020B0604020202020204" pitchFamily="34" charset="0"/>
              <a:cs typeface="Arial" panose="020B0604020202020204" pitchFamily="34" charset="0"/>
            </a:rPr>
            <a:t>Advertisement by</a:t>
          </a:r>
        </a:p>
        <a:p>
          <a:r>
            <a:rPr lang="en-US" sz="1000">
              <a:solidFill>
                <a:srgbClr val="002060"/>
              </a:solidFill>
              <a:latin typeface="Arial" panose="020B0604020202020204" pitchFamily="34" charset="0"/>
              <a:cs typeface="Arial" panose="020B0604020202020204" pitchFamily="34" charset="0"/>
            </a:rPr>
            <a:t>Total Sales</a:t>
          </a:r>
          <a:endParaRPr lang="en-IN" sz="1000">
            <a:solidFill>
              <a:srgbClr val="002060"/>
            </a:solidFill>
            <a:latin typeface="Arial" panose="020B0604020202020204" pitchFamily="34" charset="0"/>
            <a:cs typeface="Arial" panose="020B0604020202020204" pitchFamily="34" charset="0"/>
          </a:endParaRPr>
        </a:p>
      </xdr:txBody>
    </xdr:sp>
    <xdr:clientData/>
  </xdr:twoCellAnchor>
  <xdr:twoCellAnchor>
    <xdr:from>
      <xdr:col>24</xdr:col>
      <xdr:colOff>400050</xdr:colOff>
      <xdr:row>27</xdr:row>
      <xdr:rowOff>114300</xdr:rowOff>
    </xdr:from>
    <xdr:to>
      <xdr:col>27</xdr:col>
      <xdr:colOff>0</xdr:colOff>
      <xdr:row>29</xdr:row>
      <xdr:rowOff>180975</xdr:rowOff>
    </xdr:to>
    <xdr:sp macro="" textlink="">
      <xdr:nvSpPr>
        <xdr:cNvPr id="2093" name="TextBox 2092">
          <a:extLst>
            <a:ext uri="{FF2B5EF4-FFF2-40B4-BE49-F238E27FC236}">
              <a16:creationId xmlns:a16="http://schemas.microsoft.com/office/drawing/2014/main" id="{69C8FB7F-87CC-409B-8294-E095986DF089}"/>
            </a:ext>
          </a:extLst>
        </xdr:cNvPr>
        <xdr:cNvSpPr txBox="1"/>
      </xdr:nvSpPr>
      <xdr:spPr>
        <a:xfrm>
          <a:off x="15030450" y="5257800"/>
          <a:ext cx="14287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a:solidFill>
              <a:srgbClr val="002060"/>
            </a:solidFill>
            <a:latin typeface="Arial" panose="020B0604020202020204" pitchFamily="34" charset="0"/>
            <a:cs typeface="Arial" panose="020B0604020202020204" pitchFamily="34" charset="0"/>
          </a:endParaRPr>
        </a:p>
      </xdr:txBody>
    </xdr:sp>
    <xdr:clientData/>
  </xdr:twoCellAnchor>
  <xdr:twoCellAnchor>
    <xdr:from>
      <xdr:col>24</xdr:col>
      <xdr:colOff>285750</xdr:colOff>
      <xdr:row>30</xdr:row>
      <xdr:rowOff>19050</xdr:rowOff>
    </xdr:from>
    <xdr:to>
      <xdr:col>25</xdr:col>
      <xdr:colOff>190500</xdr:colOff>
      <xdr:row>33</xdr:row>
      <xdr:rowOff>28575</xdr:rowOff>
    </xdr:to>
    <xdr:sp macro="" textlink="">
      <xdr:nvSpPr>
        <xdr:cNvPr id="2095" name="TextBox 2094">
          <a:extLst>
            <a:ext uri="{FF2B5EF4-FFF2-40B4-BE49-F238E27FC236}">
              <a16:creationId xmlns:a16="http://schemas.microsoft.com/office/drawing/2014/main" id="{9F4DA35D-0074-DE76-9C05-5F8611685EC9}"/>
            </a:ext>
          </a:extLst>
        </xdr:cNvPr>
        <xdr:cNvSpPr txBox="1"/>
      </xdr:nvSpPr>
      <xdr:spPr>
        <a:xfrm>
          <a:off x="14916150" y="5734050"/>
          <a:ext cx="51435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2000">
            <a:solidFill>
              <a:schemeClr val="bg1">
                <a:lumMod val="50000"/>
              </a:schemeClr>
            </a:solidFill>
          </a:endParaRPr>
        </a:p>
      </xdr:txBody>
    </xdr:sp>
    <xdr:clientData/>
  </xdr:twoCellAnchor>
  <xdr:twoCellAnchor>
    <xdr:from>
      <xdr:col>21</xdr:col>
      <xdr:colOff>285751</xdr:colOff>
      <xdr:row>29</xdr:row>
      <xdr:rowOff>161925</xdr:rowOff>
    </xdr:from>
    <xdr:to>
      <xdr:col>23</xdr:col>
      <xdr:colOff>485775</xdr:colOff>
      <xdr:row>32</xdr:row>
      <xdr:rowOff>142875</xdr:rowOff>
    </xdr:to>
    <xdr:sp macro="" textlink="">
      <xdr:nvSpPr>
        <xdr:cNvPr id="2096" name="Rectangle 2095">
          <a:extLst>
            <a:ext uri="{FF2B5EF4-FFF2-40B4-BE49-F238E27FC236}">
              <a16:creationId xmlns:a16="http://schemas.microsoft.com/office/drawing/2014/main" id="{A19007BF-13A9-28DB-0629-4C02731E3291}"/>
            </a:ext>
          </a:extLst>
        </xdr:cNvPr>
        <xdr:cNvSpPr/>
      </xdr:nvSpPr>
      <xdr:spPr>
        <a:xfrm>
          <a:off x="13087351" y="5686425"/>
          <a:ext cx="1419224" cy="552450"/>
        </a:xfrm>
        <a:prstGeom prst="rect">
          <a:avLst/>
        </a:prstGeom>
        <a:gradFill flip="none" rotWithShape="1">
          <a:gsLst>
            <a:gs pos="0">
              <a:srgbClr val="7030A0">
                <a:tint val="66000"/>
                <a:satMod val="160000"/>
              </a:srgbClr>
            </a:gs>
            <a:gs pos="50000">
              <a:srgbClr val="7030A0">
                <a:tint val="44500"/>
                <a:satMod val="160000"/>
              </a:srgbClr>
            </a:gs>
            <a:gs pos="100000">
              <a:srgbClr val="7030A0">
                <a:tint val="23500"/>
                <a:satMod val="160000"/>
              </a:srgb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lumMod val="95000"/>
                  <a:lumOff val="5000"/>
                </a:schemeClr>
              </a:solidFill>
            </a:rPr>
            <a:t>Total </a:t>
          </a:r>
          <a:r>
            <a:rPr lang="en-IN" sz="1100" baseline="0">
              <a:solidFill>
                <a:schemeClr val="tx1">
                  <a:lumMod val="95000"/>
                  <a:lumOff val="5000"/>
                </a:schemeClr>
              </a:solidFill>
            </a:rPr>
            <a:t> </a:t>
          </a:r>
          <a:r>
            <a:rPr lang="en-US" sz="1100" baseline="0">
              <a:solidFill>
                <a:schemeClr val="tx1">
                  <a:lumMod val="95000"/>
                  <a:lumOff val="5000"/>
                </a:schemeClr>
              </a:solidFill>
            </a:rPr>
            <a:t>Advertisement </a:t>
          </a:r>
        </a:p>
        <a:p>
          <a:pPr algn="ctr"/>
          <a:r>
            <a:rPr lang="en-US" sz="1800" baseline="0">
              <a:solidFill>
                <a:schemeClr val="tx1">
                  <a:lumMod val="95000"/>
                  <a:lumOff val="5000"/>
                </a:schemeClr>
              </a:solidFill>
            </a:rPr>
            <a:t>5 </a:t>
          </a:r>
          <a:endParaRPr lang="en-IN" sz="1800">
            <a:solidFill>
              <a:schemeClr val="tx1">
                <a:lumMod val="95000"/>
                <a:lumOff val="5000"/>
              </a:schemeClr>
            </a:solidFill>
          </a:endParaRPr>
        </a:p>
      </xdr:txBody>
    </xdr:sp>
    <xdr:clientData/>
  </xdr:twoCellAnchor>
  <xdr:twoCellAnchor>
    <xdr:from>
      <xdr:col>11</xdr:col>
      <xdr:colOff>104775</xdr:colOff>
      <xdr:row>29</xdr:row>
      <xdr:rowOff>142876</xdr:rowOff>
    </xdr:from>
    <xdr:to>
      <xdr:col>16</xdr:col>
      <xdr:colOff>180974</xdr:colOff>
      <xdr:row>39</xdr:row>
      <xdr:rowOff>142876</xdr:rowOff>
    </xdr:to>
    <xdr:sp macro="" textlink="">
      <xdr:nvSpPr>
        <xdr:cNvPr id="2097" name="Rectangle: Rounded Corners 2096">
          <a:extLst>
            <a:ext uri="{FF2B5EF4-FFF2-40B4-BE49-F238E27FC236}">
              <a16:creationId xmlns:a16="http://schemas.microsoft.com/office/drawing/2014/main" id="{F7EABE09-6A99-4850-87C2-2584F14AEB5F}"/>
            </a:ext>
          </a:extLst>
        </xdr:cNvPr>
        <xdr:cNvSpPr/>
      </xdr:nvSpPr>
      <xdr:spPr>
        <a:xfrm>
          <a:off x="6810375" y="5667376"/>
          <a:ext cx="3124199" cy="1905000"/>
        </a:xfrm>
        <a:prstGeom prst="roundRect">
          <a:avLst>
            <a:gd name="adj" fmla="val 9017"/>
          </a:avLst>
        </a:prstGeom>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a:p>
      </xdr:txBody>
    </xdr:sp>
    <xdr:clientData/>
  </xdr:twoCellAnchor>
  <xdr:twoCellAnchor>
    <xdr:from>
      <xdr:col>12</xdr:col>
      <xdr:colOff>0</xdr:colOff>
      <xdr:row>29</xdr:row>
      <xdr:rowOff>171450</xdr:rowOff>
    </xdr:from>
    <xdr:to>
      <xdr:col>16</xdr:col>
      <xdr:colOff>514349</xdr:colOff>
      <xdr:row>32</xdr:row>
      <xdr:rowOff>0</xdr:rowOff>
    </xdr:to>
    <xdr:sp macro="" textlink="">
      <xdr:nvSpPr>
        <xdr:cNvPr id="2098" name="TextBox 2097">
          <a:extLst>
            <a:ext uri="{FF2B5EF4-FFF2-40B4-BE49-F238E27FC236}">
              <a16:creationId xmlns:a16="http://schemas.microsoft.com/office/drawing/2014/main" id="{2761A110-DD29-8741-CA8F-49671E0E98FF}"/>
            </a:ext>
          </a:extLst>
        </xdr:cNvPr>
        <xdr:cNvSpPr txBox="1"/>
      </xdr:nvSpPr>
      <xdr:spPr>
        <a:xfrm>
          <a:off x="7315200" y="5695950"/>
          <a:ext cx="295274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02060"/>
              </a:solidFill>
              <a:latin typeface="Arial" panose="020B0604020202020204" pitchFamily="34" charset="0"/>
              <a:cs typeface="Arial" panose="020B0604020202020204" pitchFamily="34" charset="0"/>
            </a:rPr>
            <a:t>Training Models fees by Sales</a:t>
          </a:r>
          <a:r>
            <a:rPr lang="en-IN" sz="1000" baseline="0">
              <a:solidFill>
                <a:srgbClr val="002060"/>
              </a:solidFill>
              <a:latin typeface="Arial" panose="020B0604020202020204" pitchFamily="34" charset="0"/>
              <a:cs typeface="Arial" panose="020B0604020202020204" pitchFamily="34" charset="0"/>
            </a:rPr>
            <a:t> Team</a:t>
          </a:r>
          <a:endParaRPr lang="en-IN" sz="1000">
            <a:solidFill>
              <a:srgbClr val="002060"/>
            </a:solidFill>
            <a:latin typeface="Arial" panose="020B0604020202020204" pitchFamily="34" charset="0"/>
            <a:cs typeface="Arial" panose="020B0604020202020204" pitchFamily="34" charset="0"/>
          </a:endParaRPr>
        </a:p>
      </xdr:txBody>
    </xdr:sp>
    <xdr:clientData/>
  </xdr:twoCellAnchor>
  <xdr:twoCellAnchor>
    <xdr:from>
      <xdr:col>11</xdr:col>
      <xdr:colOff>209550</xdr:colOff>
      <xdr:row>30</xdr:row>
      <xdr:rowOff>38100</xdr:rowOff>
    </xdr:from>
    <xdr:to>
      <xdr:col>16</xdr:col>
      <xdr:colOff>180975</xdr:colOff>
      <xdr:row>40</xdr:row>
      <xdr:rowOff>9525</xdr:rowOff>
    </xdr:to>
    <xdr:graphicFrame macro="">
      <xdr:nvGraphicFramePr>
        <xdr:cNvPr id="2099" name="Chart 2098">
          <a:extLst>
            <a:ext uri="{FF2B5EF4-FFF2-40B4-BE49-F238E27FC236}">
              <a16:creationId xmlns:a16="http://schemas.microsoft.com/office/drawing/2014/main" id="{E1EEC4C0-D6A8-46B3-A3CE-72D37760E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xdr:col>
      <xdr:colOff>581025</xdr:colOff>
      <xdr:row>29</xdr:row>
      <xdr:rowOff>142875</xdr:rowOff>
    </xdr:from>
    <xdr:to>
      <xdr:col>11</xdr:col>
      <xdr:colOff>38101</xdr:colOff>
      <xdr:row>39</xdr:row>
      <xdr:rowOff>66675</xdr:rowOff>
    </xdr:to>
    <xdr:sp macro="" textlink="">
      <xdr:nvSpPr>
        <xdr:cNvPr id="2101" name="Rectangle: Rounded Corners 2100">
          <a:extLst>
            <a:ext uri="{FF2B5EF4-FFF2-40B4-BE49-F238E27FC236}">
              <a16:creationId xmlns:a16="http://schemas.microsoft.com/office/drawing/2014/main" id="{6A7E23C1-A9D1-48BF-8174-598520306DA2}"/>
            </a:ext>
          </a:extLst>
        </xdr:cNvPr>
        <xdr:cNvSpPr/>
      </xdr:nvSpPr>
      <xdr:spPr>
        <a:xfrm>
          <a:off x="4848225" y="5667375"/>
          <a:ext cx="1895476" cy="1828800"/>
        </a:xfrm>
        <a:prstGeom prst="roundRect">
          <a:avLst>
            <a:gd name="adj" fmla="val 6301"/>
          </a:avLst>
        </a:prstGeom>
        <a:solidFill>
          <a:schemeClr val="bg2">
            <a:lumMod val="75000"/>
          </a:schemeClr>
        </a:solidFill>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76200</xdr:colOff>
      <xdr:row>30</xdr:row>
      <xdr:rowOff>47625</xdr:rowOff>
    </xdr:from>
    <xdr:to>
      <xdr:col>9</xdr:col>
      <xdr:colOff>447675</xdr:colOff>
      <xdr:row>31</xdr:row>
      <xdr:rowOff>161925</xdr:rowOff>
    </xdr:to>
    <xdr:sp macro="" textlink="">
      <xdr:nvSpPr>
        <xdr:cNvPr id="2103" name="TextBox 2102">
          <a:extLst>
            <a:ext uri="{FF2B5EF4-FFF2-40B4-BE49-F238E27FC236}">
              <a16:creationId xmlns:a16="http://schemas.microsoft.com/office/drawing/2014/main" id="{0FAFE1E2-C39F-4797-8FEB-344A5EECF30B}"/>
            </a:ext>
          </a:extLst>
        </xdr:cNvPr>
        <xdr:cNvSpPr txBox="1"/>
      </xdr:nvSpPr>
      <xdr:spPr>
        <a:xfrm>
          <a:off x="4953000" y="5762625"/>
          <a:ext cx="981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002060"/>
              </a:solidFill>
            </a:rPr>
            <a:t>Sales</a:t>
          </a:r>
          <a:r>
            <a:rPr lang="en-IN" sz="1100" baseline="0">
              <a:solidFill>
                <a:srgbClr val="002060"/>
              </a:solidFill>
            </a:rPr>
            <a:t> Team</a:t>
          </a:r>
          <a:endParaRPr lang="en-IN" sz="1100">
            <a:solidFill>
              <a:srgbClr val="002060"/>
            </a:solidFill>
          </a:endParaRPr>
        </a:p>
      </xdr:txBody>
    </xdr:sp>
    <xdr:clientData/>
  </xdr:twoCellAnchor>
  <xdr:twoCellAnchor editAs="oneCell">
    <xdr:from>
      <xdr:col>7</xdr:col>
      <xdr:colOff>590550</xdr:colOff>
      <xdr:row>31</xdr:row>
      <xdr:rowOff>142875</xdr:rowOff>
    </xdr:from>
    <xdr:to>
      <xdr:col>11</xdr:col>
      <xdr:colOff>9525</xdr:colOff>
      <xdr:row>39</xdr:row>
      <xdr:rowOff>95250</xdr:rowOff>
    </xdr:to>
    <mc:AlternateContent xmlns:mc="http://schemas.openxmlformats.org/markup-compatibility/2006" xmlns:a14="http://schemas.microsoft.com/office/drawing/2010/main">
      <mc:Choice Requires="a14">
        <xdr:graphicFrame macro="">
          <xdr:nvGraphicFramePr>
            <xdr:cNvPr id="2106" name="Sale Team 1">
              <a:extLst>
                <a:ext uri="{FF2B5EF4-FFF2-40B4-BE49-F238E27FC236}">
                  <a16:creationId xmlns:a16="http://schemas.microsoft.com/office/drawing/2014/main" id="{67B834D1-6723-414C-8F4B-C370F933B175}"/>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4991100" y="6057899"/>
              <a:ext cx="1743076" cy="1219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29</xdr:row>
      <xdr:rowOff>133350</xdr:rowOff>
    </xdr:from>
    <xdr:to>
      <xdr:col>7</xdr:col>
      <xdr:colOff>485774</xdr:colOff>
      <xdr:row>39</xdr:row>
      <xdr:rowOff>180975</xdr:rowOff>
    </xdr:to>
    <xdr:sp macro="" textlink="">
      <xdr:nvSpPr>
        <xdr:cNvPr id="2107" name="Rectangle: Rounded Corners 2106">
          <a:extLst>
            <a:ext uri="{FF2B5EF4-FFF2-40B4-BE49-F238E27FC236}">
              <a16:creationId xmlns:a16="http://schemas.microsoft.com/office/drawing/2014/main" id="{B2111032-D02A-4B98-8357-305442AF2D47}"/>
            </a:ext>
          </a:extLst>
        </xdr:cNvPr>
        <xdr:cNvSpPr/>
      </xdr:nvSpPr>
      <xdr:spPr>
        <a:xfrm>
          <a:off x="161925" y="5657850"/>
          <a:ext cx="4591049" cy="1952625"/>
        </a:xfrm>
        <a:prstGeom prst="roundRect">
          <a:avLst>
            <a:gd name="adj" fmla="val 9017"/>
          </a:avLst>
        </a:prstGeom>
        <a:noFill/>
        <a:ln>
          <a:solidFill>
            <a:schemeClr val="accent1">
              <a:lumMod val="60000"/>
              <a:lumOff val="40000"/>
            </a:schemeClr>
          </a:solidFill>
        </a:ln>
        <a:effectLst>
          <a:outerShdw blurRad="50800" dist="50800" dir="5400000" algn="ctr" rotWithShape="0">
            <a:srgbClr val="7030A0">
              <a:alpha val="12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285750</xdr:colOff>
      <xdr:row>37</xdr:row>
      <xdr:rowOff>85725</xdr:rowOff>
    </xdr:from>
    <xdr:to>
      <xdr:col>4</xdr:col>
      <xdr:colOff>390525</xdr:colOff>
      <xdr:row>39</xdr:row>
      <xdr:rowOff>19050</xdr:rowOff>
    </xdr:to>
    <xdr:sp macro="" textlink="">
      <xdr:nvSpPr>
        <xdr:cNvPr id="2108" name="TextBox 2107">
          <a:extLst>
            <a:ext uri="{FF2B5EF4-FFF2-40B4-BE49-F238E27FC236}">
              <a16:creationId xmlns:a16="http://schemas.microsoft.com/office/drawing/2014/main" id="{CE45ACCE-A81E-B7FA-BB98-001391991160}"/>
            </a:ext>
          </a:extLst>
        </xdr:cNvPr>
        <xdr:cNvSpPr txBox="1"/>
      </xdr:nvSpPr>
      <xdr:spPr>
        <a:xfrm>
          <a:off x="285750" y="7134225"/>
          <a:ext cx="2543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rgbClr val="002060"/>
              </a:solidFill>
              <a:latin typeface="Arial" panose="020B0604020202020204" pitchFamily="34" charset="0"/>
              <a:cs typeface="Arial" panose="020B0604020202020204" pitchFamily="34" charset="0"/>
            </a:rPr>
            <a:t>Training models</a:t>
          </a:r>
          <a:r>
            <a:rPr lang="en-US" sz="1000" baseline="0">
              <a:solidFill>
                <a:srgbClr val="002060"/>
              </a:solidFill>
              <a:latin typeface="Arial" panose="020B0604020202020204" pitchFamily="34" charset="0"/>
              <a:cs typeface="Arial" panose="020B0604020202020204" pitchFamily="34" charset="0"/>
            </a:rPr>
            <a:t> fees by consultant </a:t>
          </a:r>
          <a:endParaRPr lang="en-IN" sz="1000">
            <a:solidFill>
              <a:srgbClr val="002060"/>
            </a:solidFill>
            <a:latin typeface="Arial" panose="020B0604020202020204" pitchFamily="34" charset="0"/>
            <a:cs typeface="Arial" panose="020B0604020202020204" pitchFamily="34" charset="0"/>
          </a:endParaRPr>
        </a:p>
      </xdr:txBody>
    </xdr:sp>
    <xdr:clientData/>
  </xdr:twoCellAnchor>
  <xdr:twoCellAnchor>
    <xdr:from>
      <xdr:col>0</xdr:col>
      <xdr:colOff>133350</xdr:colOff>
      <xdr:row>29</xdr:row>
      <xdr:rowOff>161925</xdr:rowOff>
    </xdr:from>
    <xdr:to>
      <xdr:col>7</xdr:col>
      <xdr:colOff>438150</xdr:colOff>
      <xdr:row>38</xdr:row>
      <xdr:rowOff>152400</xdr:rowOff>
    </xdr:to>
    <xdr:graphicFrame macro="">
      <xdr:nvGraphicFramePr>
        <xdr:cNvPr id="2109" name="Chart 2108">
          <a:extLst>
            <a:ext uri="{FF2B5EF4-FFF2-40B4-BE49-F238E27FC236}">
              <a16:creationId xmlns:a16="http://schemas.microsoft.com/office/drawing/2014/main" id="{2F42CA98-3B15-4DF7-8237-E51AC292E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0.08081</cdr:y>
    </cdr:from>
    <cdr:to>
      <cdr:x>0.43538</cdr:x>
      <cdr:y>0.40404</cdr:y>
    </cdr:to>
    <cdr:pic>
      <cdr:nvPicPr>
        <cdr:cNvPr id="2" name="chart">
          <a:extLst xmlns:a="http://schemas.openxmlformats.org/drawingml/2006/main">
            <a:ext uri="{FF2B5EF4-FFF2-40B4-BE49-F238E27FC236}">
              <a16:creationId xmlns:a16="http://schemas.microsoft.com/office/drawing/2014/main" id="{F9B491B8-BB99-786D-E714-5EBFFE4DA7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76202"/>
          <a:ext cx="1766605" cy="30479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0.11111</cdr:x>
      <cdr:y>0.31343</cdr:y>
    </cdr:from>
    <cdr:to>
      <cdr:x>0.67116</cdr:x>
      <cdr:y>0.75287</cdr:y>
    </cdr:to>
    <cdr:pic>
      <cdr:nvPicPr>
        <cdr:cNvPr id="2" name="chart">
          <a:extLst xmlns:a="http://schemas.openxmlformats.org/drawingml/2006/main">
            <a:ext uri="{FF2B5EF4-FFF2-40B4-BE49-F238E27FC236}">
              <a16:creationId xmlns:a16="http://schemas.microsoft.com/office/drawing/2014/main" id="{FFD3BF4B-294D-8717-7D6D-5544B3DAB7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00" y="200025"/>
          <a:ext cx="384081" cy="28044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0.00289</cdr:x>
      <cdr:y>0.21071</cdr:y>
    </cdr:from>
    <cdr:to>
      <cdr:x>0.47357</cdr:x>
      <cdr:y>0.37056</cdr:y>
    </cdr:to>
    <cdr:sp macro="" textlink="">
      <cdr:nvSpPr>
        <cdr:cNvPr id="2" name="TextBox 1">
          <a:extLst xmlns:a="http://schemas.openxmlformats.org/drawingml/2006/main">
            <a:ext uri="{FF2B5EF4-FFF2-40B4-BE49-F238E27FC236}">
              <a16:creationId xmlns:a16="http://schemas.microsoft.com/office/drawing/2014/main" id="{9239212F-5723-917C-BFCF-10EF359F109F}"/>
            </a:ext>
          </a:extLst>
        </cdr:cNvPr>
        <cdr:cNvSpPr txBox="1"/>
      </cdr:nvSpPr>
      <cdr:spPr>
        <a:xfrm xmlns:a="http://schemas.openxmlformats.org/drawingml/2006/main">
          <a:off x="13935" y="872334"/>
          <a:ext cx="2270560" cy="6617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a:solidFill>
                <a:srgbClr val="002060"/>
              </a:solidFill>
              <a:latin typeface="Arial" panose="020B0604020202020204" pitchFamily="34" charset="0"/>
              <a:cs typeface="Arial" panose="020B0604020202020204" pitchFamily="34" charset="0"/>
            </a:rPr>
            <a:t>Advertising Channel</a:t>
          </a:r>
        </a:p>
      </cdr:txBody>
    </cdr:sp>
  </cdr:relSizeAnchor>
  <cdr:relSizeAnchor xmlns:cdr="http://schemas.openxmlformats.org/drawingml/2006/chartDrawing">
    <cdr:from>
      <cdr:x>0.38191</cdr:x>
      <cdr:y>0.48828</cdr:y>
    </cdr:from>
    <cdr:to>
      <cdr:x>0.71891</cdr:x>
      <cdr:y>0.64813</cdr:y>
    </cdr:to>
    <cdr:sp macro="" textlink="">
      <cdr:nvSpPr>
        <cdr:cNvPr id="3" name="TextBox 2">
          <a:extLst xmlns:a="http://schemas.openxmlformats.org/drawingml/2006/main">
            <a:ext uri="{FF2B5EF4-FFF2-40B4-BE49-F238E27FC236}">
              <a16:creationId xmlns:a16="http://schemas.microsoft.com/office/drawing/2014/main" id="{CC59F63F-10EC-61B9-FA10-515B34F823D5}"/>
            </a:ext>
          </a:extLst>
        </cdr:cNvPr>
        <cdr:cNvSpPr txBox="1"/>
      </cdr:nvSpPr>
      <cdr:spPr>
        <a:xfrm xmlns:a="http://schemas.openxmlformats.org/drawingml/2006/main">
          <a:off x="1842334" y="2021485"/>
          <a:ext cx="1625667" cy="6617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00">
              <a:solidFill>
                <a:srgbClr val="002060"/>
              </a:solidFill>
            </a:rPr>
            <a:t>Paid </a:t>
          </a:r>
          <a:r>
            <a:rPr lang="en-US" sz="1000">
              <a:solidFill>
                <a:srgbClr val="002060"/>
              </a:solidFill>
            </a:rPr>
            <a:t>Advertisement </a:t>
          </a:r>
          <a:endParaRPr lang="en-IN" sz="1000">
            <a:solidFill>
              <a:srgbClr val="002060"/>
            </a:solidFill>
          </a:endParaRPr>
        </a:p>
      </cdr:txBody>
    </cdr:sp>
  </cdr:relSizeAnchor>
  <cdr:relSizeAnchor xmlns:cdr="http://schemas.openxmlformats.org/drawingml/2006/chartDrawing">
    <cdr:from>
      <cdr:x>0.04541</cdr:x>
      <cdr:y>0.43484</cdr:y>
    </cdr:from>
    <cdr:to>
      <cdr:x>0.3791</cdr:x>
      <cdr:y>0.6281</cdr:y>
    </cdr:to>
    <cdr:sp macro="" textlink="">
      <cdr:nvSpPr>
        <cdr:cNvPr id="5" name="TextBox 4">
          <a:extLst xmlns:a="http://schemas.openxmlformats.org/drawingml/2006/main">
            <a:ext uri="{FF2B5EF4-FFF2-40B4-BE49-F238E27FC236}">
              <a16:creationId xmlns:a16="http://schemas.microsoft.com/office/drawing/2014/main" id="{BBF650C2-D85C-56D3-0F16-29B6033609CA}"/>
            </a:ext>
          </a:extLst>
        </cdr:cNvPr>
        <cdr:cNvSpPr txBox="1"/>
      </cdr:nvSpPr>
      <cdr:spPr>
        <a:xfrm xmlns:a="http://schemas.openxmlformats.org/drawingml/2006/main">
          <a:off x="219074" y="1800224"/>
          <a:ext cx="1609725" cy="800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0.02962</cdr:x>
      <cdr:y>0.35431</cdr:y>
    </cdr:from>
    <cdr:to>
      <cdr:x>0.26063</cdr:x>
      <cdr:y>0.44404</cdr:y>
    </cdr:to>
    <cdr:sp macro="" textlink="">
      <cdr:nvSpPr>
        <cdr:cNvPr id="6" name="TextBox 5">
          <a:extLst xmlns:a="http://schemas.openxmlformats.org/drawingml/2006/main">
            <a:ext uri="{FF2B5EF4-FFF2-40B4-BE49-F238E27FC236}">
              <a16:creationId xmlns:a16="http://schemas.microsoft.com/office/drawing/2014/main" id="{A5329382-761E-1B07-A969-B9504008D6D7}"/>
            </a:ext>
          </a:extLst>
        </cdr:cNvPr>
        <cdr:cNvSpPr txBox="1"/>
      </cdr:nvSpPr>
      <cdr:spPr>
        <a:xfrm xmlns:a="http://schemas.openxmlformats.org/drawingml/2006/main">
          <a:off x="142874" y="1466849"/>
          <a:ext cx="1114425"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7.xml><?xml version="1.0" encoding="utf-8"?>
<c:userShapes xmlns:c="http://schemas.openxmlformats.org/drawingml/2006/chart">
  <cdr:relSizeAnchor xmlns:cdr="http://schemas.openxmlformats.org/drawingml/2006/chartDrawing">
    <cdr:from>
      <cdr:x>0.03846</cdr:x>
      <cdr:y>0.23711</cdr:y>
    </cdr:from>
    <cdr:to>
      <cdr:x>0.24359</cdr:x>
      <cdr:y>0.49485</cdr:y>
    </cdr:to>
    <cdr:sp macro="" textlink="">
      <cdr:nvSpPr>
        <cdr:cNvPr id="2" name="TextBox 1">
          <a:extLst xmlns:a="http://schemas.openxmlformats.org/drawingml/2006/main">
            <a:ext uri="{FF2B5EF4-FFF2-40B4-BE49-F238E27FC236}">
              <a16:creationId xmlns:a16="http://schemas.microsoft.com/office/drawing/2014/main" id="{254EEAE5-CA43-47BF-BFE6-594FD2106A9A}"/>
            </a:ext>
          </a:extLst>
        </cdr:cNvPr>
        <cdr:cNvSpPr txBox="1"/>
      </cdr:nvSpPr>
      <cdr:spPr>
        <a:xfrm xmlns:a="http://schemas.openxmlformats.org/drawingml/2006/main">
          <a:off x="142875" y="219076"/>
          <a:ext cx="76200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0.42308</cdr:x>
      <cdr:y>0.3299</cdr:y>
    </cdr:from>
    <cdr:to>
      <cdr:x>0.70513</cdr:x>
      <cdr:y>0.58763</cdr:y>
    </cdr:to>
    <cdr:sp macro="" textlink="">
      <cdr:nvSpPr>
        <cdr:cNvPr id="3" name="TextBox 2">
          <a:extLst xmlns:a="http://schemas.openxmlformats.org/drawingml/2006/main">
            <a:ext uri="{FF2B5EF4-FFF2-40B4-BE49-F238E27FC236}">
              <a16:creationId xmlns:a16="http://schemas.microsoft.com/office/drawing/2014/main" id="{80B5383C-BC39-1CC2-B4D6-D1F87A68D803}"/>
            </a:ext>
          </a:extLst>
        </cdr:cNvPr>
        <cdr:cNvSpPr txBox="1"/>
      </cdr:nvSpPr>
      <cdr:spPr>
        <a:xfrm xmlns:a="http://schemas.openxmlformats.org/drawingml/2006/main">
          <a:off x="1571625" y="304801"/>
          <a:ext cx="10477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LPA LENOVO" refreshedDate="44847.947095601849" createdVersion="8" refreshedVersion="8" minRefreshableVersion="3" recordCount="1237" xr:uid="{475592D4-14E0-4549-A0A4-FB1911CACBDB}">
  <cacheSource type="worksheet">
    <worksheetSource name="Table2"/>
  </cacheSource>
  <cacheFields count="15">
    <cacheField name="Fees Status" numFmtId="0">
      <sharedItems count="2">
        <s v="Paid"/>
        <s v="Not Paid"/>
      </sharedItems>
    </cacheField>
    <cacheField name="Day" numFmtId="0">
      <sharedItems containsSemiMixedTypes="0" containsString="0" containsNumber="1" containsInteger="1" minValue="1" maxValue="31"/>
    </cacheField>
    <cacheField name="Month" numFmtId="0">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ment" numFmtId="0">
      <sharedItems count="5">
        <s v="AD01-9364"/>
        <s v="AD01-9361"/>
        <s v="AD01-9362"/>
        <s v="AD01-9363"/>
        <s v="AD01-9365"/>
      </sharedItems>
    </cacheField>
    <cacheField name="Enrolled Courses" numFmtId="0">
      <sharedItems containsSemiMixedTypes="0" containsString="0" containsNumber="1" containsInteger="1" minValue="0" maxValue="5"/>
    </cacheField>
    <cacheField name="Paid Fees" numFmtId="0">
      <sharedItems/>
    </cacheField>
    <cacheField name="Paid Fees2" numFmtId="0">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Calls" numFmtId="0">
      <sharedItems containsSemiMixedTypes="0" containsString="0" containsNumber="1" containsInteger="1" minValue="1" maxValue="7"/>
    </cacheField>
    <cacheField name="Average Call Duration" numFmtId="20">
      <sharedItems containsSemiMixedTypes="0" containsNonDate="0" containsDate="1" containsString="0" minDate="1899-12-30T02:00:00" maxDate="1899-12-30T12:55:00"/>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William"/>
        <s v="Jack"/>
        <s v="Henry"/>
        <s v="Joseph"/>
      </sharedItems>
    </cacheField>
    <cacheField name="Consultant" numFmtId="0">
      <sharedItems count="29">
        <s v="Adison"/>
        <s v="Thomas"/>
        <s v="Freddie"/>
        <s v="Adam"/>
        <s v="Edward"/>
        <s v="Daniel"/>
        <s v="Charles"/>
        <s v="Stefen"/>
        <s v="Jeff"/>
        <s v="Elon"/>
        <s v="John"/>
        <s v="Noah"/>
        <s v="Joseph"/>
        <s v="Jacob_x000a_ayden"/>
        <s v="Jayden_x000a_ayden"/>
        <s v="Jood" u="1"/>
        <s v="Dary" u="1"/>
        <s v="Rony" u="1"/>
        <s v="Reham" u="1"/>
        <s v="Mohmed" u="1"/>
        <s v="Khalil" u="1"/>
        <s v="Dina" u="1"/>
        <s v="Hany" u="1"/>
        <s v="Habib" u="1"/>
        <s v="Kisho" u="1"/>
        <s v="Ahmed" u="1"/>
        <s v="Sahar" u="1"/>
        <s v="Kenza" u="1"/>
        <s v="Hisham" u="1"/>
      </sharedItems>
    </cacheField>
  </cacheFields>
  <extLst>
    <ext xmlns:x14="http://schemas.microsoft.com/office/spreadsheetml/2009/9/main" uri="{725AE2AE-9491-48be-B2B4-4EB974FC3084}">
      <x14:pivotCacheDefinition pivotCacheId="1830889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s v="EGP 7,000,000 "/>
    <x v="0"/>
    <n v="3"/>
    <d v="1899-12-30T02:00:00"/>
    <x v="0"/>
    <x v="0"/>
    <x v="0"/>
    <x v="0"/>
    <x v="0"/>
  </r>
  <r>
    <x v="0"/>
    <n v="10"/>
    <x v="1"/>
    <x v="0"/>
    <x v="1"/>
    <n v="3"/>
    <s v="EGP 11,000,000 "/>
    <x v="1"/>
    <n v="1"/>
    <d v="1899-12-30T02:00:00"/>
    <x v="0"/>
    <x v="1"/>
    <x v="1"/>
    <x v="1"/>
    <x v="1"/>
  </r>
  <r>
    <x v="0"/>
    <n v="20"/>
    <x v="2"/>
    <x v="1"/>
    <x v="0"/>
    <n v="2"/>
    <s v="EGP 12,000,000 "/>
    <x v="2"/>
    <n v="3"/>
    <d v="1899-12-30T02:00:00"/>
    <x v="0"/>
    <x v="2"/>
    <x v="2"/>
    <x v="1"/>
    <x v="2"/>
  </r>
  <r>
    <x v="0"/>
    <n v="23"/>
    <x v="2"/>
    <x v="2"/>
    <x v="0"/>
    <n v="4"/>
    <s v="EGP 15,000,000 "/>
    <x v="3"/>
    <n v="1"/>
    <d v="1899-12-30T02:00:00"/>
    <x v="0"/>
    <x v="2"/>
    <x v="3"/>
    <x v="2"/>
    <x v="3"/>
  </r>
  <r>
    <x v="0"/>
    <n v="11"/>
    <x v="2"/>
    <x v="0"/>
    <x v="0"/>
    <n v="5"/>
    <s v="EGP 25,000,000 "/>
    <x v="4"/>
    <n v="2"/>
    <d v="1899-12-30T02:00:00"/>
    <x v="0"/>
    <x v="3"/>
    <x v="1"/>
    <x v="3"/>
    <x v="4"/>
  </r>
  <r>
    <x v="0"/>
    <n v="2"/>
    <x v="3"/>
    <x v="3"/>
    <x v="1"/>
    <n v="3"/>
    <s v="EGP 12,000,000 "/>
    <x v="2"/>
    <n v="1"/>
    <d v="1899-12-30T02:00:00"/>
    <x v="0"/>
    <x v="4"/>
    <x v="4"/>
    <x v="0"/>
    <x v="5"/>
  </r>
  <r>
    <x v="0"/>
    <n v="6"/>
    <x v="3"/>
    <x v="3"/>
    <x v="2"/>
    <n v="5"/>
    <s v="EGP 20,000,000 "/>
    <x v="5"/>
    <n v="2"/>
    <d v="1899-12-30T02:00:00"/>
    <x v="0"/>
    <x v="0"/>
    <x v="5"/>
    <x v="3"/>
    <x v="4"/>
  </r>
  <r>
    <x v="0"/>
    <n v="26"/>
    <x v="4"/>
    <x v="2"/>
    <x v="3"/>
    <n v="1"/>
    <s v="EGP 19,000,000 "/>
    <x v="6"/>
    <n v="2"/>
    <d v="1899-12-30T02:00:00"/>
    <x v="1"/>
    <x v="5"/>
    <x v="3"/>
    <x v="0"/>
    <x v="5"/>
  </r>
  <r>
    <x v="0"/>
    <n v="15"/>
    <x v="4"/>
    <x v="3"/>
    <x v="2"/>
    <n v="2"/>
    <s v="EGP 38,000,000 "/>
    <x v="7"/>
    <n v="2"/>
    <d v="1899-12-30T02:00:00"/>
    <x v="1"/>
    <x v="4"/>
    <x v="6"/>
    <x v="1"/>
    <x v="1"/>
  </r>
  <r>
    <x v="0"/>
    <n v="17"/>
    <x v="4"/>
    <x v="4"/>
    <x v="1"/>
    <n v="2"/>
    <s v="EGP 12,000,000 "/>
    <x v="2"/>
    <n v="2"/>
    <d v="1899-12-30T02:00:00"/>
    <x v="0"/>
    <x v="6"/>
    <x v="7"/>
    <x v="1"/>
    <x v="6"/>
  </r>
  <r>
    <x v="0"/>
    <n v="1"/>
    <x v="0"/>
    <x v="0"/>
    <x v="0"/>
    <n v="1"/>
    <s v="EGP 7,000,000 "/>
    <x v="0"/>
    <n v="3"/>
    <d v="1899-12-30T02:00:00"/>
    <x v="0"/>
    <x v="0"/>
    <x v="0"/>
    <x v="0"/>
    <x v="0"/>
  </r>
  <r>
    <x v="0"/>
    <n v="2"/>
    <x v="3"/>
    <x v="3"/>
    <x v="1"/>
    <n v="3"/>
    <s v="EGP 12,000,000 "/>
    <x v="2"/>
    <n v="1"/>
    <d v="1899-12-30T02:00:00"/>
    <x v="0"/>
    <x v="4"/>
    <x v="4"/>
    <x v="0"/>
    <x v="1"/>
  </r>
  <r>
    <x v="0"/>
    <n v="6"/>
    <x v="3"/>
    <x v="3"/>
    <x v="2"/>
    <n v="5"/>
    <s v="EGP 20,000,000 "/>
    <x v="5"/>
    <n v="2"/>
    <d v="1899-12-30T02:00:00"/>
    <x v="0"/>
    <x v="0"/>
    <x v="5"/>
    <x v="3"/>
    <x v="7"/>
  </r>
  <r>
    <x v="0"/>
    <n v="26"/>
    <x v="4"/>
    <x v="2"/>
    <x v="3"/>
    <n v="1"/>
    <s v="EGP 19,000,000 "/>
    <x v="6"/>
    <n v="2"/>
    <d v="1899-12-30T02:00:00"/>
    <x v="1"/>
    <x v="5"/>
    <x v="3"/>
    <x v="0"/>
    <x v="8"/>
  </r>
  <r>
    <x v="0"/>
    <n v="2"/>
    <x v="3"/>
    <x v="3"/>
    <x v="1"/>
    <n v="3"/>
    <s v="EGP 12,000,000 "/>
    <x v="2"/>
    <n v="1"/>
    <d v="1899-12-30T02:00:00"/>
    <x v="0"/>
    <x v="4"/>
    <x v="4"/>
    <x v="0"/>
    <x v="2"/>
  </r>
  <r>
    <x v="0"/>
    <n v="6"/>
    <x v="3"/>
    <x v="3"/>
    <x v="2"/>
    <n v="5"/>
    <s v="EGP 20,000,000 "/>
    <x v="5"/>
    <n v="2"/>
    <d v="1899-12-30T02:00:00"/>
    <x v="0"/>
    <x v="0"/>
    <x v="5"/>
    <x v="3"/>
    <x v="7"/>
  </r>
  <r>
    <x v="0"/>
    <n v="26"/>
    <x v="4"/>
    <x v="2"/>
    <x v="3"/>
    <n v="1"/>
    <s v="EGP 19,000,000 "/>
    <x v="6"/>
    <n v="2"/>
    <d v="1899-12-30T02:00:00"/>
    <x v="1"/>
    <x v="5"/>
    <x v="3"/>
    <x v="0"/>
    <x v="8"/>
  </r>
  <r>
    <x v="0"/>
    <n v="12"/>
    <x v="5"/>
    <x v="0"/>
    <x v="2"/>
    <n v="3"/>
    <s v="EGP 11,000,000 "/>
    <x v="1"/>
    <n v="1"/>
    <d v="1899-12-30T02:00:00"/>
    <x v="0"/>
    <x v="7"/>
    <x v="7"/>
    <x v="1"/>
    <x v="6"/>
  </r>
  <r>
    <x v="0"/>
    <n v="11"/>
    <x v="6"/>
    <x v="1"/>
    <x v="1"/>
    <n v="5"/>
    <s v="EGP 25,000,000 "/>
    <x v="4"/>
    <n v="1"/>
    <d v="1899-12-30T02:00:00"/>
    <x v="0"/>
    <x v="2"/>
    <x v="5"/>
    <x v="1"/>
    <x v="2"/>
  </r>
  <r>
    <x v="0"/>
    <n v="11"/>
    <x v="7"/>
    <x v="2"/>
    <x v="2"/>
    <n v="2"/>
    <s v="EGP 38,000,000 "/>
    <x v="7"/>
    <n v="2"/>
    <d v="1899-12-30T02:00:00"/>
    <x v="1"/>
    <x v="7"/>
    <x v="5"/>
    <x v="0"/>
    <x v="7"/>
  </r>
  <r>
    <x v="0"/>
    <n v="3"/>
    <x v="0"/>
    <x v="3"/>
    <x v="2"/>
    <n v="4"/>
    <s v="EGP 15,000,000 "/>
    <x v="3"/>
    <n v="1"/>
    <d v="1899-12-30T02:00:00"/>
    <x v="0"/>
    <x v="7"/>
    <x v="0"/>
    <x v="0"/>
    <x v="5"/>
  </r>
  <r>
    <x v="0"/>
    <n v="11"/>
    <x v="8"/>
    <x v="0"/>
    <x v="1"/>
    <n v="1"/>
    <s v="EGP 19,000,000 "/>
    <x v="6"/>
    <n v="1"/>
    <d v="1899-12-30T02:00:00"/>
    <x v="1"/>
    <x v="0"/>
    <x v="1"/>
    <x v="2"/>
    <x v="8"/>
  </r>
  <r>
    <x v="0"/>
    <n v="10"/>
    <x v="8"/>
    <x v="3"/>
    <x v="0"/>
    <n v="4"/>
    <s v="EGP 20,000,000 "/>
    <x v="5"/>
    <n v="3"/>
    <d v="1899-12-30T02:00:00"/>
    <x v="0"/>
    <x v="5"/>
    <x v="3"/>
    <x v="2"/>
    <x v="8"/>
  </r>
  <r>
    <x v="0"/>
    <n v="5"/>
    <x v="8"/>
    <x v="3"/>
    <x v="1"/>
    <n v="1"/>
    <s v="EGP 7,000,000 "/>
    <x v="0"/>
    <n v="2"/>
    <d v="1899-12-30T02:00:00"/>
    <x v="0"/>
    <x v="7"/>
    <x v="6"/>
    <x v="1"/>
    <x v="6"/>
  </r>
  <r>
    <x v="0"/>
    <n v="12"/>
    <x v="9"/>
    <x v="1"/>
    <x v="1"/>
    <n v="2"/>
    <s v="EGP 38,000,000 "/>
    <x v="7"/>
    <n v="3"/>
    <d v="1899-12-30T02:00:00"/>
    <x v="1"/>
    <x v="4"/>
    <x v="4"/>
    <x v="0"/>
    <x v="7"/>
  </r>
  <r>
    <x v="0"/>
    <n v="26"/>
    <x v="1"/>
    <x v="0"/>
    <x v="2"/>
    <n v="4"/>
    <s v="EGP 20,000,000 "/>
    <x v="5"/>
    <n v="3"/>
    <d v="1899-12-30T02:00:00"/>
    <x v="2"/>
    <x v="0"/>
    <x v="0"/>
    <x v="3"/>
    <x v="4"/>
  </r>
  <r>
    <x v="0"/>
    <n v="25"/>
    <x v="2"/>
    <x v="0"/>
    <x v="0"/>
    <n v="3"/>
    <s v="EGP 15,000,000 "/>
    <x v="3"/>
    <n v="3"/>
    <d v="1899-12-30T02:00:00"/>
    <x v="0"/>
    <x v="7"/>
    <x v="2"/>
    <x v="1"/>
    <x v="6"/>
  </r>
  <r>
    <x v="0"/>
    <n v="11"/>
    <x v="2"/>
    <x v="0"/>
    <x v="2"/>
    <n v="3"/>
    <s v="EGP 12,000,000 "/>
    <x v="2"/>
    <n v="4"/>
    <d v="1899-12-30T02:00:00"/>
    <x v="0"/>
    <x v="1"/>
    <x v="0"/>
    <x v="3"/>
    <x v="4"/>
  </r>
  <r>
    <x v="0"/>
    <n v="18"/>
    <x v="2"/>
    <x v="0"/>
    <x v="1"/>
    <n v="4"/>
    <s v="EGP 15,000,000 "/>
    <x v="3"/>
    <n v="2"/>
    <d v="1899-12-30T02:00:00"/>
    <x v="0"/>
    <x v="4"/>
    <x v="6"/>
    <x v="0"/>
    <x v="9"/>
  </r>
  <r>
    <x v="0"/>
    <n v="1"/>
    <x v="3"/>
    <x v="2"/>
    <x v="2"/>
    <n v="3"/>
    <s v="EGP 15,000,000 "/>
    <x v="3"/>
    <n v="3"/>
    <d v="1899-12-30T02:00:00"/>
    <x v="0"/>
    <x v="4"/>
    <x v="2"/>
    <x v="1"/>
    <x v="6"/>
  </r>
  <r>
    <x v="0"/>
    <n v="1"/>
    <x v="3"/>
    <x v="0"/>
    <x v="2"/>
    <n v="2"/>
    <s v="EGP 12,000,000 "/>
    <x v="2"/>
    <n v="6"/>
    <d v="1899-12-30T02:00:00"/>
    <x v="0"/>
    <x v="4"/>
    <x v="2"/>
    <x v="0"/>
    <x v="5"/>
  </r>
  <r>
    <x v="0"/>
    <n v="8"/>
    <x v="3"/>
    <x v="0"/>
    <x v="2"/>
    <n v="3"/>
    <s v="EGP 15,000,000 "/>
    <x v="3"/>
    <n v="3"/>
    <d v="1899-12-30T02:00:00"/>
    <x v="0"/>
    <x v="3"/>
    <x v="0"/>
    <x v="0"/>
    <x v="9"/>
  </r>
  <r>
    <x v="0"/>
    <n v="20"/>
    <x v="3"/>
    <x v="1"/>
    <x v="1"/>
    <n v="5"/>
    <s v="EGP 25,000,000 "/>
    <x v="4"/>
    <n v="4"/>
    <d v="1899-12-30T02:00:00"/>
    <x v="0"/>
    <x v="3"/>
    <x v="2"/>
    <x v="0"/>
    <x v="10"/>
  </r>
  <r>
    <x v="0"/>
    <n v="20"/>
    <x v="3"/>
    <x v="4"/>
    <x v="0"/>
    <n v="2"/>
    <s v="EGP 12,000,000 "/>
    <x v="2"/>
    <n v="4"/>
    <d v="1899-12-30T02:00:00"/>
    <x v="0"/>
    <x v="8"/>
    <x v="3"/>
    <x v="2"/>
    <x v="11"/>
  </r>
  <r>
    <x v="0"/>
    <n v="1"/>
    <x v="3"/>
    <x v="1"/>
    <x v="1"/>
    <n v="3"/>
    <s v="EGP 15,000,000 "/>
    <x v="3"/>
    <n v="5"/>
    <d v="1899-12-30T02:00:00"/>
    <x v="0"/>
    <x v="2"/>
    <x v="4"/>
    <x v="2"/>
    <x v="8"/>
  </r>
  <r>
    <x v="0"/>
    <n v="20"/>
    <x v="3"/>
    <x v="1"/>
    <x v="2"/>
    <n v="2"/>
    <s v="EGP 10,000,000 "/>
    <x v="8"/>
    <n v="1"/>
    <d v="1899-12-30T02:00:00"/>
    <x v="0"/>
    <x v="8"/>
    <x v="5"/>
    <x v="0"/>
    <x v="12"/>
  </r>
  <r>
    <x v="0"/>
    <n v="1"/>
    <x v="3"/>
    <x v="1"/>
    <x v="0"/>
    <n v="3"/>
    <s v="EGP 12,000,000 "/>
    <x v="2"/>
    <n v="2"/>
    <d v="1899-12-30T02:00:00"/>
    <x v="0"/>
    <x v="3"/>
    <x v="1"/>
    <x v="0"/>
    <x v="7"/>
  </r>
  <r>
    <x v="0"/>
    <n v="4"/>
    <x v="3"/>
    <x v="0"/>
    <x v="1"/>
    <n v="3"/>
    <s v="EGP 11,000,000 "/>
    <x v="1"/>
    <n v="6"/>
    <d v="1899-12-30T02:00:00"/>
    <x v="0"/>
    <x v="4"/>
    <x v="6"/>
    <x v="1"/>
    <x v="2"/>
  </r>
  <r>
    <x v="0"/>
    <n v="3"/>
    <x v="4"/>
    <x v="2"/>
    <x v="0"/>
    <n v="1"/>
    <s v="EGP 19,000,000 "/>
    <x v="6"/>
    <n v="3"/>
    <d v="1899-12-30T02:00:00"/>
    <x v="1"/>
    <x v="8"/>
    <x v="6"/>
    <x v="0"/>
    <x v="7"/>
  </r>
  <r>
    <x v="0"/>
    <n v="22"/>
    <x v="4"/>
    <x v="2"/>
    <x v="0"/>
    <n v="1"/>
    <s v="EGP 19,000,000 "/>
    <x v="6"/>
    <n v="1"/>
    <d v="1899-12-30T02:00:00"/>
    <x v="1"/>
    <x v="1"/>
    <x v="7"/>
    <x v="3"/>
    <x v="10"/>
  </r>
  <r>
    <x v="0"/>
    <n v="13"/>
    <x v="4"/>
    <x v="4"/>
    <x v="4"/>
    <n v="4"/>
    <s v="EGP 20,000,000 "/>
    <x v="5"/>
    <n v="3"/>
    <d v="1899-12-30T02:00:00"/>
    <x v="2"/>
    <x v="0"/>
    <x v="2"/>
    <x v="2"/>
    <x v="8"/>
  </r>
  <r>
    <x v="0"/>
    <n v="17"/>
    <x v="4"/>
    <x v="4"/>
    <x v="2"/>
    <n v="1"/>
    <s v="EGP 7,000,000 "/>
    <x v="0"/>
    <n v="1"/>
    <d v="1899-12-30T02:00:00"/>
    <x v="0"/>
    <x v="0"/>
    <x v="3"/>
    <x v="0"/>
    <x v="7"/>
  </r>
  <r>
    <x v="0"/>
    <n v="30"/>
    <x v="4"/>
    <x v="4"/>
    <x v="1"/>
    <n v="2"/>
    <s v="EGP 10,000,000 "/>
    <x v="8"/>
    <n v="1"/>
    <d v="1899-12-30T02:00:00"/>
    <x v="0"/>
    <x v="2"/>
    <x v="3"/>
    <x v="2"/>
    <x v="11"/>
  </r>
  <r>
    <x v="0"/>
    <n v="29"/>
    <x v="4"/>
    <x v="2"/>
    <x v="2"/>
    <n v="3"/>
    <s v="EGP 15,000,000 "/>
    <x v="3"/>
    <n v="1"/>
    <d v="1899-12-30T02:00:00"/>
    <x v="0"/>
    <x v="0"/>
    <x v="1"/>
    <x v="1"/>
    <x v="1"/>
  </r>
  <r>
    <x v="0"/>
    <n v="6"/>
    <x v="4"/>
    <x v="4"/>
    <x v="4"/>
    <n v="1"/>
    <s v="EGP 7,000,000 "/>
    <x v="0"/>
    <n v="3"/>
    <d v="1899-12-30T02:00:00"/>
    <x v="0"/>
    <x v="8"/>
    <x v="7"/>
    <x v="3"/>
    <x v="10"/>
  </r>
  <r>
    <x v="0"/>
    <n v="22"/>
    <x v="10"/>
    <x v="1"/>
    <x v="0"/>
    <n v="5"/>
    <s v="EGP 25,000,000 "/>
    <x v="4"/>
    <n v="6"/>
    <d v="1899-12-30T02:00:00"/>
    <x v="0"/>
    <x v="7"/>
    <x v="5"/>
    <x v="3"/>
    <x v="4"/>
  </r>
  <r>
    <x v="0"/>
    <n v="3"/>
    <x v="10"/>
    <x v="2"/>
    <x v="1"/>
    <n v="5"/>
    <s v="EGP 20,000,000 "/>
    <x v="5"/>
    <n v="4"/>
    <d v="1899-12-30T02:00:00"/>
    <x v="0"/>
    <x v="4"/>
    <x v="7"/>
    <x v="1"/>
    <x v="6"/>
  </r>
  <r>
    <x v="0"/>
    <n v="12"/>
    <x v="5"/>
    <x v="0"/>
    <x v="2"/>
    <n v="3"/>
    <s v="EGP 11,000,000 "/>
    <x v="1"/>
    <n v="1"/>
    <d v="1899-12-30T02:00:00"/>
    <x v="0"/>
    <x v="7"/>
    <x v="7"/>
    <x v="1"/>
    <x v="6"/>
  </r>
  <r>
    <x v="0"/>
    <n v="11"/>
    <x v="6"/>
    <x v="1"/>
    <x v="1"/>
    <n v="5"/>
    <s v="EGP 25,000,000 "/>
    <x v="4"/>
    <n v="1"/>
    <d v="1899-12-30T02:00:00"/>
    <x v="0"/>
    <x v="2"/>
    <x v="5"/>
    <x v="1"/>
    <x v="2"/>
  </r>
  <r>
    <x v="0"/>
    <n v="11"/>
    <x v="7"/>
    <x v="2"/>
    <x v="2"/>
    <n v="2"/>
    <s v="EGP 38,000,000 "/>
    <x v="7"/>
    <n v="2"/>
    <d v="1899-12-30T02:00:00"/>
    <x v="1"/>
    <x v="7"/>
    <x v="5"/>
    <x v="0"/>
    <x v="7"/>
  </r>
  <r>
    <x v="0"/>
    <n v="3"/>
    <x v="0"/>
    <x v="3"/>
    <x v="2"/>
    <n v="4"/>
    <s v="EGP 15,000,000 "/>
    <x v="3"/>
    <n v="1"/>
    <d v="1899-12-30T02:00:00"/>
    <x v="0"/>
    <x v="7"/>
    <x v="0"/>
    <x v="0"/>
    <x v="5"/>
  </r>
  <r>
    <x v="0"/>
    <n v="11"/>
    <x v="8"/>
    <x v="0"/>
    <x v="1"/>
    <n v="1"/>
    <s v="EGP 19,000,000 "/>
    <x v="6"/>
    <n v="1"/>
    <d v="1899-12-30T02:00:00"/>
    <x v="1"/>
    <x v="0"/>
    <x v="1"/>
    <x v="2"/>
    <x v="8"/>
  </r>
  <r>
    <x v="0"/>
    <n v="10"/>
    <x v="8"/>
    <x v="3"/>
    <x v="0"/>
    <n v="4"/>
    <s v="EGP 20,000,000 "/>
    <x v="5"/>
    <n v="3"/>
    <d v="1899-12-30T02:00:00"/>
    <x v="0"/>
    <x v="5"/>
    <x v="3"/>
    <x v="2"/>
    <x v="8"/>
  </r>
  <r>
    <x v="0"/>
    <n v="5"/>
    <x v="8"/>
    <x v="3"/>
    <x v="1"/>
    <n v="1"/>
    <s v="EGP 7,000,000 "/>
    <x v="0"/>
    <n v="2"/>
    <d v="1899-12-30T02:00:00"/>
    <x v="0"/>
    <x v="7"/>
    <x v="6"/>
    <x v="1"/>
    <x v="6"/>
  </r>
  <r>
    <x v="0"/>
    <n v="12"/>
    <x v="9"/>
    <x v="1"/>
    <x v="1"/>
    <n v="2"/>
    <s v="EGP 38,000,000 "/>
    <x v="7"/>
    <n v="3"/>
    <d v="1899-12-30T02:00:00"/>
    <x v="1"/>
    <x v="4"/>
    <x v="4"/>
    <x v="0"/>
    <x v="7"/>
  </r>
  <r>
    <x v="0"/>
    <n v="26"/>
    <x v="1"/>
    <x v="0"/>
    <x v="2"/>
    <n v="4"/>
    <s v="EGP 20,000,000 "/>
    <x v="5"/>
    <n v="3"/>
    <d v="1899-12-30T02:00:00"/>
    <x v="2"/>
    <x v="0"/>
    <x v="0"/>
    <x v="3"/>
    <x v="4"/>
  </r>
  <r>
    <x v="1"/>
    <n v="11"/>
    <x v="7"/>
    <x v="2"/>
    <x v="0"/>
    <n v="0"/>
    <s v="EGP 0 "/>
    <x v="9"/>
    <n v="1"/>
    <d v="1899-12-30T02:00:00"/>
    <x v="3"/>
    <x v="9"/>
    <x v="2"/>
    <x v="0"/>
    <x v="9"/>
  </r>
  <r>
    <x v="1"/>
    <n v="14"/>
    <x v="0"/>
    <x v="0"/>
    <x v="1"/>
    <n v="0"/>
    <s v="EGP 0 "/>
    <x v="9"/>
    <n v="5"/>
    <d v="1899-12-30T02:00:00"/>
    <x v="3"/>
    <x v="9"/>
    <x v="3"/>
    <x v="1"/>
    <x v="6"/>
  </r>
  <r>
    <x v="1"/>
    <n v="1"/>
    <x v="8"/>
    <x v="0"/>
    <x v="1"/>
    <n v="0"/>
    <s v="EGP 0 "/>
    <x v="9"/>
    <n v="1"/>
    <d v="1899-12-30T02:00:00"/>
    <x v="3"/>
    <x v="9"/>
    <x v="0"/>
    <x v="2"/>
    <x v="8"/>
  </r>
  <r>
    <x v="1"/>
    <n v="12"/>
    <x v="9"/>
    <x v="1"/>
    <x v="0"/>
    <n v="0"/>
    <s v="EGP 0 "/>
    <x v="9"/>
    <n v="2"/>
    <d v="1899-12-30T02:00:00"/>
    <x v="3"/>
    <x v="9"/>
    <x v="3"/>
    <x v="1"/>
    <x v="1"/>
  </r>
  <r>
    <x v="1"/>
    <n v="7"/>
    <x v="3"/>
    <x v="4"/>
    <x v="1"/>
    <n v="0"/>
    <s v="EGP 0 "/>
    <x v="9"/>
    <n v="6"/>
    <d v="1899-12-30T02:00:00"/>
    <x v="3"/>
    <x v="9"/>
    <x v="5"/>
    <x v="3"/>
    <x v="10"/>
  </r>
  <r>
    <x v="1"/>
    <n v="5"/>
    <x v="3"/>
    <x v="2"/>
    <x v="2"/>
    <n v="0"/>
    <s v="EGP 0 "/>
    <x v="9"/>
    <n v="4"/>
    <d v="1899-12-30T02:00:00"/>
    <x v="3"/>
    <x v="9"/>
    <x v="7"/>
    <x v="1"/>
    <x v="1"/>
  </r>
  <r>
    <x v="1"/>
    <n v="23"/>
    <x v="4"/>
    <x v="0"/>
    <x v="1"/>
    <n v="0"/>
    <s v="EGP 0 "/>
    <x v="9"/>
    <n v="3"/>
    <d v="1899-12-30T02:00:00"/>
    <x v="3"/>
    <x v="9"/>
    <x v="0"/>
    <x v="3"/>
    <x v="4"/>
  </r>
  <r>
    <x v="1"/>
    <n v="19"/>
    <x v="4"/>
    <x v="2"/>
    <x v="1"/>
    <n v="0"/>
    <s v="EGP 0 "/>
    <x v="9"/>
    <n v="1"/>
    <d v="1899-12-30T02:00:00"/>
    <x v="3"/>
    <x v="9"/>
    <x v="6"/>
    <x v="0"/>
    <x v="10"/>
  </r>
  <r>
    <x v="1"/>
    <n v="10"/>
    <x v="10"/>
    <x v="4"/>
    <x v="0"/>
    <n v="0"/>
    <s v="EGP 0 "/>
    <x v="9"/>
    <n v="1"/>
    <d v="1899-12-30T02:00:00"/>
    <x v="3"/>
    <x v="9"/>
    <x v="6"/>
    <x v="0"/>
    <x v="5"/>
  </r>
  <r>
    <x v="1"/>
    <n v="11"/>
    <x v="7"/>
    <x v="2"/>
    <x v="0"/>
    <n v="0"/>
    <s v="EGP 0 "/>
    <x v="9"/>
    <n v="1"/>
    <d v="1899-12-30T02:00:00"/>
    <x v="3"/>
    <x v="9"/>
    <x v="2"/>
    <x v="0"/>
    <x v="9"/>
  </r>
  <r>
    <x v="1"/>
    <n v="14"/>
    <x v="0"/>
    <x v="0"/>
    <x v="1"/>
    <n v="0"/>
    <s v="EGP 0 "/>
    <x v="9"/>
    <n v="5"/>
    <d v="1899-12-30T02:00:00"/>
    <x v="3"/>
    <x v="9"/>
    <x v="3"/>
    <x v="1"/>
    <x v="6"/>
  </r>
  <r>
    <x v="1"/>
    <n v="1"/>
    <x v="8"/>
    <x v="0"/>
    <x v="1"/>
    <n v="0"/>
    <s v="EGP 0 "/>
    <x v="9"/>
    <n v="1"/>
    <d v="1899-12-30T02:00:00"/>
    <x v="3"/>
    <x v="9"/>
    <x v="0"/>
    <x v="2"/>
    <x v="8"/>
  </r>
  <r>
    <x v="1"/>
    <n v="12"/>
    <x v="9"/>
    <x v="1"/>
    <x v="0"/>
    <n v="0"/>
    <s v="EGP 0 "/>
    <x v="9"/>
    <n v="2"/>
    <d v="1899-12-30T02:00:00"/>
    <x v="3"/>
    <x v="9"/>
    <x v="3"/>
    <x v="1"/>
    <x v="1"/>
  </r>
  <r>
    <x v="0"/>
    <n v="1"/>
    <x v="8"/>
    <x v="2"/>
    <x v="1"/>
    <n v="5"/>
    <s v="EGP 25,000,000 "/>
    <x v="4"/>
    <n v="1"/>
    <d v="1899-12-30T02:00:00"/>
    <x v="0"/>
    <x v="5"/>
    <x v="2"/>
    <x v="3"/>
    <x v="10"/>
  </r>
  <r>
    <x v="0"/>
    <n v="12"/>
    <x v="9"/>
    <x v="0"/>
    <x v="2"/>
    <n v="2"/>
    <s v="EGP 12,000,000 "/>
    <x v="2"/>
    <n v="2"/>
    <d v="1899-12-30T02:00:00"/>
    <x v="0"/>
    <x v="0"/>
    <x v="2"/>
    <x v="1"/>
    <x v="1"/>
  </r>
  <r>
    <x v="0"/>
    <n v="12"/>
    <x v="9"/>
    <x v="0"/>
    <x v="2"/>
    <n v="3"/>
    <s v="EGP 15,000,000 "/>
    <x v="3"/>
    <n v="5"/>
    <d v="1899-12-30T02:00:00"/>
    <x v="0"/>
    <x v="4"/>
    <x v="6"/>
    <x v="0"/>
    <x v="10"/>
  </r>
  <r>
    <x v="0"/>
    <n v="10"/>
    <x v="1"/>
    <x v="0"/>
    <x v="4"/>
    <n v="2"/>
    <s v="EGP 12,000,000 "/>
    <x v="2"/>
    <n v="4"/>
    <d v="1899-12-30T02:00:00"/>
    <x v="0"/>
    <x v="6"/>
    <x v="3"/>
    <x v="1"/>
    <x v="2"/>
  </r>
  <r>
    <x v="0"/>
    <n v="23"/>
    <x v="2"/>
    <x v="0"/>
    <x v="2"/>
    <n v="5"/>
    <s v="EGP 20,000,000 "/>
    <x v="5"/>
    <n v="1"/>
    <d v="1899-12-30T02:00:00"/>
    <x v="0"/>
    <x v="5"/>
    <x v="2"/>
    <x v="2"/>
    <x v="11"/>
  </r>
  <r>
    <x v="0"/>
    <n v="8"/>
    <x v="2"/>
    <x v="2"/>
    <x v="0"/>
    <n v="5"/>
    <s v="EGP 21,000,000 "/>
    <x v="10"/>
    <n v="4"/>
    <d v="1899-12-30T02:00:00"/>
    <x v="0"/>
    <x v="0"/>
    <x v="5"/>
    <x v="0"/>
    <x v="12"/>
  </r>
  <r>
    <x v="0"/>
    <n v="22"/>
    <x v="2"/>
    <x v="0"/>
    <x v="2"/>
    <n v="4"/>
    <s v="EGP 15,000,000 "/>
    <x v="3"/>
    <n v="3"/>
    <d v="1899-12-30T02:00:00"/>
    <x v="0"/>
    <x v="4"/>
    <x v="5"/>
    <x v="1"/>
    <x v="2"/>
  </r>
  <r>
    <x v="0"/>
    <n v="30"/>
    <x v="2"/>
    <x v="0"/>
    <x v="3"/>
    <n v="2"/>
    <s v="EGP 12,000,000 "/>
    <x v="2"/>
    <n v="3"/>
    <d v="1899-12-30T02:00:00"/>
    <x v="0"/>
    <x v="5"/>
    <x v="6"/>
    <x v="0"/>
    <x v="10"/>
  </r>
  <r>
    <x v="0"/>
    <n v="8"/>
    <x v="3"/>
    <x v="0"/>
    <x v="1"/>
    <n v="4"/>
    <s v="EGP 20,000,000 "/>
    <x v="5"/>
    <n v="3"/>
    <d v="1899-12-30T02:00:00"/>
    <x v="0"/>
    <x v="8"/>
    <x v="5"/>
    <x v="2"/>
    <x v="8"/>
  </r>
  <r>
    <x v="0"/>
    <n v="30"/>
    <x v="3"/>
    <x v="3"/>
    <x v="2"/>
    <n v="3"/>
    <s v="EGP 15,000,000 "/>
    <x v="3"/>
    <n v="1"/>
    <d v="1899-12-30T02:00:00"/>
    <x v="0"/>
    <x v="0"/>
    <x v="1"/>
    <x v="1"/>
    <x v="1"/>
  </r>
  <r>
    <x v="0"/>
    <n v="9"/>
    <x v="3"/>
    <x v="1"/>
    <x v="2"/>
    <n v="3"/>
    <s v="EGP 15,000,000 "/>
    <x v="3"/>
    <n v="3"/>
    <d v="1899-12-30T02:00:00"/>
    <x v="0"/>
    <x v="4"/>
    <x v="7"/>
    <x v="1"/>
    <x v="13"/>
  </r>
  <r>
    <x v="0"/>
    <n v="11"/>
    <x v="3"/>
    <x v="3"/>
    <x v="2"/>
    <n v="3"/>
    <s v="EGP 15,000,000 "/>
    <x v="3"/>
    <n v="2"/>
    <d v="1899-12-30T02:00:00"/>
    <x v="0"/>
    <x v="7"/>
    <x v="7"/>
    <x v="1"/>
    <x v="6"/>
  </r>
  <r>
    <x v="0"/>
    <n v="26"/>
    <x v="3"/>
    <x v="0"/>
    <x v="1"/>
    <n v="1"/>
    <s v="EGP 7,000,000 "/>
    <x v="0"/>
    <n v="2"/>
    <d v="1899-12-30T02:00:00"/>
    <x v="0"/>
    <x v="8"/>
    <x v="7"/>
    <x v="0"/>
    <x v="9"/>
  </r>
  <r>
    <x v="0"/>
    <n v="22"/>
    <x v="4"/>
    <x v="2"/>
    <x v="1"/>
    <n v="2"/>
    <s v="EGP 38,000,000 "/>
    <x v="7"/>
    <n v="4"/>
    <d v="1899-12-30T02:00:00"/>
    <x v="1"/>
    <x v="7"/>
    <x v="3"/>
    <x v="3"/>
    <x v="10"/>
  </r>
  <r>
    <x v="0"/>
    <n v="3"/>
    <x v="4"/>
    <x v="4"/>
    <x v="1"/>
    <n v="1"/>
    <s v="EGP 19,000,000 "/>
    <x v="6"/>
    <n v="1"/>
    <d v="1899-12-30T02:00:00"/>
    <x v="1"/>
    <x v="4"/>
    <x v="0"/>
    <x v="1"/>
    <x v="2"/>
  </r>
  <r>
    <x v="0"/>
    <n v="8"/>
    <x v="4"/>
    <x v="4"/>
    <x v="0"/>
    <n v="2"/>
    <s v="EGP 38,000,000 "/>
    <x v="7"/>
    <n v="1"/>
    <d v="1899-12-30T02:00:00"/>
    <x v="1"/>
    <x v="6"/>
    <x v="1"/>
    <x v="0"/>
    <x v="0"/>
  </r>
  <r>
    <x v="0"/>
    <n v="19"/>
    <x v="4"/>
    <x v="1"/>
    <x v="1"/>
    <n v="2"/>
    <s v="EGP 12,000,000 "/>
    <x v="2"/>
    <n v="1"/>
    <d v="1899-12-30T02:00:00"/>
    <x v="0"/>
    <x v="0"/>
    <x v="0"/>
    <x v="3"/>
    <x v="10"/>
  </r>
  <r>
    <x v="0"/>
    <n v="1"/>
    <x v="8"/>
    <x v="2"/>
    <x v="1"/>
    <n v="5"/>
    <s v="EGP 25,000,000 "/>
    <x v="4"/>
    <n v="1"/>
    <d v="1899-12-30T02:00:00"/>
    <x v="0"/>
    <x v="5"/>
    <x v="2"/>
    <x v="3"/>
    <x v="10"/>
  </r>
  <r>
    <x v="0"/>
    <n v="12"/>
    <x v="9"/>
    <x v="0"/>
    <x v="2"/>
    <n v="2"/>
    <s v="EGP 12,000,000 "/>
    <x v="2"/>
    <n v="2"/>
    <d v="1899-12-30T02:00:00"/>
    <x v="0"/>
    <x v="0"/>
    <x v="2"/>
    <x v="1"/>
    <x v="1"/>
  </r>
  <r>
    <x v="0"/>
    <n v="12"/>
    <x v="9"/>
    <x v="0"/>
    <x v="2"/>
    <n v="3"/>
    <s v="EGP 15,000,000 "/>
    <x v="3"/>
    <n v="5"/>
    <d v="1899-12-30T02:00:00"/>
    <x v="0"/>
    <x v="4"/>
    <x v="6"/>
    <x v="0"/>
    <x v="10"/>
  </r>
  <r>
    <x v="0"/>
    <n v="10"/>
    <x v="1"/>
    <x v="0"/>
    <x v="4"/>
    <n v="2"/>
    <s v="EGP 12,000,000 "/>
    <x v="2"/>
    <n v="4"/>
    <d v="1899-12-30T02:00:00"/>
    <x v="0"/>
    <x v="6"/>
    <x v="3"/>
    <x v="1"/>
    <x v="2"/>
  </r>
  <r>
    <x v="1"/>
    <n v="3"/>
    <x v="9"/>
    <x v="1"/>
    <x v="1"/>
    <n v="0"/>
    <s v="EGP 0 "/>
    <x v="9"/>
    <n v="2"/>
    <d v="1899-12-30T02:00:00"/>
    <x v="3"/>
    <x v="9"/>
    <x v="6"/>
    <x v="1"/>
    <x v="1"/>
  </r>
  <r>
    <x v="1"/>
    <n v="13"/>
    <x v="1"/>
    <x v="1"/>
    <x v="0"/>
    <n v="0"/>
    <s v="EGP 0 "/>
    <x v="9"/>
    <n v="1"/>
    <d v="1899-12-30T02:00:00"/>
    <x v="3"/>
    <x v="9"/>
    <x v="3"/>
    <x v="0"/>
    <x v="0"/>
  </r>
  <r>
    <x v="1"/>
    <n v="29"/>
    <x v="3"/>
    <x v="1"/>
    <x v="0"/>
    <n v="0"/>
    <s v="EGP 0 "/>
    <x v="9"/>
    <n v="4"/>
    <d v="1899-12-30T02:00:00"/>
    <x v="3"/>
    <x v="9"/>
    <x v="3"/>
    <x v="2"/>
    <x v="11"/>
  </r>
  <r>
    <x v="1"/>
    <n v="5"/>
    <x v="3"/>
    <x v="1"/>
    <x v="1"/>
    <n v="0"/>
    <s v="EGP 0 "/>
    <x v="9"/>
    <n v="5"/>
    <d v="1899-12-30T02:00:00"/>
    <x v="3"/>
    <x v="9"/>
    <x v="1"/>
    <x v="1"/>
    <x v="6"/>
  </r>
  <r>
    <x v="1"/>
    <n v="19"/>
    <x v="4"/>
    <x v="4"/>
    <x v="2"/>
    <n v="0"/>
    <s v="EGP 0 "/>
    <x v="9"/>
    <n v="2"/>
    <d v="1899-12-30T02:00:00"/>
    <x v="3"/>
    <x v="9"/>
    <x v="7"/>
    <x v="3"/>
    <x v="10"/>
  </r>
  <r>
    <x v="1"/>
    <n v="18"/>
    <x v="10"/>
    <x v="0"/>
    <x v="2"/>
    <n v="0"/>
    <s v="EGP 0 "/>
    <x v="9"/>
    <n v="1"/>
    <d v="1899-12-30T02:00:00"/>
    <x v="3"/>
    <x v="9"/>
    <x v="2"/>
    <x v="3"/>
    <x v="4"/>
  </r>
  <r>
    <x v="1"/>
    <n v="29"/>
    <x v="10"/>
    <x v="4"/>
    <x v="0"/>
    <n v="0"/>
    <s v="EGP 0 "/>
    <x v="9"/>
    <n v="1"/>
    <d v="1899-12-30T02:00:00"/>
    <x v="3"/>
    <x v="9"/>
    <x v="2"/>
    <x v="0"/>
    <x v="9"/>
  </r>
  <r>
    <x v="1"/>
    <n v="1"/>
    <x v="10"/>
    <x v="4"/>
    <x v="1"/>
    <n v="0"/>
    <s v="EGP 0 "/>
    <x v="9"/>
    <n v="2"/>
    <d v="1899-12-30T02:00:00"/>
    <x v="3"/>
    <x v="9"/>
    <x v="5"/>
    <x v="0"/>
    <x v="0"/>
  </r>
  <r>
    <x v="1"/>
    <n v="30"/>
    <x v="10"/>
    <x v="1"/>
    <x v="1"/>
    <n v="0"/>
    <s v="EGP 0 "/>
    <x v="9"/>
    <n v="1"/>
    <d v="1899-12-30T02:00:00"/>
    <x v="3"/>
    <x v="9"/>
    <x v="6"/>
    <x v="2"/>
    <x v="8"/>
  </r>
  <r>
    <x v="1"/>
    <n v="3"/>
    <x v="9"/>
    <x v="1"/>
    <x v="1"/>
    <n v="0"/>
    <s v="EGP 0 "/>
    <x v="9"/>
    <n v="2"/>
    <d v="1899-12-30T02:00:00"/>
    <x v="3"/>
    <x v="9"/>
    <x v="6"/>
    <x v="1"/>
    <x v="1"/>
  </r>
  <r>
    <x v="0"/>
    <n v="11"/>
    <x v="5"/>
    <x v="4"/>
    <x v="0"/>
    <n v="4"/>
    <s v="EGP 20,000,000 "/>
    <x v="5"/>
    <n v="2"/>
    <d v="1899-12-30T02:00:00"/>
    <x v="2"/>
    <x v="3"/>
    <x v="2"/>
    <x v="3"/>
    <x v="10"/>
  </r>
  <r>
    <x v="0"/>
    <n v="14"/>
    <x v="5"/>
    <x v="4"/>
    <x v="0"/>
    <n v="3"/>
    <s v="EGP 15,000,000 "/>
    <x v="3"/>
    <n v="2"/>
    <d v="1899-12-30T02:00:00"/>
    <x v="0"/>
    <x v="7"/>
    <x v="2"/>
    <x v="1"/>
    <x v="6"/>
  </r>
  <r>
    <x v="0"/>
    <n v="11"/>
    <x v="6"/>
    <x v="4"/>
    <x v="2"/>
    <n v="2"/>
    <s v="EGP 10,000,000 "/>
    <x v="8"/>
    <n v="1"/>
    <d v="1899-12-30T02:00:00"/>
    <x v="0"/>
    <x v="4"/>
    <x v="3"/>
    <x v="0"/>
    <x v="10"/>
  </r>
  <r>
    <x v="0"/>
    <n v="1"/>
    <x v="0"/>
    <x v="1"/>
    <x v="2"/>
    <n v="5"/>
    <s v="EGP 25,000,000 "/>
    <x v="4"/>
    <n v="1"/>
    <d v="1899-12-30T02:00:00"/>
    <x v="0"/>
    <x v="4"/>
    <x v="4"/>
    <x v="0"/>
    <x v="5"/>
  </r>
  <r>
    <x v="0"/>
    <n v="1"/>
    <x v="11"/>
    <x v="5"/>
    <x v="1"/>
    <n v="2"/>
    <s v="EGP 12,000,000 "/>
    <x v="2"/>
    <n v="5"/>
    <d v="1899-12-30T02:00:00"/>
    <x v="0"/>
    <x v="7"/>
    <x v="6"/>
    <x v="2"/>
    <x v="8"/>
  </r>
  <r>
    <x v="0"/>
    <n v="30"/>
    <x v="2"/>
    <x v="0"/>
    <x v="2"/>
    <n v="2"/>
    <s v="EGP 12,000,000 "/>
    <x v="2"/>
    <n v="1"/>
    <d v="1899-12-30T02:00:00"/>
    <x v="0"/>
    <x v="0"/>
    <x v="2"/>
    <x v="3"/>
    <x v="10"/>
  </r>
  <r>
    <x v="0"/>
    <n v="13"/>
    <x v="2"/>
    <x v="3"/>
    <x v="2"/>
    <n v="3"/>
    <s v="EGP 12,000,000 "/>
    <x v="2"/>
    <n v="1"/>
    <d v="1899-12-30T02:00:00"/>
    <x v="0"/>
    <x v="5"/>
    <x v="6"/>
    <x v="0"/>
    <x v="9"/>
  </r>
  <r>
    <x v="0"/>
    <n v="1"/>
    <x v="2"/>
    <x v="0"/>
    <x v="2"/>
    <n v="1"/>
    <s v="EGP 7,000,000 "/>
    <x v="0"/>
    <n v="4"/>
    <d v="1899-12-30T02:00:00"/>
    <x v="0"/>
    <x v="3"/>
    <x v="7"/>
    <x v="0"/>
    <x v="9"/>
  </r>
  <r>
    <x v="0"/>
    <n v="21"/>
    <x v="3"/>
    <x v="2"/>
    <x v="2"/>
    <n v="1"/>
    <s v="EGP 19,000,000 "/>
    <x v="6"/>
    <n v="1"/>
    <d v="1899-12-30T02:00:00"/>
    <x v="1"/>
    <x v="4"/>
    <x v="2"/>
    <x v="0"/>
    <x v="10"/>
  </r>
  <r>
    <x v="0"/>
    <n v="3"/>
    <x v="3"/>
    <x v="2"/>
    <x v="2"/>
    <n v="2"/>
    <s v="EGP 38,000,000 "/>
    <x v="7"/>
    <n v="2"/>
    <d v="1899-12-30T02:00:00"/>
    <x v="1"/>
    <x v="0"/>
    <x v="7"/>
    <x v="1"/>
    <x v="2"/>
  </r>
  <r>
    <x v="0"/>
    <n v="8"/>
    <x v="3"/>
    <x v="4"/>
    <x v="2"/>
    <n v="4"/>
    <s v="EGP 20,000,000 "/>
    <x v="5"/>
    <n v="2"/>
    <d v="1899-12-30T02:00:00"/>
    <x v="2"/>
    <x v="4"/>
    <x v="2"/>
    <x v="1"/>
    <x v="1"/>
  </r>
  <r>
    <x v="0"/>
    <n v="14"/>
    <x v="3"/>
    <x v="0"/>
    <x v="1"/>
    <n v="1"/>
    <s v="EGP 7,000,000 "/>
    <x v="0"/>
    <n v="5"/>
    <d v="1899-12-30T02:00:00"/>
    <x v="0"/>
    <x v="3"/>
    <x v="5"/>
    <x v="3"/>
    <x v="10"/>
  </r>
  <r>
    <x v="0"/>
    <n v="31"/>
    <x v="3"/>
    <x v="1"/>
    <x v="1"/>
    <n v="3"/>
    <s v="EGP 15,000,000 "/>
    <x v="3"/>
    <n v="3"/>
    <d v="1899-12-30T02:00:00"/>
    <x v="0"/>
    <x v="2"/>
    <x v="1"/>
    <x v="2"/>
    <x v="11"/>
  </r>
  <r>
    <x v="0"/>
    <n v="20"/>
    <x v="3"/>
    <x v="2"/>
    <x v="3"/>
    <n v="3"/>
    <s v="EGP 15,000,000 "/>
    <x v="3"/>
    <n v="1"/>
    <d v="1899-12-30T02:00:00"/>
    <x v="0"/>
    <x v="8"/>
    <x v="6"/>
    <x v="2"/>
    <x v="8"/>
  </r>
  <r>
    <x v="0"/>
    <n v="25"/>
    <x v="4"/>
    <x v="0"/>
    <x v="1"/>
    <n v="2"/>
    <s v="EGP 38,000,000 "/>
    <x v="7"/>
    <n v="1"/>
    <d v="1899-12-30T02:00:00"/>
    <x v="1"/>
    <x v="5"/>
    <x v="2"/>
    <x v="0"/>
    <x v="7"/>
  </r>
  <r>
    <x v="0"/>
    <n v="5"/>
    <x v="4"/>
    <x v="2"/>
    <x v="3"/>
    <n v="3"/>
    <s v="EGP 12,000,000 "/>
    <x v="2"/>
    <n v="2"/>
    <d v="1899-12-30T02:00:00"/>
    <x v="0"/>
    <x v="1"/>
    <x v="5"/>
    <x v="1"/>
    <x v="6"/>
  </r>
  <r>
    <x v="0"/>
    <n v="16"/>
    <x v="4"/>
    <x v="1"/>
    <x v="2"/>
    <n v="2"/>
    <s v="EGP 12,000,000 "/>
    <x v="2"/>
    <n v="3"/>
    <d v="1899-12-30T02:00:00"/>
    <x v="0"/>
    <x v="0"/>
    <x v="7"/>
    <x v="1"/>
    <x v="1"/>
  </r>
  <r>
    <x v="0"/>
    <n v="26"/>
    <x v="10"/>
    <x v="3"/>
    <x v="1"/>
    <n v="5"/>
    <s v="EGP 25,000,000 "/>
    <x v="4"/>
    <n v="5"/>
    <d v="1899-12-30T02:00:00"/>
    <x v="0"/>
    <x v="8"/>
    <x v="4"/>
    <x v="2"/>
    <x v="8"/>
  </r>
  <r>
    <x v="0"/>
    <n v="11"/>
    <x v="5"/>
    <x v="4"/>
    <x v="0"/>
    <n v="4"/>
    <s v="EGP 20,000,000 "/>
    <x v="5"/>
    <n v="2"/>
    <d v="1899-12-30T02:00:00"/>
    <x v="2"/>
    <x v="3"/>
    <x v="2"/>
    <x v="3"/>
    <x v="10"/>
  </r>
  <r>
    <x v="0"/>
    <n v="14"/>
    <x v="5"/>
    <x v="4"/>
    <x v="0"/>
    <n v="3"/>
    <s v="EGP 15,000,000 "/>
    <x v="3"/>
    <n v="2"/>
    <d v="1899-12-30T02:00:00"/>
    <x v="0"/>
    <x v="7"/>
    <x v="2"/>
    <x v="1"/>
    <x v="6"/>
  </r>
  <r>
    <x v="0"/>
    <n v="11"/>
    <x v="6"/>
    <x v="4"/>
    <x v="2"/>
    <n v="2"/>
    <s v="EGP 10,000,000 "/>
    <x v="8"/>
    <n v="1"/>
    <d v="1899-12-30T02:00:00"/>
    <x v="0"/>
    <x v="4"/>
    <x v="3"/>
    <x v="0"/>
    <x v="10"/>
  </r>
  <r>
    <x v="0"/>
    <n v="1"/>
    <x v="0"/>
    <x v="1"/>
    <x v="2"/>
    <n v="5"/>
    <s v="EGP 25,000,000 "/>
    <x v="4"/>
    <n v="1"/>
    <d v="1899-12-30T02:00:00"/>
    <x v="0"/>
    <x v="4"/>
    <x v="4"/>
    <x v="0"/>
    <x v="5"/>
  </r>
  <r>
    <x v="0"/>
    <n v="1"/>
    <x v="11"/>
    <x v="5"/>
    <x v="1"/>
    <n v="2"/>
    <s v="EGP 12,000,000 "/>
    <x v="2"/>
    <n v="5"/>
    <d v="1899-12-30T02:00:00"/>
    <x v="0"/>
    <x v="7"/>
    <x v="6"/>
    <x v="2"/>
    <x v="8"/>
  </r>
  <r>
    <x v="1"/>
    <n v="13"/>
    <x v="9"/>
    <x v="0"/>
    <x v="4"/>
    <n v="0"/>
    <s v="EGP 0 "/>
    <x v="9"/>
    <n v="3"/>
    <d v="1899-12-30T02:00:00"/>
    <x v="3"/>
    <x v="9"/>
    <x v="1"/>
    <x v="1"/>
    <x v="1"/>
  </r>
  <r>
    <x v="1"/>
    <n v="15"/>
    <x v="2"/>
    <x v="3"/>
    <x v="1"/>
    <n v="0"/>
    <s v="EGP 0 "/>
    <x v="9"/>
    <n v="4"/>
    <d v="1899-12-30T02:00:00"/>
    <x v="3"/>
    <x v="9"/>
    <x v="0"/>
    <x v="0"/>
    <x v="12"/>
  </r>
  <r>
    <x v="1"/>
    <n v="28"/>
    <x v="3"/>
    <x v="2"/>
    <x v="1"/>
    <n v="0"/>
    <s v="EGP 0 "/>
    <x v="9"/>
    <n v="3"/>
    <d v="1899-12-30T02:00:00"/>
    <x v="3"/>
    <x v="9"/>
    <x v="3"/>
    <x v="1"/>
    <x v="2"/>
  </r>
  <r>
    <x v="1"/>
    <n v="20"/>
    <x v="3"/>
    <x v="0"/>
    <x v="2"/>
    <n v="0"/>
    <s v="EGP 0 "/>
    <x v="9"/>
    <n v="2"/>
    <d v="1899-12-30T02:00:00"/>
    <x v="3"/>
    <x v="9"/>
    <x v="0"/>
    <x v="0"/>
    <x v="9"/>
  </r>
  <r>
    <x v="1"/>
    <n v="14"/>
    <x v="3"/>
    <x v="0"/>
    <x v="2"/>
    <n v="0"/>
    <s v="EGP 0 "/>
    <x v="9"/>
    <n v="1"/>
    <d v="1899-12-30T02:00:00"/>
    <x v="3"/>
    <x v="9"/>
    <x v="6"/>
    <x v="3"/>
    <x v="10"/>
  </r>
  <r>
    <x v="1"/>
    <n v="13"/>
    <x v="4"/>
    <x v="0"/>
    <x v="1"/>
    <n v="0"/>
    <s v="EGP 0 "/>
    <x v="9"/>
    <n v="1"/>
    <d v="1899-12-30T02:00:00"/>
    <x v="3"/>
    <x v="9"/>
    <x v="3"/>
    <x v="0"/>
    <x v="5"/>
  </r>
  <r>
    <x v="1"/>
    <n v="15"/>
    <x v="4"/>
    <x v="4"/>
    <x v="1"/>
    <n v="0"/>
    <s v="EGP 0 "/>
    <x v="9"/>
    <n v="4"/>
    <d v="1899-12-30T02:00:00"/>
    <x v="3"/>
    <x v="9"/>
    <x v="3"/>
    <x v="2"/>
    <x v="8"/>
  </r>
  <r>
    <x v="1"/>
    <n v="26"/>
    <x v="4"/>
    <x v="0"/>
    <x v="2"/>
    <n v="0"/>
    <s v="EGP 0 "/>
    <x v="9"/>
    <n v="2"/>
    <d v="1899-12-30T02:00:00"/>
    <x v="3"/>
    <x v="9"/>
    <x v="7"/>
    <x v="1"/>
    <x v="2"/>
  </r>
  <r>
    <x v="1"/>
    <n v="13"/>
    <x v="9"/>
    <x v="0"/>
    <x v="4"/>
    <n v="0"/>
    <s v="EGP 0 "/>
    <x v="9"/>
    <n v="3"/>
    <d v="1899-12-30T02:00:00"/>
    <x v="3"/>
    <x v="9"/>
    <x v="1"/>
    <x v="1"/>
    <x v="1"/>
  </r>
  <r>
    <x v="0"/>
    <n v="16"/>
    <x v="5"/>
    <x v="3"/>
    <x v="1"/>
    <n v="5"/>
    <s v="EGP 25,000,000 "/>
    <x v="4"/>
    <n v="1"/>
    <d v="1899-12-30T02:00:00"/>
    <x v="0"/>
    <x v="5"/>
    <x v="6"/>
    <x v="1"/>
    <x v="2"/>
  </r>
  <r>
    <x v="0"/>
    <n v="1"/>
    <x v="6"/>
    <x v="2"/>
    <x v="1"/>
    <n v="1"/>
    <s v="EGP 7,000,000 "/>
    <x v="0"/>
    <n v="2"/>
    <d v="1899-12-30T02:00:00"/>
    <x v="0"/>
    <x v="1"/>
    <x v="3"/>
    <x v="1"/>
    <x v="2"/>
  </r>
  <r>
    <x v="0"/>
    <n v="11"/>
    <x v="6"/>
    <x v="2"/>
    <x v="3"/>
    <n v="2"/>
    <s v="EGP 12,000,000 "/>
    <x v="2"/>
    <n v="2"/>
    <d v="1899-12-30T02:00:00"/>
    <x v="0"/>
    <x v="1"/>
    <x v="4"/>
    <x v="0"/>
    <x v="10"/>
  </r>
  <r>
    <x v="0"/>
    <n v="11"/>
    <x v="6"/>
    <x v="0"/>
    <x v="1"/>
    <n v="3"/>
    <s v="EGP 15,000,000 "/>
    <x v="3"/>
    <n v="1"/>
    <d v="1899-12-30T02:00:00"/>
    <x v="0"/>
    <x v="4"/>
    <x v="6"/>
    <x v="3"/>
    <x v="4"/>
  </r>
  <r>
    <x v="0"/>
    <n v="1"/>
    <x v="0"/>
    <x v="0"/>
    <x v="0"/>
    <n v="1"/>
    <s v="EGP 19,000,000 "/>
    <x v="6"/>
    <n v="1"/>
    <d v="1899-12-30T02:00:00"/>
    <x v="1"/>
    <x v="4"/>
    <x v="5"/>
    <x v="0"/>
    <x v="12"/>
  </r>
  <r>
    <x v="0"/>
    <n v="1"/>
    <x v="0"/>
    <x v="3"/>
    <x v="1"/>
    <n v="4"/>
    <s v="EGP 20,000,000 "/>
    <x v="5"/>
    <n v="3"/>
    <d v="1899-12-30T02:00:00"/>
    <x v="2"/>
    <x v="4"/>
    <x v="6"/>
    <x v="3"/>
    <x v="10"/>
  </r>
  <r>
    <x v="0"/>
    <n v="1"/>
    <x v="0"/>
    <x v="0"/>
    <x v="2"/>
    <n v="3"/>
    <s v="EGP 15,000,000 "/>
    <x v="3"/>
    <n v="1"/>
    <d v="1899-12-30T02:00:00"/>
    <x v="0"/>
    <x v="7"/>
    <x v="7"/>
    <x v="2"/>
    <x v="3"/>
  </r>
  <r>
    <x v="0"/>
    <n v="1"/>
    <x v="8"/>
    <x v="0"/>
    <x v="0"/>
    <n v="4"/>
    <s v="EGP 20,000,000 "/>
    <x v="5"/>
    <n v="4"/>
    <d v="1899-12-30T02:00:00"/>
    <x v="2"/>
    <x v="4"/>
    <x v="1"/>
    <x v="0"/>
    <x v="9"/>
  </r>
  <r>
    <x v="0"/>
    <n v="4"/>
    <x v="8"/>
    <x v="5"/>
    <x v="0"/>
    <n v="3"/>
    <s v="EGP 15,000,000 "/>
    <x v="3"/>
    <n v="1"/>
    <d v="1899-12-30T02:00:00"/>
    <x v="0"/>
    <x v="3"/>
    <x v="5"/>
    <x v="1"/>
    <x v="2"/>
  </r>
  <r>
    <x v="0"/>
    <n v="11"/>
    <x v="8"/>
    <x v="3"/>
    <x v="1"/>
    <n v="5"/>
    <s v="EGP 25,000,000 "/>
    <x v="4"/>
    <n v="4"/>
    <d v="1899-12-30T02:00:00"/>
    <x v="0"/>
    <x v="2"/>
    <x v="5"/>
    <x v="1"/>
    <x v="6"/>
  </r>
  <r>
    <x v="0"/>
    <n v="12"/>
    <x v="11"/>
    <x v="3"/>
    <x v="1"/>
    <n v="2"/>
    <s v="EGP 12,000,000 "/>
    <x v="2"/>
    <n v="4"/>
    <d v="1899-12-30T02:00:00"/>
    <x v="0"/>
    <x v="3"/>
    <x v="1"/>
    <x v="2"/>
    <x v="8"/>
  </r>
  <r>
    <x v="0"/>
    <n v="31"/>
    <x v="1"/>
    <x v="0"/>
    <x v="1"/>
    <n v="1"/>
    <s v="EGP 19,000,000 "/>
    <x v="6"/>
    <n v="3"/>
    <d v="1899-12-30T02:00:00"/>
    <x v="1"/>
    <x v="7"/>
    <x v="1"/>
    <x v="1"/>
    <x v="6"/>
  </r>
  <r>
    <x v="0"/>
    <n v="2"/>
    <x v="1"/>
    <x v="1"/>
    <x v="3"/>
    <n v="2"/>
    <s v="EGP 12,000,000 "/>
    <x v="2"/>
    <n v="2"/>
    <d v="1899-12-30T02:00:00"/>
    <x v="0"/>
    <x v="7"/>
    <x v="2"/>
    <x v="0"/>
    <x v="12"/>
  </r>
  <r>
    <x v="0"/>
    <n v="9"/>
    <x v="1"/>
    <x v="0"/>
    <x v="2"/>
    <n v="3"/>
    <s v="EGP 12,000,000 "/>
    <x v="2"/>
    <n v="5"/>
    <d v="1899-12-30T02:00:00"/>
    <x v="0"/>
    <x v="8"/>
    <x v="4"/>
    <x v="1"/>
    <x v="6"/>
  </r>
  <r>
    <x v="0"/>
    <n v="25"/>
    <x v="1"/>
    <x v="2"/>
    <x v="2"/>
    <n v="2"/>
    <s v="EGP 10,000,000 "/>
    <x v="8"/>
    <n v="4"/>
    <d v="1899-12-30T02:00:00"/>
    <x v="0"/>
    <x v="8"/>
    <x v="3"/>
    <x v="1"/>
    <x v="2"/>
  </r>
  <r>
    <x v="0"/>
    <n v="9"/>
    <x v="1"/>
    <x v="0"/>
    <x v="2"/>
    <n v="2"/>
    <s v="EGP 12,000,000 "/>
    <x v="2"/>
    <n v="1"/>
    <d v="1899-12-30T02:00:00"/>
    <x v="0"/>
    <x v="5"/>
    <x v="4"/>
    <x v="0"/>
    <x v="10"/>
  </r>
  <r>
    <x v="0"/>
    <n v="10"/>
    <x v="1"/>
    <x v="2"/>
    <x v="2"/>
    <n v="3"/>
    <s v="EGP 15,000,000 "/>
    <x v="3"/>
    <n v="1"/>
    <d v="1899-12-30T02:00:00"/>
    <x v="0"/>
    <x v="7"/>
    <x v="4"/>
    <x v="1"/>
    <x v="6"/>
  </r>
  <r>
    <x v="0"/>
    <n v="14"/>
    <x v="1"/>
    <x v="4"/>
    <x v="1"/>
    <n v="4"/>
    <s v="EGP 20,000,000 "/>
    <x v="5"/>
    <n v="3"/>
    <d v="1899-12-30T02:00:00"/>
    <x v="0"/>
    <x v="2"/>
    <x v="0"/>
    <x v="0"/>
    <x v="10"/>
  </r>
  <r>
    <x v="0"/>
    <n v="10"/>
    <x v="2"/>
    <x v="1"/>
    <x v="3"/>
    <n v="4"/>
    <s v="EGP 11,000,000 "/>
    <x v="1"/>
    <n v="1"/>
    <d v="1899-12-30T02:00:00"/>
    <x v="2"/>
    <x v="0"/>
    <x v="5"/>
    <x v="2"/>
    <x v="3"/>
  </r>
  <r>
    <x v="0"/>
    <n v="27"/>
    <x v="2"/>
    <x v="2"/>
    <x v="0"/>
    <n v="3"/>
    <s v="EGP 12,000,000 "/>
    <x v="2"/>
    <n v="3"/>
    <d v="1899-12-30T02:00:00"/>
    <x v="0"/>
    <x v="2"/>
    <x v="2"/>
    <x v="0"/>
    <x v="9"/>
  </r>
  <r>
    <x v="0"/>
    <n v="28"/>
    <x v="2"/>
    <x v="0"/>
    <x v="2"/>
    <n v="3"/>
    <s v="EGP 15,000,000 "/>
    <x v="3"/>
    <n v="1"/>
    <d v="1899-12-30T02:00:00"/>
    <x v="0"/>
    <x v="2"/>
    <x v="6"/>
    <x v="1"/>
    <x v="2"/>
  </r>
  <r>
    <x v="0"/>
    <n v="28"/>
    <x v="2"/>
    <x v="0"/>
    <x v="2"/>
    <n v="5"/>
    <s v="EGP 25,000,000 "/>
    <x v="4"/>
    <n v="2"/>
    <d v="1899-12-30T02:00:00"/>
    <x v="0"/>
    <x v="3"/>
    <x v="2"/>
    <x v="1"/>
    <x v="1"/>
  </r>
  <r>
    <x v="0"/>
    <n v="29"/>
    <x v="2"/>
    <x v="2"/>
    <x v="1"/>
    <n v="1"/>
    <s v="EGP 7,000,000 "/>
    <x v="0"/>
    <n v="3"/>
    <d v="1899-12-30T02:00:00"/>
    <x v="0"/>
    <x v="4"/>
    <x v="3"/>
    <x v="3"/>
    <x v="10"/>
  </r>
  <r>
    <x v="0"/>
    <n v="30"/>
    <x v="2"/>
    <x v="5"/>
    <x v="1"/>
    <n v="2"/>
    <s v="EGP 12,000,000 "/>
    <x v="2"/>
    <n v="4"/>
    <d v="1899-12-30T02:00:00"/>
    <x v="0"/>
    <x v="2"/>
    <x v="2"/>
    <x v="0"/>
    <x v="7"/>
  </r>
  <r>
    <x v="0"/>
    <n v="11"/>
    <x v="2"/>
    <x v="3"/>
    <x v="2"/>
    <n v="3"/>
    <s v="EGP 15,000,000 "/>
    <x v="3"/>
    <n v="1"/>
    <d v="1899-12-30T02:00:00"/>
    <x v="0"/>
    <x v="0"/>
    <x v="3"/>
    <x v="3"/>
    <x v="10"/>
  </r>
  <r>
    <x v="0"/>
    <n v="15"/>
    <x v="2"/>
    <x v="1"/>
    <x v="1"/>
    <n v="4"/>
    <s v="EGP 15,000,000 "/>
    <x v="3"/>
    <n v="3"/>
    <d v="1899-12-30T02:00:00"/>
    <x v="0"/>
    <x v="2"/>
    <x v="5"/>
    <x v="0"/>
    <x v="9"/>
  </r>
  <r>
    <x v="0"/>
    <n v="20"/>
    <x v="3"/>
    <x v="2"/>
    <x v="1"/>
    <n v="2"/>
    <s v="EGP 38,000,000 "/>
    <x v="7"/>
    <n v="1"/>
    <d v="1899-12-30T02:00:00"/>
    <x v="4"/>
    <x v="0"/>
    <x v="5"/>
    <x v="3"/>
    <x v="10"/>
  </r>
  <r>
    <x v="0"/>
    <n v="8"/>
    <x v="3"/>
    <x v="3"/>
    <x v="3"/>
    <n v="2"/>
    <s v="EGP 38,000,000 "/>
    <x v="7"/>
    <n v="4"/>
    <d v="1899-12-30T02:00:00"/>
    <x v="1"/>
    <x v="0"/>
    <x v="3"/>
    <x v="3"/>
    <x v="10"/>
  </r>
  <r>
    <x v="0"/>
    <n v="27"/>
    <x v="3"/>
    <x v="0"/>
    <x v="4"/>
    <n v="2"/>
    <s v="EGP 38,000,000 "/>
    <x v="7"/>
    <n v="1"/>
    <d v="1899-12-30T02:00:00"/>
    <x v="1"/>
    <x v="3"/>
    <x v="6"/>
    <x v="3"/>
    <x v="10"/>
  </r>
  <r>
    <x v="0"/>
    <n v="5"/>
    <x v="3"/>
    <x v="4"/>
    <x v="1"/>
    <n v="4"/>
    <s v="EGP 15,000,000 "/>
    <x v="3"/>
    <n v="1"/>
    <d v="1899-12-30T02:00:00"/>
    <x v="0"/>
    <x v="0"/>
    <x v="3"/>
    <x v="3"/>
    <x v="4"/>
  </r>
  <r>
    <x v="0"/>
    <n v="27"/>
    <x v="3"/>
    <x v="1"/>
    <x v="1"/>
    <n v="4"/>
    <s v="EGP 15,000,000 "/>
    <x v="3"/>
    <n v="1"/>
    <d v="1899-12-30T02:00:00"/>
    <x v="0"/>
    <x v="0"/>
    <x v="0"/>
    <x v="2"/>
    <x v="8"/>
  </r>
  <r>
    <x v="0"/>
    <n v="30"/>
    <x v="3"/>
    <x v="3"/>
    <x v="1"/>
    <n v="3"/>
    <s v="EGP 15,000,000 "/>
    <x v="3"/>
    <n v="1"/>
    <d v="1899-12-30T02:00:00"/>
    <x v="0"/>
    <x v="5"/>
    <x v="0"/>
    <x v="2"/>
    <x v="8"/>
  </r>
  <r>
    <x v="0"/>
    <n v="1"/>
    <x v="3"/>
    <x v="3"/>
    <x v="2"/>
    <n v="2"/>
    <s v="EGP 10,000,000 "/>
    <x v="8"/>
    <n v="1"/>
    <d v="1899-12-30T02:00:00"/>
    <x v="0"/>
    <x v="4"/>
    <x v="5"/>
    <x v="0"/>
    <x v="12"/>
  </r>
  <r>
    <x v="0"/>
    <n v="2"/>
    <x v="3"/>
    <x v="0"/>
    <x v="2"/>
    <n v="3"/>
    <s v="EGP 11,000,000 "/>
    <x v="1"/>
    <n v="1"/>
    <d v="1899-12-30T02:00:00"/>
    <x v="0"/>
    <x v="5"/>
    <x v="7"/>
    <x v="2"/>
    <x v="8"/>
  </r>
  <r>
    <x v="0"/>
    <n v="6"/>
    <x v="3"/>
    <x v="0"/>
    <x v="1"/>
    <n v="5"/>
    <s v="EGP 20,000,000 "/>
    <x v="5"/>
    <n v="1"/>
    <d v="1899-12-30T02:00:00"/>
    <x v="0"/>
    <x v="2"/>
    <x v="7"/>
    <x v="3"/>
    <x v="4"/>
  </r>
  <r>
    <x v="0"/>
    <n v="29"/>
    <x v="3"/>
    <x v="3"/>
    <x v="0"/>
    <n v="5"/>
    <s v="EGP 25,000,000 "/>
    <x v="4"/>
    <n v="6"/>
    <d v="1899-12-30T02:00:00"/>
    <x v="0"/>
    <x v="0"/>
    <x v="7"/>
    <x v="0"/>
    <x v="0"/>
  </r>
  <r>
    <x v="0"/>
    <n v="22"/>
    <x v="4"/>
    <x v="2"/>
    <x v="2"/>
    <n v="1"/>
    <s v="EGP 19,000,000 "/>
    <x v="6"/>
    <n v="5"/>
    <d v="1899-12-30T02:00:00"/>
    <x v="1"/>
    <x v="2"/>
    <x v="0"/>
    <x v="0"/>
    <x v="7"/>
  </r>
  <r>
    <x v="0"/>
    <n v="22"/>
    <x v="4"/>
    <x v="0"/>
    <x v="1"/>
    <n v="4"/>
    <s v="EGP 20,000,000 "/>
    <x v="5"/>
    <n v="4"/>
    <d v="1899-12-30T02:00:00"/>
    <x v="2"/>
    <x v="7"/>
    <x v="0"/>
    <x v="1"/>
    <x v="6"/>
  </r>
  <r>
    <x v="0"/>
    <n v="15"/>
    <x v="4"/>
    <x v="1"/>
    <x v="2"/>
    <n v="2"/>
    <s v="EGP 12,000,000 "/>
    <x v="2"/>
    <n v="2"/>
    <d v="1899-12-30T02:00:00"/>
    <x v="0"/>
    <x v="2"/>
    <x v="2"/>
    <x v="0"/>
    <x v="0"/>
  </r>
  <r>
    <x v="0"/>
    <n v="19"/>
    <x v="4"/>
    <x v="0"/>
    <x v="0"/>
    <n v="3"/>
    <s v="EGP 15,000,000 "/>
    <x v="3"/>
    <n v="3"/>
    <d v="1899-12-30T02:00:00"/>
    <x v="0"/>
    <x v="4"/>
    <x v="2"/>
    <x v="1"/>
    <x v="1"/>
  </r>
  <r>
    <x v="0"/>
    <n v="17"/>
    <x v="4"/>
    <x v="1"/>
    <x v="2"/>
    <n v="1"/>
    <s v="EGP 7,000,000 "/>
    <x v="0"/>
    <n v="3"/>
    <d v="1899-12-30T02:00:00"/>
    <x v="0"/>
    <x v="0"/>
    <x v="5"/>
    <x v="0"/>
    <x v="5"/>
  </r>
  <r>
    <x v="0"/>
    <n v="19"/>
    <x v="4"/>
    <x v="5"/>
    <x v="2"/>
    <n v="2"/>
    <s v="EGP 12,000,000 "/>
    <x v="2"/>
    <n v="1"/>
    <d v="1899-12-30T02:00:00"/>
    <x v="0"/>
    <x v="1"/>
    <x v="6"/>
    <x v="1"/>
    <x v="2"/>
  </r>
  <r>
    <x v="0"/>
    <n v="14"/>
    <x v="4"/>
    <x v="3"/>
    <x v="0"/>
    <n v="5"/>
    <s v="EGP 25,000,000 "/>
    <x v="4"/>
    <n v="1"/>
    <d v="1899-12-30T02:00:00"/>
    <x v="0"/>
    <x v="4"/>
    <x v="7"/>
    <x v="2"/>
    <x v="11"/>
  </r>
  <r>
    <x v="0"/>
    <n v="29"/>
    <x v="10"/>
    <x v="1"/>
    <x v="2"/>
    <n v="1"/>
    <s v="EGP 19,000,000 "/>
    <x v="6"/>
    <n v="1"/>
    <d v="1899-12-30T02:00:00"/>
    <x v="1"/>
    <x v="6"/>
    <x v="0"/>
    <x v="1"/>
    <x v="14"/>
  </r>
  <r>
    <x v="0"/>
    <n v="13"/>
    <x v="10"/>
    <x v="4"/>
    <x v="2"/>
    <n v="2"/>
    <s v="EGP 12,000,000 "/>
    <x v="2"/>
    <n v="5"/>
    <d v="1899-12-30T02:00:00"/>
    <x v="0"/>
    <x v="0"/>
    <x v="2"/>
    <x v="0"/>
    <x v="9"/>
  </r>
  <r>
    <x v="0"/>
    <n v="26"/>
    <x v="10"/>
    <x v="2"/>
    <x v="1"/>
    <n v="5"/>
    <s v="EGP 25,000,000 "/>
    <x v="4"/>
    <n v="2"/>
    <d v="1899-12-30T02:00:00"/>
    <x v="0"/>
    <x v="2"/>
    <x v="2"/>
    <x v="3"/>
    <x v="4"/>
  </r>
  <r>
    <x v="0"/>
    <n v="16"/>
    <x v="10"/>
    <x v="0"/>
    <x v="1"/>
    <n v="3"/>
    <s v="EGP 15,000,000 "/>
    <x v="3"/>
    <n v="3"/>
    <d v="1899-12-30T02:00:00"/>
    <x v="0"/>
    <x v="1"/>
    <x v="3"/>
    <x v="1"/>
    <x v="2"/>
  </r>
  <r>
    <x v="0"/>
    <n v="14"/>
    <x v="10"/>
    <x v="2"/>
    <x v="0"/>
    <n v="1"/>
    <s v="EGP 7,000,000 "/>
    <x v="0"/>
    <n v="1"/>
    <d v="1899-12-30T02:00:00"/>
    <x v="0"/>
    <x v="4"/>
    <x v="6"/>
    <x v="0"/>
    <x v="7"/>
  </r>
  <r>
    <x v="0"/>
    <n v="16"/>
    <x v="5"/>
    <x v="3"/>
    <x v="1"/>
    <n v="5"/>
    <s v="EGP 25,000,000 "/>
    <x v="4"/>
    <n v="1"/>
    <d v="1899-12-30T02:00:00"/>
    <x v="0"/>
    <x v="5"/>
    <x v="6"/>
    <x v="1"/>
    <x v="2"/>
  </r>
  <r>
    <x v="0"/>
    <n v="1"/>
    <x v="6"/>
    <x v="2"/>
    <x v="1"/>
    <n v="1"/>
    <s v="EGP 7,000,000 "/>
    <x v="0"/>
    <n v="2"/>
    <d v="1899-12-30T02:00:00"/>
    <x v="0"/>
    <x v="1"/>
    <x v="3"/>
    <x v="1"/>
    <x v="2"/>
  </r>
  <r>
    <x v="0"/>
    <n v="11"/>
    <x v="6"/>
    <x v="2"/>
    <x v="3"/>
    <n v="2"/>
    <s v="EGP 12,000,000 "/>
    <x v="2"/>
    <n v="2"/>
    <d v="1899-12-30T02:00:00"/>
    <x v="0"/>
    <x v="1"/>
    <x v="4"/>
    <x v="0"/>
    <x v="10"/>
  </r>
  <r>
    <x v="0"/>
    <n v="11"/>
    <x v="6"/>
    <x v="0"/>
    <x v="1"/>
    <n v="3"/>
    <s v="EGP 15,000,000 "/>
    <x v="3"/>
    <n v="1"/>
    <d v="1899-12-30T02:00:00"/>
    <x v="0"/>
    <x v="4"/>
    <x v="6"/>
    <x v="3"/>
    <x v="4"/>
  </r>
  <r>
    <x v="0"/>
    <n v="1"/>
    <x v="0"/>
    <x v="0"/>
    <x v="0"/>
    <n v="1"/>
    <s v="EGP 19,000,000 "/>
    <x v="6"/>
    <n v="1"/>
    <d v="1899-12-30T02:00:00"/>
    <x v="1"/>
    <x v="4"/>
    <x v="5"/>
    <x v="0"/>
    <x v="12"/>
  </r>
  <r>
    <x v="0"/>
    <n v="1"/>
    <x v="0"/>
    <x v="3"/>
    <x v="1"/>
    <n v="4"/>
    <s v="EGP 20,000,000 "/>
    <x v="5"/>
    <n v="3"/>
    <d v="1899-12-30T02:00:00"/>
    <x v="2"/>
    <x v="4"/>
    <x v="6"/>
    <x v="3"/>
    <x v="10"/>
  </r>
  <r>
    <x v="0"/>
    <n v="1"/>
    <x v="0"/>
    <x v="0"/>
    <x v="2"/>
    <n v="3"/>
    <s v="EGP 15,000,000 "/>
    <x v="3"/>
    <n v="1"/>
    <d v="1899-12-30T02:00:00"/>
    <x v="0"/>
    <x v="7"/>
    <x v="7"/>
    <x v="2"/>
    <x v="3"/>
  </r>
  <r>
    <x v="0"/>
    <n v="1"/>
    <x v="8"/>
    <x v="0"/>
    <x v="0"/>
    <n v="4"/>
    <s v="EGP 20,000,000 "/>
    <x v="5"/>
    <n v="4"/>
    <d v="1899-12-30T02:00:00"/>
    <x v="2"/>
    <x v="4"/>
    <x v="1"/>
    <x v="0"/>
    <x v="9"/>
  </r>
  <r>
    <x v="0"/>
    <n v="4"/>
    <x v="8"/>
    <x v="5"/>
    <x v="0"/>
    <n v="3"/>
    <s v="EGP 15,000,000 "/>
    <x v="3"/>
    <n v="1"/>
    <d v="1899-12-30T02:00:00"/>
    <x v="0"/>
    <x v="3"/>
    <x v="5"/>
    <x v="1"/>
    <x v="2"/>
  </r>
  <r>
    <x v="0"/>
    <n v="11"/>
    <x v="8"/>
    <x v="3"/>
    <x v="1"/>
    <n v="5"/>
    <s v="EGP 25,000,000 "/>
    <x v="4"/>
    <n v="4"/>
    <d v="1899-12-30T02:00:00"/>
    <x v="0"/>
    <x v="2"/>
    <x v="5"/>
    <x v="1"/>
    <x v="6"/>
  </r>
  <r>
    <x v="0"/>
    <n v="12"/>
    <x v="11"/>
    <x v="3"/>
    <x v="1"/>
    <n v="2"/>
    <s v="EGP 12,000,000 "/>
    <x v="2"/>
    <n v="4"/>
    <d v="1899-12-30T02:00:00"/>
    <x v="0"/>
    <x v="3"/>
    <x v="1"/>
    <x v="2"/>
    <x v="8"/>
  </r>
  <r>
    <x v="0"/>
    <n v="31"/>
    <x v="1"/>
    <x v="0"/>
    <x v="1"/>
    <n v="1"/>
    <s v="EGP 19,000,000 "/>
    <x v="6"/>
    <n v="3"/>
    <d v="1899-12-30T02:00:00"/>
    <x v="1"/>
    <x v="7"/>
    <x v="1"/>
    <x v="1"/>
    <x v="6"/>
  </r>
  <r>
    <x v="0"/>
    <n v="2"/>
    <x v="1"/>
    <x v="1"/>
    <x v="3"/>
    <n v="2"/>
    <s v="EGP 12,000,000 "/>
    <x v="2"/>
    <n v="2"/>
    <d v="1899-12-30T02:00:00"/>
    <x v="0"/>
    <x v="7"/>
    <x v="2"/>
    <x v="0"/>
    <x v="12"/>
  </r>
  <r>
    <x v="0"/>
    <n v="9"/>
    <x v="1"/>
    <x v="0"/>
    <x v="2"/>
    <n v="3"/>
    <s v="EGP 12,000,000 "/>
    <x v="2"/>
    <n v="5"/>
    <d v="1899-12-30T02:00:00"/>
    <x v="0"/>
    <x v="8"/>
    <x v="4"/>
    <x v="1"/>
    <x v="6"/>
  </r>
  <r>
    <x v="0"/>
    <n v="25"/>
    <x v="1"/>
    <x v="2"/>
    <x v="2"/>
    <n v="2"/>
    <s v="EGP 10,000,000 "/>
    <x v="8"/>
    <n v="4"/>
    <d v="1899-12-30T02:00:00"/>
    <x v="0"/>
    <x v="8"/>
    <x v="3"/>
    <x v="1"/>
    <x v="2"/>
  </r>
  <r>
    <x v="1"/>
    <n v="8"/>
    <x v="11"/>
    <x v="1"/>
    <x v="0"/>
    <n v="0"/>
    <s v="EGP 0 "/>
    <x v="9"/>
    <n v="3"/>
    <d v="1899-12-30T02:00:00"/>
    <x v="3"/>
    <x v="9"/>
    <x v="2"/>
    <x v="1"/>
    <x v="6"/>
  </r>
  <r>
    <x v="1"/>
    <n v="5"/>
    <x v="11"/>
    <x v="3"/>
    <x v="2"/>
    <n v="0"/>
    <s v="EGP 0 "/>
    <x v="9"/>
    <n v="1"/>
    <d v="1899-12-30T02:00:00"/>
    <x v="3"/>
    <x v="9"/>
    <x v="3"/>
    <x v="0"/>
    <x v="5"/>
  </r>
  <r>
    <x v="1"/>
    <n v="2"/>
    <x v="2"/>
    <x v="4"/>
    <x v="2"/>
    <n v="0"/>
    <s v="EGP 0 "/>
    <x v="9"/>
    <n v="2"/>
    <d v="1899-12-30T02:00:00"/>
    <x v="3"/>
    <x v="9"/>
    <x v="2"/>
    <x v="2"/>
    <x v="11"/>
  </r>
  <r>
    <x v="1"/>
    <n v="20"/>
    <x v="2"/>
    <x v="3"/>
    <x v="2"/>
    <n v="0"/>
    <s v="EGP 0 "/>
    <x v="9"/>
    <n v="1"/>
    <d v="1899-12-30T02:00:00"/>
    <x v="3"/>
    <x v="9"/>
    <x v="4"/>
    <x v="1"/>
    <x v="2"/>
  </r>
  <r>
    <x v="1"/>
    <n v="22"/>
    <x v="2"/>
    <x v="0"/>
    <x v="1"/>
    <n v="0"/>
    <s v="EGP 0 "/>
    <x v="9"/>
    <n v="3"/>
    <d v="1899-12-30T02:00:00"/>
    <x v="3"/>
    <x v="9"/>
    <x v="5"/>
    <x v="1"/>
    <x v="2"/>
  </r>
  <r>
    <x v="1"/>
    <n v="15"/>
    <x v="2"/>
    <x v="0"/>
    <x v="1"/>
    <n v="0"/>
    <s v="EGP 0 "/>
    <x v="9"/>
    <n v="3"/>
    <d v="1899-12-30T02:00:00"/>
    <x v="3"/>
    <x v="9"/>
    <x v="7"/>
    <x v="3"/>
    <x v="10"/>
  </r>
  <r>
    <x v="1"/>
    <n v="21"/>
    <x v="2"/>
    <x v="3"/>
    <x v="2"/>
    <n v="0"/>
    <s v="EGP 0 "/>
    <x v="9"/>
    <n v="2"/>
    <d v="1899-12-30T02:00:00"/>
    <x v="3"/>
    <x v="9"/>
    <x v="7"/>
    <x v="2"/>
    <x v="3"/>
  </r>
  <r>
    <x v="1"/>
    <n v="24"/>
    <x v="3"/>
    <x v="3"/>
    <x v="1"/>
    <n v="0"/>
    <s v="EGP 0 "/>
    <x v="9"/>
    <n v="1"/>
    <d v="1899-12-30T02:00:00"/>
    <x v="3"/>
    <x v="9"/>
    <x v="3"/>
    <x v="3"/>
    <x v="10"/>
  </r>
  <r>
    <x v="1"/>
    <n v="5"/>
    <x v="3"/>
    <x v="2"/>
    <x v="0"/>
    <n v="0"/>
    <s v="EGP 0 "/>
    <x v="9"/>
    <n v="5"/>
    <d v="1899-12-30T02:00:00"/>
    <x v="3"/>
    <x v="9"/>
    <x v="6"/>
    <x v="0"/>
    <x v="12"/>
  </r>
  <r>
    <x v="1"/>
    <n v="15"/>
    <x v="4"/>
    <x v="0"/>
    <x v="1"/>
    <n v="0"/>
    <s v="EGP 0 "/>
    <x v="9"/>
    <n v="1"/>
    <d v="1899-12-30T02:00:00"/>
    <x v="3"/>
    <x v="9"/>
    <x v="2"/>
    <x v="1"/>
    <x v="2"/>
  </r>
  <r>
    <x v="1"/>
    <n v="29"/>
    <x v="4"/>
    <x v="2"/>
    <x v="0"/>
    <n v="0"/>
    <s v="EGP 0 "/>
    <x v="9"/>
    <n v="4"/>
    <d v="1899-12-30T02:00:00"/>
    <x v="3"/>
    <x v="9"/>
    <x v="4"/>
    <x v="0"/>
    <x v="10"/>
  </r>
  <r>
    <x v="1"/>
    <n v="11"/>
    <x v="4"/>
    <x v="2"/>
    <x v="1"/>
    <n v="0"/>
    <s v="EGP 0 "/>
    <x v="9"/>
    <n v="3"/>
    <d v="1899-12-30T02:00:00"/>
    <x v="3"/>
    <x v="9"/>
    <x v="3"/>
    <x v="0"/>
    <x v="7"/>
  </r>
  <r>
    <x v="1"/>
    <n v="26"/>
    <x v="4"/>
    <x v="1"/>
    <x v="1"/>
    <n v="0"/>
    <s v="EGP 0 "/>
    <x v="9"/>
    <n v="6"/>
    <d v="1899-12-30T02:00:00"/>
    <x v="3"/>
    <x v="9"/>
    <x v="7"/>
    <x v="1"/>
    <x v="2"/>
  </r>
  <r>
    <x v="1"/>
    <n v="31"/>
    <x v="10"/>
    <x v="3"/>
    <x v="0"/>
    <n v="0"/>
    <s v="EGP 0 "/>
    <x v="9"/>
    <n v="1"/>
    <d v="1899-12-30T02:00:00"/>
    <x v="3"/>
    <x v="9"/>
    <x v="2"/>
    <x v="0"/>
    <x v="10"/>
  </r>
  <r>
    <x v="1"/>
    <n v="30"/>
    <x v="10"/>
    <x v="4"/>
    <x v="2"/>
    <n v="0"/>
    <s v="EGP 0 "/>
    <x v="9"/>
    <n v="4"/>
    <d v="1899-12-30T02:00:00"/>
    <x v="3"/>
    <x v="9"/>
    <x v="4"/>
    <x v="3"/>
    <x v="4"/>
  </r>
  <r>
    <x v="1"/>
    <n v="14"/>
    <x v="10"/>
    <x v="2"/>
    <x v="2"/>
    <n v="0"/>
    <s v="EGP 0 "/>
    <x v="9"/>
    <n v="1"/>
    <d v="1899-12-30T02:00:00"/>
    <x v="3"/>
    <x v="9"/>
    <x v="1"/>
    <x v="0"/>
    <x v="5"/>
  </r>
  <r>
    <x v="1"/>
    <n v="30"/>
    <x v="10"/>
    <x v="2"/>
    <x v="0"/>
    <n v="0"/>
    <s v="EGP 0 "/>
    <x v="9"/>
    <n v="4"/>
    <d v="1899-12-30T02:00:00"/>
    <x v="3"/>
    <x v="9"/>
    <x v="6"/>
    <x v="1"/>
    <x v="6"/>
  </r>
  <r>
    <x v="1"/>
    <n v="8"/>
    <x v="11"/>
    <x v="1"/>
    <x v="0"/>
    <n v="0"/>
    <s v="EGP 0 "/>
    <x v="9"/>
    <n v="3"/>
    <d v="1899-12-30T02:00:00"/>
    <x v="3"/>
    <x v="9"/>
    <x v="2"/>
    <x v="1"/>
    <x v="6"/>
  </r>
  <r>
    <x v="1"/>
    <n v="5"/>
    <x v="11"/>
    <x v="3"/>
    <x v="2"/>
    <n v="0"/>
    <s v="EGP 0 "/>
    <x v="9"/>
    <n v="1"/>
    <d v="1899-12-30T02:00:00"/>
    <x v="3"/>
    <x v="9"/>
    <x v="3"/>
    <x v="0"/>
    <x v="5"/>
  </r>
  <r>
    <x v="0"/>
    <n v="11"/>
    <x v="6"/>
    <x v="5"/>
    <x v="0"/>
    <n v="2"/>
    <s v="EGP 38,000,000 "/>
    <x v="7"/>
    <n v="3"/>
    <d v="1899-12-30T02:00:00"/>
    <x v="1"/>
    <x v="4"/>
    <x v="3"/>
    <x v="0"/>
    <x v="7"/>
  </r>
  <r>
    <x v="0"/>
    <n v="13"/>
    <x v="2"/>
    <x v="2"/>
    <x v="4"/>
    <n v="1"/>
    <s v="EGP 19,000,000 "/>
    <x v="6"/>
    <n v="6"/>
    <d v="1899-12-30T02:00:00"/>
    <x v="1"/>
    <x v="3"/>
    <x v="0"/>
    <x v="0"/>
    <x v="9"/>
  </r>
  <r>
    <x v="0"/>
    <n v="25"/>
    <x v="2"/>
    <x v="2"/>
    <x v="2"/>
    <n v="3"/>
    <s v="EGP 15,000,000 "/>
    <x v="3"/>
    <n v="4"/>
    <d v="1899-12-30T02:00:00"/>
    <x v="0"/>
    <x v="0"/>
    <x v="2"/>
    <x v="3"/>
    <x v="10"/>
  </r>
  <r>
    <x v="0"/>
    <n v="30"/>
    <x v="2"/>
    <x v="5"/>
    <x v="1"/>
    <n v="2"/>
    <s v="EGP 12,000,000 "/>
    <x v="2"/>
    <n v="4"/>
    <d v="1899-12-30T02:00:00"/>
    <x v="0"/>
    <x v="0"/>
    <x v="2"/>
    <x v="1"/>
    <x v="1"/>
  </r>
  <r>
    <x v="0"/>
    <n v="26"/>
    <x v="3"/>
    <x v="0"/>
    <x v="3"/>
    <n v="4"/>
    <s v="EGP 11,000,000 "/>
    <x v="1"/>
    <n v="1"/>
    <d v="1899-12-30T02:00:00"/>
    <x v="2"/>
    <x v="1"/>
    <x v="1"/>
    <x v="3"/>
    <x v="10"/>
  </r>
  <r>
    <x v="0"/>
    <n v="28"/>
    <x v="3"/>
    <x v="1"/>
    <x v="1"/>
    <n v="2"/>
    <s v="EGP 12,000,000 "/>
    <x v="2"/>
    <n v="1"/>
    <d v="1899-12-30T02:00:00"/>
    <x v="0"/>
    <x v="8"/>
    <x v="2"/>
    <x v="3"/>
    <x v="4"/>
  </r>
  <r>
    <x v="0"/>
    <n v="28"/>
    <x v="3"/>
    <x v="4"/>
    <x v="1"/>
    <n v="1"/>
    <s v="EGP 7,000,000 "/>
    <x v="0"/>
    <n v="3"/>
    <d v="1899-12-30T02:00:00"/>
    <x v="0"/>
    <x v="4"/>
    <x v="7"/>
    <x v="0"/>
    <x v="7"/>
  </r>
  <r>
    <x v="0"/>
    <n v="24"/>
    <x v="4"/>
    <x v="1"/>
    <x v="3"/>
    <n v="4"/>
    <s v="EGP 20,000,000 "/>
    <x v="5"/>
    <n v="7"/>
    <d v="1899-12-30T02:00:00"/>
    <x v="0"/>
    <x v="2"/>
    <x v="2"/>
    <x v="1"/>
    <x v="14"/>
  </r>
  <r>
    <x v="0"/>
    <n v="26"/>
    <x v="4"/>
    <x v="0"/>
    <x v="2"/>
    <n v="5"/>
    <s v="EGP 25,000,000 "/>
    <x v="4"/>
    <n v="3"/>
    <d v="1899-12-30T02:00:00"/>
    <x v="0"/>
    <x v="7"/>
    <x v="4"/>
    <x v="0"/>
    <x v="12"/>
  </r>
  <r>
    <x v="0"/>
    <n v="1"/>
    <x v="4"/>
    <x v="0"/>
    <x v="2"/>
    <n v="3"/>
    <s v="EGP 15,000,000 "/>
    <x v="3"/>
    <n v="2"/>
    <d v="1899-12-30T02:00:00"/>
    <x v="0"/>
    <x v="3"/>
    <x v="5"/>
    <x v="1"/>
    <x v="1"/>
  </r>
  <r>
    <x v="0"/>
    <n v="30"/>
    <x v="4"/>
    <x v="3"/>
    <x v="1"/>
    <n v="5"/>
    <s v="EGP 21,000,000 "/>
    <x v="10"/>
    <n v="3"/>
    <d v="1899-12-30T02:00:00"/>
    <x v="0"/>
    <x v="7"/>
    <x v="6"/>
    <x v="1"/>
    <x v="6"/>
  </r>
  <r>
    <x v="0"/>
    <n v="11"/>
    <x v="6"/>
    <x v="5"/>
    <x v="0"/>
    <n v="2"/>
    <s v="EGP 38,000,000 "/>
    <x v="7"/>
    <n v="3"/>
    <d v="1899-12-30T02:00:00"/>
    <x v="1"/>
    <x v="4"/>
    <x v="3"/>
    <x v="0"/>
    <x v="7"/>
  </r>
  <r>
    <x v="1"/>
    <n v="11"/>
    <x v="4"/>
    <x v="4"/>
    <x v="2"/>
    <n v="0"/>
    <s v="EGP 0 "/>
    <x v="9"/>
    <n v="2"/>
    <d v="1899-12-30T02:00:00"/>
    <x v="3"/>
    <x v="9"/>
    <x v="1"/>
    <x v="2"/>
    <x v="3"/>
  </r>
  <r>
    <x v="1"/>
    <n v="29"/>
    <x v="4"/>
    <x v="0"/>
    <x v="2"/>
    <n v="0"/>
    <s v="EGP 0 "/>
    <x v="9"/>
    <n v="3"/>
    <d v="1899-12-30T02:00:00"/>
    <x v="3"/>
    <x v="9"/>
    <x v="6"/>
    <x v="1"/>
    <x v="6"/>
  </r>
  <r>
    <x v="0"/>
    <n v="12"/>
    <x v="6"/>
    <x v="2"/>
    <x v="0"/>
    <n v="1"/>
    <s v="EGP 19,000,000 "/>
    <x v="6"/>
    <n v="5"/>
    <d v="1899-12-30T02:00:00"/>
    <x v="1"/>
    <x v="3"/>
    <x v="6"/>
    <x v="3"/>
    <x v="10"/>
  </r>
  <r>
    <x v="0"/>
    <n v="11"/>
    <x v="7"/>
    <x v="0"/>
    <x v="2"/>
    <n v="4"/>
    <s v="EGP 20,000,000 "/>
    <x v="5"/>
    <n v="1"/>
    <d v="1899-12-30T02:00:00"/>
    <x v="0"/>
    <x v="2"/>
    <x v="2"/>
    <x v="1"/>
    <x v="2"/>
  </r>
  <r>
    <x v="0"/>
    <n v="19"/>
    <x v="3"/>
    <x v="4"/>
    <x v="1"/>
    <n v="4"/>
    <s v="EGP 11,000,000 "/>
    <x v="1"/>
    <n v="1"/>
    <d v="1899-12-30T02:00:00"/>
    <x v="2"/>
    <x v="7"/>
    <x v="3"/>
    <x v="0"/>
    <x v="0"/>
  </r>
  <r>
    <x v="0"/>
    <n v="5"/>
    <x v="3"/>
    <x v="4"/>
    <x v="1"/>
    <n v="5"/>
    <s v="EGP 25,000,000 "/>
    <x v="4"/>
    <n v="2"/>
    <d v="1899-12-30T02:00:00"/>
    <x v="0"/>
    <x v="7"/>
    <x v="2"/>
    <x v="2"/>
    <x v="8"/>
  </r>
  <r>
    <x v="0"/>
    <n v="22"/>
    <x v="3"/>
    <x v="5"/>
    <x v="1"/>
    <n v="2"/>
    <s v="EGP 12,000,000 "/>
    <x v="2"/>
    <n v="2"/>
    <d v="1899-12-30T02:00:00"/>
    <x v="0"/>
    <x v="7"/>
    <x v="4"/>
    <x v="0"/>
    <x v="5"/>
  </r>
  <r>
    <x v="0"/>
    <n v="8"/>
    <x v="3"/>
    <x v="4"/>
    <x v="2"/>
    <n v="2"/>
    <s v="EGP 12,000,000 "/>
    <x v="2"/>
    <n v="3"/>
    <d v="1899-12-30T02:00:00"/>
    <x v="0"/>
    <x v="0"/>
    <x v="5"/>
    <x v="1"/>
    <x v="2"/>
  </r>
  <r>
    <x v="0"/>
    <n v="22"/>
    <x v="4"/>
    <x v="3"/>
    <x v="2"/>
    <n v="3"/>
    <s v="EGP 15,000,000 "/>
    <x v="3"/>
    <n v="1"/>
    <d v="1899-12-30T02:00:00"/>
    <x v="0"/>
    <x v="6"/>
    <x v="4"/>
    <x v="0"/>
    <x v="9"/>
  </r>
  <r>
    <x v="0"/>
    <n v="11"/>
    <x v="4"/>
    <x v="1"/>
    <x v="3"/>
    <n v="5"/>
    <s v="EGP 21,000,000 "/>
    <x v="10"/>
    <n v="4"/>
    <d v="1899-12-30T02:00:00"/>
    <x v="0"/>
    <x v="0"/>
    <x v="0"/>
    <x v="1"/>
    <x v="1"/>
  </r>
  <r>
    <x v="0"/>
    <n v="17"/>
    <x v="4"/>
    <x v="0"/>
    <x v="2"/>
    <n v="3"/>
    <s v="EGP 15,000,000 "/>
    <x v="3"/>
    <n v="1"/>
    <d v="1899-12-30T02:00:00"/>
    <x v="0"/>
    <x v="2"/>
    <x v="6"/>
    <x v="1"/>
    <x v="2"/>
  </r>
  <r>
    <x v="0"/>
    <n v="12"/>
    <x v="6"/>
    <x v="2"/>
    <x v="0"/>
    <n v="1"/>
    <s v="EGP 19,000,000 "/>
    <x v="6"/>
    <n v="5"/>
    <d v="1899-12-30T02:00:00"/>
    <x v="1"/>
    <x v="3"/>
    <x v="6"/>
    <x v="3"/>
    <x v="10"/>
  </r>
  <r>
    <x v="0"/>
    <n v="11"/>
    <x v="7"/>
    <x v="0"/>
    <x v="2"/>
    <n v="4"/>
    <s v="EGP 20,000,000 "/>
    <x v="5"/>
    <n v="1"/>
    <d v="1899-12-30T02:00:00"/>
    <x v="0"/>
    <x v="2"/>
    <x v="2"/>
    <x v="1"/>
    <x v="2"/>
  </r>
  <r>
    <x v="1"/>
    <n v="5"/>
    <x v="8"/>
    <x v="0"/>
    <x v="1"/>
    <n v="0"/>
    <s v="EGP 0 "/>
    <x v="9"/>
    <n v="1"/>
    <d v="1899-12-30T02:00:00"/>
    <x v="3"/>
    <x v="9"/>
    <x v="5"/>
    <x v="0"/>
    <x v="10"/>
  </r>
  <r>
    <x v="1"/>
    <n v="29"/>
    <x v="2"/>
    <x v="0"/>
    <x v="2"/>
    <n v="0"/>
    <s v="EGP 0 "/>
    <x v="9"/>
    <n v="4"/>
    <d v="1899-12-30T02:00:00"/>
    <x v="3"/>
    <x v="9"/>
    <x v="6"/>
    <x v="0"/>
    <x v="9"/>
  </r>
  <r>
    <x v="1"/>
    <n v="11"/>
    <x v="3"/>
    <x v="1"/>
    <x v="2"/>
    <n v="0"/>
    <s v="EGP 0 "/>
    <x v="9"/>
    <n v="1"/>
    <d v="1899-12-30T02:00:00"/>
    <x v="3"/>
    <x v="9"/>
    <x v="7"/>
    <x v="2"/>
    <x v="11"/>
  </r>
  <r>
    <x v="1"/>
    <n v="23"/>
    <x v="4"/>
    <x v="3"/>
    <x v="1"/>
    <n v="0"/>
    <s v="EGP 0 "/>
    <x v="9"/>
    <n v="1"/>
    <d v="1899-12-30T02:00:00"/>
    <x v="3"/>
    <x v="9"/>
    <x v="2"/>
    <x v="1"/>
    <x v="2"/>
  </r>
  <r>
    <x v="1"/>
    <n v="5"/>
    <x v="8"/>
    <x v="0"/>
    <x v="1"/>
    <n v="0"/>
    <s v="EGP 0 "/>
    <x v="9"/>
    <n v="1"/>
    <d v="1899-12-30T02:00:00"/>
    <x v="3"/>
    <x v="9"/>
    <x v="5"/>
    <x v="0"/>
    <x v="10"/>
  </r>
  <r>
    <x v="0"/>
    <n v="2"/>
    <x v="5"/>
    <x v="2"/>
    <x v="2"/>
    <n v="4"/>
    <s v="EGP 15,000,000 "/>
    <x v="3"/>
    <n v="3"/>
    <d v="1899-12-30T02:00:00"/>
    <x v="0"/>
    <x v="1"/>
    <x v="1"/>
    <x v="0"/>
    <x v="5"/>
  </r>
  <r>
    <x v="0"/>
    <n v="11"/>
    <x v="6"/>
    <x v="3"/>
    <x v="2"/>
    <n v="2"/>
    <s v="EGP 12,000,000 "/>
    <x v="2"/>
    <n v="1"/>
    <d v="1899-12-30T02:00:00"/>
    <x v="0"/>
    <x v="0"/>
    <x v="1"/>
    <x v="0"/>
    <x v="7"/>
  </r>
  <r>
    <x v="0"/>
    <n v="1"/>
    <x v="8"/>
    <x v="2"/>
    <x v="3"/>
    <n v="1"/>
    <s v="EGP 19,000,000 "/>
    <x v="6"/>
    <n v="2"/>
    <d v="1899-12-30T02:00:00"/>
    <x v="1"/>
    <x v="4"/>
    <x v="2"/>
    <x v="2"/>
    <x v="11"/>
  </r>
  <r>
    <x v="0"/>
    <n v="1"/>
    <x v="9"/>
    <x v="4"/>
    <x v="1"/>
    <n v="3"/>
    <s v="EGP 15,000,000 "/>
    <x v="3"/>
    <n v="2"/>
    <d v="1899-12-30T02:00:00"/>
    <x v="0"/>
    <x v="7"/>
    <x v="7"/>
    <x v="1"/>
    <x v="2"/>
  </r>
  <r>
    <x v="0"/>
    <n v="12"/>
    <x v="2"/>
    <x v="5"/>
    <x v="2"/>
    <n v="2"/>
    <s v="EGP 38,000,000 "/>
    <x v="7"/>
    <n v="6"/>
    <d v="1899-12-30T02:00:00"/>
    <x v="1"/>
    <x v="3"/>
    <x v="2"/>
    <x v="0"/>
    <x v="10"/>
  </r>
  <r>
    <x v="0"/>
    <n v="7"/>
    <x v="2"/>
    <x v="0"/>
    <x v="1"/>
    <n v="5"/>
    <s v="EGP 21,000,000 "/>
    <x v="10"/>
    <n v="5"/>
    <d v="1899-12-30T02:00:00"/>
    <x v="0"/>
    <x v="1"/>
    <x v="5"/>
    <x v="1"/>
    <x v="1"/>
  </r>
  <r>
    <x v="0"/>
    <n v="11"/>
    <x v="2"/>
    <x v="1"/>
    <x v="2"/>
    <n v="5"/>
    <s v="EGP 25,000,000 "/>
    <x v="4"/>
    <n v="5"/>
    <d v="1899-12-30T02:00:00"/>
    <x v="0"/>
    <x v="4"/>
    <x v="3"/>
    <x v="1"/>
    <x v="2"/>
  </r>
  <r>
    <x v="0"/>
    <n v="29"/>
    <x v="2"/>
    <x v="4"/>
    <x v="2"/>
    <n v="1"/>
    <s v="EGP 7,000,000 "/>
    <x v="0"/>
    <n v="2"/>
    <d v="1899-12-30T02:00:00"/>
    <x v="0"/>
    <x v="5"/>
    <x v="4"/>
    <x v="3"/>
    <x v="10"/>
  </r>
  <r>
    <x v="0"/>
    <n v="3"/>
    <x v="3"/>
    <x v="3"/>
    <x v="2"/>
    <n v="2"/>
    <s v="EGP 38,000,000 "/>
    <x v="7"/>
    <n v="3"/>
    <d v="1899-12-30T02:00:00"/>
    <x v="1"/>
    <x v="2"/>
    <x v="2"/>
    <x v="2"/>
    <x v="11"/>
  </r>
  <r>
    <x v="0"/>
    <n v="6"/>
    <x v="3"/>
    <x v="3"/>
    <x v="2"/>
    <n v="1"/>
    <s v="EGP 19,000,000 "/>
    <x v="6"/>
    <n v="1"/>
    <d v="1899-12-30T02:00:00"/>
    <x v="1"/>
    <x v="0"/>
    <x v="4"/>
    <x v="3"/>
    <x v="4"/>
  </r>
  <r>
    <x v="0"/>
    <n v="26"/>
    <x v="3"/>
    <x v="0"/>
    <x v="1"/>
    <n v="4"/>
    <s v="EGP 20,000,000 "/>
    <x v="5"/>
    <n v="3"/>
    <d v="1899-12-30T02:00:00"/>
    <x v="2"/>
    <x v="0"/>
    <x v="6"/>
    <x v="0"/>
    <x v="10"/>
  </r>
  <r>
    <x v="0"/>
    <n v="1"/>
    <x v="3"/>
    <x v="0"/>
    <x v="0"/>
    <n v="1"/>
    <s v="EGP 7,000,000 "/>
    <x v="0"/>
    <n v="4"/>
    <d v="1899-12-30T02:00:00"/>
    <x v="0"/>
    <x v="2"/>
    <x v="2"/>
    <x v="1"/>
    <x v="2"/>
  </r>
  <r>
    <x v="0"/>
    <n v="1"/>
    <x v="3"/>
    <x v="2"/>
    <x v="1"/>
    <n v="2"/>
    <s v="EGP 12,000,000 "/>
    <x v="2"/>
    <n v="4"/>
    <d v="1899-12-30T02:00:00"/>
    <x v="0"/>
    <x v="7"/>
    <x v="2"/>
    <x v="0"/>
    <x v="12"/>
  </r>
  <r>
    <x v="0"/>
    <n v="30"/>
    <x v="3"/>
    <x v="3"/>
    <x v="2"/>
    <n v="3"/>
    <s v="EGP 15,000,000 "/>
    <x v="3"/>
    <n v="2"/>
    <d v="1899-12-30T02:00:00"/>
    <x v="0"/>
    <x v="6"/>
    <x v="6"/>
    <x v="1"/>
    <x v="1"/>
  </r>
  <r>
    <x v="0"/>
    <n v="3"/>
    <x v="4"/>
    <x v="2"/>
    <x v="1"/>
    <n v="4"/>
    <s v="EGP 20,000,000 "/>
    <x v="5"/>
    <n v="6"/>
    <d v="1899-12-30T02:00:00"/>
    <x v="2"/>
    <x v="2"/>
    <x v="3"/>
    <x v="2"/>
    <x v="8"/>
  </r>
  <r>
    <x v="0"/>
    <n v="3"/>
    <x v="4"/>
    <x v="3"/>
    <x v="3"/>
    <n v="5"/>
    <s v="EGP 25,000,000 "/>
    <x v="4"/>
    <n v="2"/>
    <d v="1899-12-30T02:00:00"/>
    <x v="0"/>
    <x v="8"/>
    <x v="5"/>
    <x v="0"/>
    <x v="7"/>
  </r>
  <r>
    <x v="0"/>
    <n v="10"/>
    <x v="4"/>
    <x v="2"/>
    <x v="2"/>
    <n v="2"/>
    <s v="EGP 12,000,000 "/>
    <x v="2"/>
    <n v="1"/>
    <d v="1899-12-30T02:00:00"/>
    <x v="0"/>
    <x v="5"/>
    <x v="5"/>
    <x v="0"/>
    <x v="12"/>
  </r>
  <r>
    <x v="0"/>
    <n v="2"/>
    <x v="4"/>
    <x v="1"/>
    <x v="1"/>
    <n v="5"/>
    <s v="EGP 25,000,000 "/>
    <x v="4"/>
    <n v="1"/>
    <d v="1899-12-30T02:00:00"/>
    <x v="0"/>
    <x v="2"/>
    <x v="6"/>
    <x v="1"/>
    <x v="6"/>
  </r>
  <r>
    <x v="0"/>
    <n v="16"/>
    <x v="10"/>
    <x v="0"/>
    <x v="1"/>
    <n v="3"/>
    <s v="EGP 12,000,000 "/>
    <x v="2"/>
    <n v="3"/>
    <d v="1899-12-30T02:00:00"/>
    <x v="0"/>
    <x v="3"/>
    <x v="3"/>
    <x v="3"/>
    <x v="4"/>
  </r>
  <r>
    <x v="0"/>
    <n v="1"/>
    <x v="10"/>
    <x v="1"/>
    <x v="2"/>
    <n v="2"/>
    <s v="EGP 10,000,000 "/>
    <x v="8"/>
    <n v="2"/>
    <d v="1899-12-30T02:00:00"/>
    <x v="0"/>
    <x v="4"/>
    <x v="7"/>
    <x v="2"/>
    <x v="11"/>
  </r>
  <r>
    <x v="0"/>
    <n v="2"/>
    <x v="5"/>
    <x v="2"/>
    <x v="2"/>
    <n v="4"/>
    <s v="EGP 15,000,000 "/>
    <x v="3"/>
    <n v="3"/>
    <d v="1899-12-30T02:00:00"/>
    <x v="0"/>
    <x v="1"/>
    <x v="1"/>
    <x v="0"/>
    <x v="5"/>
  </r>
  <r>
    <x v="0"/>
    <n v="11"/>
    <x v="6"/>
    <x v="3"/>
    <x v="2"/>
    <n v="2"/>
    <s v="EGP 12,000,000 "/>
    <x v="2"/>
    <n v="1"/>
    <d v="1899-12-30T02:00:00"/>
    <x v="0"/>
    <x v="0"/>
    <x v="1"/>
    <x v="0"/>
    <x v="7"/>
  </r>
  <r>
    <x v="0"/>
    <n v="1"/>
    <x v="8"/>
    <x v="2"/>
    <x v="3"/>
    <n v="1"/>
    <s v="EGP 19,000,000 "/>
    <x v="6"/>
    <n v="2"/>
    <d v="1899-12-30T02:00:00"/>
    <x v="1"/>
    <x v="4"/>
    <x v="2"/>
    <x v="2"/>
    <x v="11"/>
  </r>
  <r>
    <x v="0"/>
    <n v="1"/>
    <x v="9"/>
    <x v="4"/>
    <x v="1"/>
    <n v="3"/>
    <s v="EGP 15,000,000 "/>
    <x v="3"/>
    <n v="2"/>
    <d v="1899-12-30T02:00:00"/>
    <x v="0"/>
    <x v="7"/>
    <x v="7"/>
    <x v="1"/>
    <x v="2"/>
  </r>
  <r>
    <x v="1"/>
    <n v="23"/>
    <x v="2"/>
    <x v="5"/>
    <x v="1"/>
    <n v="0"/>
    <s v="EGP 0 "/>
    <x v="9"/>
    <n v="1"/>
    <d v="1899-12-30T02:00:00"/>
    <x v="3"/>
    <x v="9"/>
    <x v="6"/>
    <x v="2"/>
    <x v="8"/>
  </r>
  <r>
    <x v="1"/>
    <n v="9"/>
    <x v="3"/>
    <x v="2"/>
    <x v="4"/>
    <n v="0"/>
    <s v="EGP 0 "/>
    <x v="9"/>
    <n v="1"/>
    <d v="1899-12-30T02:00:00"/>
    <x v="3"/>
    <x v="9"/>
    <x v="3"/>
    <x v="2"/>
    <x v="8"/>
  </r>
  <r>
    <x v="1"/>
    <n v="23"/>
    <x v="3"/>
    <x v="2"/>
    <x v="3"/>
    <n v="0"/>
    <s v="EGP 0 "/>
    <x v="9"/>
    <n v="1"/>
    <d v="1899-12-30T02:00:00"/>
    <x v="3"/>
    <x v="9"/>
    <x v="0"/>
    <x v="3"/>
    <x v="4"/>
  </r>
  <r>
    <x v="1"/>
    <n v="4"/>
    <x v="3"/>
    <x v="0"/>
    <x v="2"/>
    <n v="0"/>
    <s v="EGP 0 "/>
    <x v="9"/>
    <n v="2"/>
    <d v="1899-12-30T02:00:00"/>
    <x v="3"/>
    <x v="9"/>
    <x v="5"/>
    <x v="1"/>
    <x v="6"/>
  </r>
  <r>
    <x v="1"/>
    <n v="8"/>
    <x v="10"/>
    <x v="0"/>
    <x v="0"/>
    <n v="0"/>
    <s v="EGP 0 "/>
    <x v="9"/>
    <n v="6"/>
    <d v="1899-12-30T02:00:00"/>
    <x v="3"/>
    <x v="9"/>
    <x v="5"/>
    <x v="1"/>
    <x v="14"/>
  </r>
  <r>
    <x v="1"/>
    <n v="10"/>
    <x v="10"/>
    <x v="2"/>
    <x v="2"/>
    <n v="0"/>
    <s v="EGP 0 "/>
    <x v="9"/>
    <n v="1"/>
    <d v="1899-12-30T02:00:00"/>
    <x v="3"/>
    <x v="9"/>
    <x v="7"/>
    <x v="3"/>
    <x v="4"/>
  </r>
  <r>
    <x v="0"/>
    <n v="11"/>
    <x v="6"/>
    <x v="0"/>
    <x v="1"/>
    <n v="4"/>
    <s v="EGP 20,000,000 "/>
    <x v="5"/>
    <n v="1"/>
    <d v="1899-12-30T02:00:00"/>
    <x v="0"/>
    <x v="5"/>
    <x v="1"/>
    <x v="3"/>
    <x v="10"/>
  </r>
  <r>
    <x v="0"/>
    <n v="1"/>
    <x v="0"/>
    <x v="4"/>
    <x v="2"/>
    <n v="2"/>
    <s v="EGP 12,000,000 "/>
    <x v="2"/>
    <n v="1"/>
    <d v="1899-12-30T02:00:00"/>
    <x v="0"/>
    <x v="2"/>
    <x v="3"/>
    <x v="1"/>
    <x v="13"/>
  </r>
  <r>
    <x v="0"/>
    <n v="13"/>
    <x v="9"/>
    <x v="0"/>
    <x v="1"/>
    <n v="5"/>
    <s v="EGP 21,000,000 "/>
    <x v="10"/>
    <n v="4"/>
    <d v="1899-12-30T02:00:00"/>
    <x v="0"/>
    <x v="6"/>
    <x v="4"/>
    <x v="3"/>
    <x v="4"/>
  </r>
  <r>
    <x v="0"/>
    <n v="28"/>
    <x v="1"/>
    <x v="3"/>
    <x v="2"/>
    <n v="4"/>
    <s v="EGP 11,000,000 "/>
    <x v="1"/>
    <n v="2"/>
    <d v="1899-12-30T02:00:00"/>
    <x v="2"/>
    <x v="0"/>
    <x v="4"/>
    <x v="2"/>
    <x v="8"/>
  </r>
  <r>
    <x v="0"/>
    <n v="27"/>
    <x v="3"/>
    <x v="0"/>
    <x v="2"/>
    <n v="1"/>
    <s v="EGP 19,000,000 "/>
    <x v="6"/>
    <n v="2"/>
    <d v="1899-12-30T02:00:00"/>
    <x v="1"/>
    <x v="7"/>
    <x v="5"/>
    <x v="0"/>
    <x v="7"/>
  </r>
  <r>
    <x v="0"/>
    <n v="9"/>
    <x v="3"/>
    <x v="0"/>
    <x v="0"/>
    <n v="3"/>
    <s v="EGP 15,000,000 "/>
    <x v="3"/>
    <n v="1"/>
    <d v="1899-12-30T02:00:00"/>
    <x v="0"/>
    <x v="5"/>
    <x v="7"/>
    <x v="1"/>
    <x v="1"/>
  </r>
  <r>
    <x v="0"/>
    <n v="19"/>
    <x v="3"/>
    <x v="0"/>
    <x v="2"/>
    <n v="5"/>
    <s v="EGP 25,000,000 "/>
    <x v="4"/>
    <n v="3"/>
    <d v="1899-12-30T02:00:00"/>
    <x v="0"/>
    <x v="0"/>
    <x v="6"/>
    <x v="1"/>
    <x v="1"/>
  </r>
  <r>
    <x v="0"/>
    <n v="3"/>
    <x v="4"/>
    <x v="0"/>
    <x v="2"/>
    <n v="2"/>
    <s v="EGP 12,000,000 "/>
    <x v="2"/>
    <n v="4"/>
    <d v="1899-12-30T02:00:00"/>
    <x v="0"/>
    <x v="0"/>
    <x v="0"/>
    <x v="2"/>
    <x v="11"/>
  </r>
  <r>
    <x v="0"/>
    <n v="12"/>
    <x v="4"/>
    <x v="4"/>
    <x v="0"/>
    <n v="3"/>
    <s v="EGP 15,000,000 "/>
    <x v="3"/>
    <n v="2"/>
    <d v="1899-12-30T02:00:00"/>
    <x v="0"/>
    <x v="8"/>
    <x v="5"/>
    <x v="2"/>
    <x v="3"/>
  </r>
  <r>
    <x v="0"/>
    <n v="15"/>
    <x v="10"/>
    <x v="0"/>
    <x v="1"/>
    <n v="2"/>
    <s v="EGP 38,000,000 "/>
    <x v="7"/>
    <n v="1"/>
    <d v="1899-12-30T02:00:00"/>
    <x v="1"/>
    <x v="2"/>
    <x v="3"/>
    <x v="1"/>
    <x v="13"/>
  </r>
  <r>
    <x v="0"/>
    <n v="11"/>
    <x v="6"/>
    <x v="0"/>
    <x v="1"/>
    <n v="4"/>
    <s v="EGP 20,000,000 "/>
    <x v="5"/>
    <n v="1"/>
    <d v="1899-12-30T02:00:00"/>
    <x v="0"/>
    <x v="5"/>
    <x v="1"/>
    <x v="3"/>
    <x v="10"/>
  </r>
  <r>
    <x v="0"/>
    <n v="1"/>
    <x v="0"/>
    <x v="4"/>
    <x v="2"/>
    <n v="2"/>
    <s v="EGP 12,000,000 "/>
    <x v="2"/>
    <n v="1"/>
    <d v="1899-12-30T02:00:00"/>
    <x v="0"/>
    <x v="2"/>
    <x v="3"/>
    <x v="1"/>
    <x v="13"/>
  </r>
  <r>
    <x v="0"/>
    <n v="13"/>
    <x v="9"/>
    <x v="0"/>
    <x v="1"/>
    <n v="5"/>
    <s v="EGP 21,000,000 "/>
    <x v="10"/>
    <n v="4"/>
    <d v="1899-12-30T02:00:00"/>
    <x v="0"/>
    <x v="6"/>
    <x v="4"/>
    <x v="3"/>
    <x v="4"/>
  </r>
  <r>
    <x v="0"/>
    <n v="28"/>
    <x v="1"/>
    <x v="3"/>
    <x v="2"/>
    <n v="4"/>
    <s v="EGP 11,000,000 "/>
    <x v="1"/>
    <n v="2"/>
    <d v="1899-12-30T02:00:00"/>
    <x v="2"/>
    <x v="0"/>
    <x v="4"/>
    <x v="2"/>
    <x v="8"/>
  </r>
  <r>
    <x v="1"/>
    <n v="12"/>
    <x v="5"/>
    <x v="0"/>
    <x v="1"/>
    <n v="0"/>
    <s v="EGP 0 "/>
    <x v="9"/>
    <n v="1"/>
    <d v="1899-12-30T02:00:00"/>
    <x v="3"/>
    <x v="9"/>
    <x v="3"/>
    <x v="1"/>
    <x v="14"/>
  </r>
  <r>
    <x v="1"/>
    <n v="30"/>
    <x v="10"/>
    <x v="1"/>
    <x v="3"/>
    <n v="0"/>
    <s v="EGP 0 "/>
    <x v="9"/>
    <n v="5"/>
    <d v="1899-12-30T02:00:00"/>
    <x v="3"/>
    <x v="9"/>
    <x v="2"/>
    <x v="0"/>
    <x v="12"/>
  </r>
  <r>
    <x v="1"/>
    <n v="30"/>
    <x v="10"/>
    <x v="1"/>
    <x v="2"/>
    <n v="0"/>
    <s v="EGP 0 "/>
    <x v="9"/>
    <n v="3"/>
    <d v="1899-12-30T02:00:00"/>
    <x v="3"/>
    <x v="9"/>
    <x v="7"/>
    <x v="0"/>
    <x v="7"/>
  </r>
  <r>
    <x v="1"/>
    <n v="12"/>
    <x v="5"/>
    <x v="0"/>
    <x v="1"/>
    <n v="0"/>
    <s v="EGP 0 "/>
    <x v="9"/>
    <n v="1"/>
    <d v="1899-12-30T02:00:00"/>
    <x v="3"/>
    <x v="9"/>
    <x v="3"/>
    <x v="1"/>
    <x v="14"/>
  </r>
  <r>
    <x v="0"/>
    <n v="11"/>
    <x v="6"/>
    <x v="3"/>
    <x v="2"/>
    <n v="2"/>
    <s v="EGP 38,000,000 "/>
    <x v="7"/>
    <n v="5"/>
    <d v="1899-12-30T02:00:00"/>
    <x v="1"/>
    <x v="6"/>
    <x v="3"/>
    <x v="1"/>
    <x v="1"/>
  </r>
  <r>
    <x v="0"/>
    <n v="15"/>
    <x v="1"/>
    <x v="0"/>
    <x v="1"/>
    <n v="3"/>
    <s v="EGP 15,000,000 "/>
    <x v="3"/>
    <n v="2"/>
    <d v="1899-12-30T02:00:00"/>
    <x v="0"/>
    <x v="7"/>
    <x v="5"/>
    <x v="0"/>
    <x v="7"/>
  </r>
  <r>
    <x v="0"/>
    <n v="30"/>
    <x v="2"/>
    <x v="3"/>
    <x v="1"/>
    <n v="1"/>
    <s v="EGP 19,000,000 "/>
    <x v="6"/>
    <n v="4"/>
    <d v="1899-12-30T02:00:00"/>
    <x v="1"/>
    <x v="2"/>
    <x v="7"/>
    <x v="0"/>
    <x v="0"/>
  </r>
  <r>
    <x v="0"/>
    <n v="23"/>
    <x v="2"/>
    <x v="0"/>
    <x v="1"/>
    <n v="2"/>
    <s v="EGP 12,000,000 "/>
    <x v="2"/>
    <n v="2"/>
    <d v="1899-12-30T02:00:00"/>
    <x v="0"/>
    <x v="4"/>
    <x v="1"/>
    <x v="2"/>
    <x v="8"/>
  </r>
  <r>
    <x v="0"/>
    <n v="30"/>
    <x v="2"/>
    <x v="3"/>
    <x v="2"/>
    <n v="4"/>
    <s v="EGP 20,000,000 "/>
    <x v="5"/>
    <n v="4"/>
    <d v="1899-12-30T02:00:00"/>
    <x v="0"/>
    <x v="0"/>
    <x v="2"/>
    <x v="0"/>
    <x v="5"/>
  </r>
  <r>
    <x v="0"/>
    <n v="11"/>
    <x v="2"/>
    <x v="3"/>
    <x v="1"/>
    <n v="3"/>
    <s v="EGP 15,000,000 "/>
    <x v="3"/>
    <n v="3"/>
    <d v="1899-12-30T02:00:00"/>
    <x v="0"/>
    <x v="2"/>
    <x v="4"/>
    <x v="1"/>
    <x v="6"/>
  </r>
  <r>
    <x v="0"/>
    <n v="4"/>
    <x v="2"/>
    <x v="0"/>
    <x v="0"/>
    <n v="3"/>
    <s v="EGP 11,000,000 "/>
    <x v="1"/>
    <n v="2"/>
    <d v="1899-12-30T02:00:00"/>
    <x v="0"/>
    <x v="2"/>
    <x v="6"/>
    <x v="3"/>
    <x v="10"/>
  </r>
  <r>
    <x v="0"/>
    <n v="12"/>
    <x v="2"/>
    <x v="0"/>
    <x v="1"/>
    <n v="2"/>
    <s v="EGP 12,000,000 "/>
    <x v="2"/>
    <n v="1"/>
    <d v="1899-12-30T02:00:00"/>
    <x v="0"/>
    <x v="7"/>
    <x v="6"/>
    <x v="1"/>
    <x v="6"/>
  </r>
  <r>
    <x v="0"/>
    <n v="9"/>
    <x v="2"/>
    <x v="3"/>
    <x v="4"/>
    <n v="5"/>
    <s v="EGP 21,000,000 "/>
    <x v="10"/>
    <n v="1"/>
    <d v="1899-12-30T02:00:00"/>
    <x v="0"/>
    <x v="3"/>
    <x v="7"/>
    <x v="1"/>
    <x v="6"/>
  </r>
  <r>
    <x v="0"/>
    <n v="26"/>
    <x v="3"/>
    <x v="2"/>
    <x v="2"/>
    <n v="2"/>
    <s v="EGP 38,000,000 "/>
    <x v="7"/>
    <n v="3"/>
    <d v="1899-12-30T02:00:00"/>
    <x v="1"/>
    <x v="4"/>
    <x v="6"/>
    <x v="0"/>
    <x v="7"/>
  </r>
  <r>
    <x v="0"/>
    <n v="18"/>
    <x v="3"/>
    <x v="4"/>
    <x v="2"/>
    <n v="4"/>
    <s v="EGP 11,000,000 "/>
    <x v="1"/>
    <n v="2"/>
    <d v="1899-12-30T02:00:00"/>
    <x v="2"/>
    <x v="8"/>
    <x v="0"/>
    <x v="3"/>
    <x v="4"/>
  </r>
  <r>
    <x v="0"/>
    <n v="29"/>
    <x v="3"/>
    <x v="4"/>
    <x v="1"/>
    <n v="3"/>
    <s v="EGP 15,000,000 "/>
    <x v="3"/>
    <n v="2"/>
    <d v="1899-12-30T02:00:00"/>
    <x v="0"/>
    <x v="0"/>
    <x v="3"/>
    <x v="2"/>
    <x v="3"/>
  </r>
  <r>
    <x v="0"/>
    <n v="27"/>
    <x v="3"/>
    <x v="4"/>
    <x v="2"/>
    <n v="5"/>
    <s v="EGP 25,000,000 "/>
    <x v="4"/>
    <n v="4"/>
    <d v="1899-12-30T02:00:00"/>
    <x v="0"/>
    <x v="7"/>
    <x v="5"/>
    <x v="1"/>
    <x v="2"/>
  </r>
  <r>
    <x v="0"/>
    <n v="15"/>
    <x v="4"/>
    <x v="3"/>
    <x v="0"/>
    <n v="4"/>
    <s v="EGP 15,000,000 "/>
    <x v="3"/>
    <n v="1"/>
    <d v="1899-12-30T02:00:00"/>
    <x v="0"/>
    <x v="7"/>
    <x v="2"/>
    <x v="1"/>
    <x v="6"/>
  </r>
  <r>
    <x v="0"/>
    <n v="16"/>
    <x v="4"/>
    <x v="5"/>
    <x v="1"/>
    <n v="2"/>
    <s v="EGP 12,000,000 "/>
    <x v="2"/>
    <n v="3"/>
    <d v="1899-12-30T02:00:00"/>
    <x v="0"/>
    <x v="6"/>
    <x v="5"/>
    <x v="3"/>
    <x v="4"/>
  </r>
  <r>
    <x v="0"/>
    <n v="27"/>
    <x v="4"/>
    <x v="4"/>
    <x v="0"/>
    <n v="5"/>
    <s v="EGP 20,000,000 "/>
    <x v="5"/>
    <n v="1"/>
    <d v="1899-12-30T02:00:00"/>
    <x v="0"/>
    <x v="0"/>
    <x v="2"/>
    <x v="0"/>
    <x v="10"/>
  </r>
  <r>
    <x v="0"/>
    <n v="3"/>
    <x v="4"/>
    <x v="2"/>
    <x v="1"/>
    <n v="2"/>
    <s v="EGP 12,000,000 "/>
    <x v="2"/>
    <n v="4"/>
    <d v="1899-12-30T02:00:00"/>
    <x v="0"/>
    <x v="0"/>
    <x v="5"/>
    <x v="3"/>
    <x v="10"/>
  </r>
  <r>
    <x v="0"/>
    <n v="26"/>
    <x v="4"/>
    <x v="3"/>
    <x v="1"/>
    <n v="3"/>
    <s v="EGP 12,000,000 "/>
    <x v="2"/>
    <n v="1"/>
    <d v="1899-12-30T02:00:00"/>
    <x v="0"/>
    <x v="0"/>
    <x v="7"/>
    <x v="2"/>
    <x v="11"/>
  </r>
  <r>
    <x v="0"/>
    <n v="22"/>
    <x v="10"/>
    <x v="0"/>
    <x v="2"/>
    <n v="2"/>
    <s v="EGP 12,000,000 "/>
    <x v="2"/>
    <n v="4"/>
    <d v="1899-12-30T02:00:00"/>
    <x v="0"/>
    <x v="8"/>
    <x v="3"/>
    <x v="0"/>
    <x v="7"/>
  </r>
  <r>
    <x v="0"/>
    <n v="24"/>
    <x v="10"/>
    <x v="0"/>
    <x v="2"/>
    <n v="1"/>
    <s v="EGP 7,000,000 "/>
    <x v="0"/>
    <n v="2"/>
    <d v="1899-12-30T02:00:00"/>
    <x v="0"/>
    <x v="7"/>
    <x v="3"/>
    <x v="2"/>
    <x v="11"/>
  </r>
  <r>
    <x v="0"/>
    <n v="24"/>
    <x v="10"/>
    <x v="0"/>
    <x v="4"/>
    <n v="5"/>
    <s v="EGP 25,000,000 "/>
    <x v="4"/>
    <n v="2"/>
    <d v="1899-12-30T02:00:00"/>
    <x v="0"/>
    <x v="0"/>
    <x v="5"/>
    <x v="3"/>
    <x v="4"/>
  </r>
  <r>
    <x v="0"/>
    <n v="11"/>
    <x v="6"/>
    <x v="3"/>
    <x v="2"/>
    <n v="2"/>
    <s v="EGP 38,000,000 "/>
    <x v="7"/>
    <n v="5"/>
    <d v="1899-12-30T02:00:00"/>
    <x v="1"/>
    <x v="6"/>
    <x v="3"/>
    <x v="1"/>
    <x v="1"/>
  </r>
  <r>
    <x v="0"/>
    <n v="15"/>
    <x v="1"/>
    <x v="0"/>
    <x v="1"/>
    <n v="3"/>
    <s v="EGP 15,000,000 "/>
    <x v="3"/>
    <n v="2"/>
    <d v="1899-12-30T02:00:00"/>
    <x v="0"/>
    <x v="7"/>
    <x v="5"/>
    <x v="0"/>
    <x v="7"/>
  </r>
  <r>
    <x v="1"/>
    <n v="17"/>
    <x v="7"/>
    <x v="1"/>
    <x v="1"/>
    <n v="0"/>
    <s v="EGP 0 "/>
    <x v="9"/>
    <n v="2"/>
    <d v="1899-12-30T02:00:00"/>
    <x v="3"/>
    <x v="9"/>
    <x v="2"/>
    <x v="1"/>
    <x v="2"/>
  </r>
  <r>
    <x v="1"/>
    <n v="6"/>
    <x v="1"/>
    <x v="0"/>
    <x v="0"/>
    <n v="0"/>
    <s v="EGP 0 "/>
    <x v="9"/>
    <n v="1"/>
    <d v="1899-12-30T02:00:00"/>
    <x v="3"/>
    <x v="9"/>
    <x v="5"/>
    <x v="2"/>
    <x v="11"/>
  </r>
  <r>
    <x v="1"/>
    <n v="18"/>
    <x v="2"/>
    <x v="0"/>
    <x v="1"/>
    <n v="0"/>
    <s v="EGP 0 "/>
    <x v="9"/>
    <n v="1"/>
    <d v="1899-12-30T02:00:00"/>
    <x v="3"/>
    <x v="9"/>
    <x v="7"/>
    <x v="2"/>
    <x v="8"/>
  </r>
  <r>
    <x v="1"/>
    <n v="11"/>
    <x v="4"/>
    <x v="5"/>
    <x v="2"/>
    <n v="0"/>
    <s v="EGP 0 "/>
    <x v="9"/>
    <n v="4"/>
    <d v="1899-12-30T02:00:00"/>
    <x v="3"/>
    <x v="9"/>
    <x v="6"/>
    <x v="1"/>
    <x v="1"/>
  </r>
  <r>
    <x v="1"/>
    <n v="21"/>
    <x v="10"/>
    <x v="4"/>
    <x v="1"/>
    <n v="0"/>
    <s v="EGP 0 "/>
    <x v="9"/>
    <n v="1"/>
    <d v="1899-12-30T02:00:00"/>
    <x v="3"/>
    <x v="9"/>
    <x v="4"/>
    <x v="0"/>
    <x v="10"/>
  </r>
  <r>
    <x v="1"/>
    <n v="17"/>
    <x v="7"/>
    <x v="1"/>
    <x v="1"/>
    <n v="0"/>
    <s v="EGP 0 "/>
    <x v="9"/>
    <n v="2"/>
    <d v="1899-12-30T02:00:00"/>
    <x v="3"/>
    <x v="9"/>
    <x v="2"/>
    <x v="1"/>
    <x v="2"/>
  </r>
  <r>
    <x v="0"/>
    <n v="12"/>
    <x v="5"/>
    <x v="1"/>
    <x v="1"/>
    <n v="2"/>
    <s v="EGP 12,000,000 "/>
    <x v="2"/>
    <n v="1"/>
    <d v="1899-12-30T02:00:00"/>
    <x v="0"/>
    <x v="2"/>
    <x v="3"/>
    <x v="1"/>
    <x v="13"/>
  </r>
  <r>
    <x v="0"/>
    <n v="1"/>
    <x v="0"/>
    <x v="2"/>
    <x v="2"/>
    <n v="4"/>
    <s v="EGP 20,000,000 "/>
    <x v="5"/>
    <n v="1"/>
    <d v="1899-12-30T02:00:00"/>
    <x v="0"/>
    <x v="3"/>
    <x v="3"/>
    <x v="1"/>
    <x v="14"/>
  </r>
  <r>
    <x v="0"/>
    <n v="27"/>
    <x v="1"/>
    <x v="0"/>
    <x v="1"/>
    <n v="4"/>
    <s v="EGP 11,000,000 "/>
    <x v="1"/>
    <n v="1"/>
    <d v="1899-12-30T02:00:00"/>
    <x v="2"/>
    <x v="5"/>
    <x v="1"/>
    <x v="2"/>
    <x v="8"/>
  </r>
  <r>
    <x v="0"/>
    <n v="26"/>
    <x v="1"/>
    <x v="5"/>
    <x v="0"/>
    <n v="3"/>
    <s v="EGP 15,000,000 "/>
    <x v="3"/>
    <n v="1"/>
    <d v="1899-12-30T02:00:00"/>
    <x v="0"/>
    <x v="8"/>
    <x v="5"/>
    <x v="1"/>
    <x v="2"/>
  </r>
  <r>
    <x v="0"/>
    <n v="30"/>
    <x v="2"/>
    <x v="2"/>
    <x v="2"/>
    <n v="3"/>
    <s v="EGP 15,000,000 "/>
    <x v="3"/>
    <n v="1"/>
    <d v="1899-12-30T02:00:00"/>
    <x v="0"/>
    <x v="2"/>
    <x v="5"/>
    <x v="2"/>
    <x v="11"/>
  </r>
  <r>
    <x v="0"/>
    <n v="11"/>
    <x v="2"/>
    <x v="2"/>
    <x v="0"/>
    <n v="2"/>
    <s v="EGP 12,000,000 "/>
    <x v="2"/>
    <n v="5"/>
    <d v="1899-12-30T02:00:00"/>
    <x v="0"/>
    <x v="1"/>
    <x v="6"/>
    <x v="0"/>
    <x v="9"/>
  </r>
  <r>
    <x v="0"/>
    <n v="28"/>
    <x v="3"/>
    <x v="0"/>
    <x v="0"/>
    <n v="5"/>
    <s v="EGP 21,000,000 "/>
    <x v="10"/>
    <n v="3"/>
    <d v="1899-12-30T02:00:00"/>
    <x v="0"/>
    <x v="4"/>
    <x v="1"/>
    <x v="1"/>
    <x v="6"/>
  </r>
  <r>
    <x v="0"/>
    <n v="8"/>
    <x v="3"/>
    <x v="4"/>
    <x v="0"/>
    <n v="2"/>
    <s v="EGP 12,000,000 "/>
    <x v="2"/>
    <n v="2"/>
    <d v="1899-12-30T02:00:00"/>
    <x v="0"/>
    <x v="4"/>
    <x v="3"/>
    <x v="0"/>
    <x v="12"/>
  </r>
  <r>
    <x v="0"/>
    <n v="25"/>
    <x v="3"/>
    <x v="0"/>
    <x v="1"/>
    <n v="5"/>
    <s v="EGP 25,000,000 "/>
    <x v="4"/>
    <n v="1"/>
    <d v="1899-12-30T02:00:00"/>
    <x v="0"/>
    <x v="0"/>
    <x v="6"/>
    <x v="3"/>
    <x v="4"/>
  </r>
  <r>
    <x v="0"/>
    <n v="2"/>
    <x v="3"/>
    <x v="2"/>
    <x v="1"/>
    <n v="3"/>
    <s v="EGP 15,000,000 "/>
    <x v="3"/>
    <n v="3"/>
    <d v="1899-12-30T02:00:00"/>
    <x v="0"/>
    <x v="0"/>
    <x v="7"/>
    <x v="0"/>
    <x v="12"/>
  </r>
  <r>
    <x v="0"/>
    <n v="29"/>
    <x v="3"/>
    <x v="0"/>
    <x v="1"/>
    <n v="2"/>
    <s v="EGP 12,000,000 "/>
    <x v="2"/>
    <n v="1"/>
    <d v="1899-12-30T02:00:00"/>
    <x v="0"/>
    <x v="7"/>
    <x v="7"/>
    <x v="1"/>
    <x v="2"/>
  </r>
  <r>
    <x v="0"/>
    <n v="6"/>
    <x v="4"/>
    <x v="1"/>
    <x v="1"/>
    <n v="3"/>
    <s v="EGP 15,000,000 "/>
    <x v="3"/>
    <n v="1"/>
    <d v="1899-12-30T02:00:00"/>
    <x v="0"/>
    <x v="0"/>
    <x v="2"/>
    <x v="1"/>
    <x v="6"/>
  </r>
  <r>
    <x v="0"/>
    <n v="19"/>
    <x v="4"/>
    <x v="0"/>
    <x v="1"/>
    <n v="3"/>
    <s v="EGP 15,000,000 "/>
    <x v="3"/>
    <n v="5"/>
    <d v="1899-12-30T02:00:00"/>
    <x v="0"/>
    <x v="7"/>
    <x v="2"/>
    <x v="1"/>
    <x v="6"/>
  </r>
  <r>
    <x v="0"/>
    <n v="22"/>
    <x v="4"/>
    <x v="4"/>
    <x v="1"/>
    <n v="2"/>
    <s v="EGP 12,000,000 "/>
    <x v="2"/>
    <n v="2"/>
    <d v="1899-12-30T02:00:00"/>
    <x v="0"/>
    <x v="2"/>
    <x v="1"/>
    <x v="0"/>
    <x v="7"/>
  </r>
  <r>
    <x v="0"/>
    <n v="3"/>
    <x v="4"/>
    <x v="1"/>
    <x v="2"/>
    <n v="5"/>
    <s v="EGP 25,000,000 "/>
    <x v="4"/>
    <n v="3"/>
    <d v="1899-12-30T02:00:00"/>
    <x v="0"/>
    <x v="4"/>
    <x v="4"/>
    <x v="0"/>
    <x v="5"/>
  </r>
  <r>
    <x v="0"/>
    <n v="2"/>
    <x v="4"/>
    <x v="1"/>
    <x v="2"/>
    <n v="5"/>
    <s v="EGP 25,000,000 "/>
    <x v="4"/>
    <n v="1"/>
    <d v="1899-12-30T02:00:00"/>
    <x v="0"/>
    <x v="7"/>
    <x v="7"/>
    <x v="0"/>
    <x v="12"/>
  </r>
  <r>
    <x v="0"/>
    <n v="1"/>
    <x v="10"/>
    <x v="2"/>
    <x v="2"/>
    <n v="4"/>
    <s v="EGP 20,000,000 "/>
    <x v="5"/>
    <n v="4"/>
    <d v="1899-12-30T02:00:00"/>
    <x v="0"/>
    <x v="1"/>
    <x v="7"/>
    <x v="1"/>
    <x v="6"/>
  </r>
  <r>
    <x v="0"/>
    <n v="17"/>
    <x v="10"/>
    <x v="5"/>
    <x v="0"/>
    <n v="3"/>
    <s v="EGP 15,000,000 "/>
    <x v="3"/>
    <n v="5"/>
    <d v="1899-12-30T02:00:00"/>
    <x v="0"/>
    <x v="4"/>
    <x v="7"/>
    <x v="2"/>
    <x v="8"/>
  </r>
  <r>
    <x v="0"/>
    <n v="2"/>
    <x v="10"/>
    <x v="2"/>
    <x v="0"/>
    <n v="2"/>
    <s v="EGP 12,000,000 "/>
    <x v="2"/>
    <n v="2"/>
    <d v="1899-12-30T02:00:00"/>
    <x v="0"/>
    <x v="7"/>
    <x v="0"/>
    <x v="0"/>
    <x v="5"/>
  </r>
  <r>
    <x v="0"/>
    <n v="12"/>
    <x v="5"/>
    <x v="1"/>
    <x v="1"/>
    <n v="2"/>
    <s v="EGP 12,000,000 "/>
    <x v="2"/>
    <n v="1"/>
    <d v="1899-12-30T02:00:00"/>
    <x v="0"/>
    <x v="2"/>
    <x v="3"/>
    <x v="1"/>
    <x v="13"/>
  </r>
  <r>
    <x v="0"/>
    <n v="1"/>
    <x v="0"/>
    <x v="2"/>
    <x v="2"/>
    <n v="4"/>
    <s v="EGP 20,000,000 "/>
    <x v="5"/>
    <n v="1"/>
    <d v="1899-12-30T02:00:00"/>
    <x v="0"/>
    <x v="3"/>
    <x v="3"/>
    <x v="1"/>
    <x v="14"/>
  </r>
  <r>
    <x v="0"/>
    <n v="27"/>
    <x v="1"/>
    <x v="0"/>
    <x v="1"/>
    <n v="4"/>
    <s v="EGP 11,000,000 "/>
    <x v="1"/>
    <n v="1"/>
    <d v="1899-12-30T02:00:00"/>
    <x v="2"/>
    <x v="5"/>
    <x v="1"/>
    <x v="2"/>
    <x v="8"/>
  </r>
  <r>
    <x v="1"/>
    <n v="6"/>
    <x v="5"/>
    <x v="0"/>
    <x v="0"/>
    <n v="0"/>
    <s v="EGP 0 "/>
    <x v="9"/>
    <n v="4"/>
    <d v="1899-12-30T02:00:00"/>
    <x v="3"/>
    <x v="9"/>
    <x v="7"/>
    <x v="0"/>
    <x v="7"/>
  </r>
  <r>
    <x v="1"/>
    <n v="28"/>
    <x v="8"/>
    <x v="3"/>
    <x v="0"/>
    <n v="0"/>
    <s v="EGP 0 "/>
    <x v="9"/>
    <n v="1"/>
    <d v="1899-12-30T02:00:00"/>
    <x v="3"/>
    <x v="9"/>
    <x v="6"/>
    <x v="0"/>
    <x v="5"/>
  </r>
  <r>
    <x v="1"/>
    <n v="5"/>
    <x v="3"/>
    <x v="2"/>
    <x v="2"/>
    <n v="0"/>
    <s v="EGP 0 "/>
    <x v="9"/>
    <n v="3"/>
    <d v="1899-12-30T02:00:00"/>
    <x v="3"/>
    <x v="9"/>
    <x v="2"/>
    <x v="3"/>
    <x v="4"/>
  </r>
  <r>
    <x v="1"/>
    <n v="4"/>
    <x v="10"/>
    <x v="3"/>
    <x v="4"/>
    <n v="0"/>
    <s v="EGP 0 "/>
    <x v="9"/>
    <n v="4"/>
    <d v="1899-12-30T02:00:00"/>
    <x v="3"/>
    <x v="9"/>
    <x v="3"/>
    <x v="2"/>
    <x v="8"/>
  </r>
  <r>
    <x v="1"/>
    <n v="28"/>
    <x v="10"/>
    <x v="3"/>
    <x v="3"/>
    <n v="0"/>
    <s v="EGP 0 "/>
    <x v="9"/>
    <n v="2"/>
    <d v="1899-12-30T02:00:00"/>
    <x v="3"/>
    <x v="9"/>
    <x v="3"/>
    <x v="1"/>
    <x v="2"/>
  </r>
  <r>
    <x v="1"/>
    <n v="10"/>
    <x v="10"/>
    <x v="0"/>
    <x v="1"/>
    <n v="0"/>
    <s v="EGP 0 "/>
    <x v="9"/>
    <n v="1"/>
    <d v="1899-12-30T02:00:00"/>
    <x v="3"/>
    <x v="9"/>
    <x v="4"/>
    <x v="1"/>
    <x v="1"/>
  </r>
  <r>
    <x v="1"/>
    <n v="30"/>
    <x v="10"/>
    <x v="3"/>
    <x v="1"/>
    <n v="0"/>
    <s v="EGP 0 "/>
    <x v="9"/>
    <n v="2"/>
    <d v="1899-12-30T02:00:00"/>
    <x v="3"/>
    <x v="9"/>
    <x v="0"/>
    <x v="0"/>
    <x v="9"/>
  </r>
  <r>
    <x v="1"/>
    <n v="6"/>
    <x v="5"/>
    <x v="0"/>
    <x v="0"/>
    <n v="0"/>
    <s v="EGP 0 "/>
    <x v="9"/>
    <n v="4"/>
    <d v="1899-12-30T02:00:00"/>
    <x v="3"/>
    <x v="9"/>
    <x v="7"/>
    <x v="0"/>
    <x v="7"/>
  </r>
  <r>
    <x v="1"/>
    <n v="28"/>
    <x v="8"/>
    <x v="3"/>
    <x v="0"/>
    <n v="0"/>
    <s v="EGP 0 "/>
    <x v="9"/>
    <n v="1"/>
    <d v="1899-12-30T02:00:00"/>
    <x v="3"/>
    <x v="9"/>
    <x v="6"/>
    <x v="0"/>
    <x v="5"/>
  </r>
  <r>
    <x v="0"/>
    <n v="4"/>
    <x v="0"/>
    <x v="1"/>
    <x v="2"/>
    <n v="5"/>
    <s v="EGP 20,000,000 "/>
    <x v="5"/>
    <n v="1"/>
    <d v="1899-12-30T02:00:00"/>
    <x v="0"/>
    <x v="3"/>
    <x v="7"/>
    <x v="2"/>
    <x v="8"/>
  </r>
  <r>
    <x v="0"/>
    <n v="6"/>
    <x v="8"/>
    <x v="1"/>
    <x v="4"/>
    <n v="2"/>
    <s v="EGP 12,000,000 "/>
    <x v="2"/>
    <n v="1"/>
    <d v="1899-12-30T02:00:00"/>
    <x v="0"/>
    <x v="3"/>
    <x v="3"/>
    <x v="1"/>
    <x v="6"/>
  </r>
  <r>
    <x v="0"/>
    <n v="12"/>
    <x v="9"/>
    <x v="2"/>
    <x v="3"/>
    <n v="2"/>
    <s v="EGP 12,000,000 "/>
    <x v="2"/>
    <n v="5"/>
    <d v="1899-12-30T02:00:00"/>
    <x v="0"/>
    <x v="4"/>
    <x v="2"/>
    <x v="3"/>
    <x v="10"/>
  </r>
  <r>
    <x v="0"/>
    <n v="11"/>
    <x v="1"/>
    <x v="3"/>
    <x v="2"/>
    <n v="2"/>
    <s v="EGP 12,000,000 "/>
    <x v="2"/>
    <n v="1"/>
    <d v="1899-12-30T02:00:00"/>
    <x v="0"/>
    <x v="1"/>
    <x v="5"/>
    <x v="1"/>
    <x v="1"/>
  </r>
  <r>
    <x v="0"/>
    <n v="2"/>
    <x v="3"/>
    <x v="0"/>
    <x v="1"/>
    <n v="3"/>
    <s v="EGP 15,000,000 "/>
    <x v="3"/>
    <n v="1"/>
    <d v="1899-12-30T02:00:00"/>
    <x v="0"/>
    <x v="4"/>
    <x v="0"/>
    <x v="0"/>
    <x v="12"/>
  </r>
  <r>
    <x v="0"/>
    <n v="8"/>
    <x v="3"/>
    <x v="0"/>
    <x v="2"/>
    <n v="3"/>
    <s v="EGP 15,000,000 "/>
    <x v="3"/>
    <n v="4"/>
    <d v="1899-12-30T02:00:00"/>
    <x v="0"/>
    <x v="5"/>
    <x v="7"/>
    <x v="2"/>
    <x v="8"/>
  </r>
  <r>
    <x v="0"/>
    <n v="17"/>
    <x v="4"/>
    <x v="2"/>
    <x v="1"/>
    <n v="4"/>
    <s v="EGP 11,000,000 "/>
    <x v="1"/>
    <n v="2"/>
    <d v="1899-12-30T02:00:00"/>
    <x v="2"/>
    <x v="0"/>
    <x v="7"/>
    <x v="0"/>
    <x v="0"/>
  </r>
  <r>
    <x v="0"/>
    <n v="10"/>
    <x v="10"/>
    <x v="2"/>
    <x v="1"/>
    <n v="4"/>
    <s v="EGP 20,000,000 "/>
    <x v="5"/>
    <n v="1"/>
    <d v="1899-12-30T02:00:00"/>
    <x v="0"/>
    <x v="0"/>
    <x v="6"/>
    <x v="3"/>
    <x v="10"/>
  </r>
  <r>
    <x v="0"/>
    <n v="17"/>
    <x v="10"/>
    <x v="4"/>
    <x v="0"/>
    <n v="1"/>
    <s v="EGP 7,000,000 "/>
    <x v="0"/>
    <n v="5"/>
    <d v="1899-12-30T02:00:00"/>
    <x v="0"/>
    <x v="8"/>
    <x v="6"/>
    <x v="3"/>
    <x v="4"/>
  </r>
  <r>
    <x v="0"/>
    <n v="4"/>
    <x v="0"/>
    <x v="1"/>
    <x v="2"/>
    <n v="5"/>
    <s v="EGP 20,000,000 "/>
    <x v="5"/>
    <n v="1"/>
    <d v="1899-12-30T02:00:00"/>
    <x v="0"/>
    <x v="3"/>
    <x v="7"/>
    <x v="2"/>
    <x v="8"/>
  </r>
  <r>
    <x v="0"/>
    <n v="6"/>
    <x v="8"/>
    <x v="1"/>
    <x v="4"/>
    <n v="2"/>
    <s v="EGP 12,000,000 "/>
    <x v="2"/>
    <n v="1"/>
    <d v="1899-12-30T02:00:00"/>
    <x v="0"/>
    <x v="3"/>
    <x v="3"/>
    <x v="1"/>
    <x v="6"/>
  </r>
  <r>
    <x v="0"/>
    <n v="12"/>
    <x v="9"/>
    <x v="2"/>
    <x v="3"/>
    <n v="2"/>
    <s v="EGP 12,000,000 "/>
    <x v="2"/>
    <n v="5"/>
    <d v="1899-12-30T02:00:00"/>
    <x v="0"/>
    <x v="4"/>
    <x v="2"/>
    <x v="3"/>
    <x v="10"/>
  </r>
  <r>
    <x v="1"/>
    <n v="2"/>
    <x v="8"/>
    <x v="0"/>
    <x v="2"/>
    <n v="0"/>
    <s v="EGP 0 "/>
    <x v="9"/>
    <n v="1"/>
    <d v="1899-12-30T02:00:00"/>
    <x v="3"/>
    <x v="9"/>
    <x v="1"/>
    <x v="2"/>
    <x v="11"/>
  </r>
  <r>
    <x v="1"/>
    <n v="30"/>
    <x v="2"/>
    <x v="0"/>
    <x v="1"/>
    <n v="0"/>
    <s v="EGP 0 "/>
    <x v="9"/>
    <n v="2"/>
    <d v="1899-12-30T02:00:00"/>
    <x v="3"/>
    <x v="9"/>
    <x v="5"/>
    <x v="1"/>
    <x v="2"/>
  </r>
  <r>
    <x v="1"/>
    <n v="8"/>
    <x v="3"/>
    <x v="3"/>
    <x v="1"/>
    <n v="0"/>
    <s v="EGP 0 "/>
    <x v="9"/>
    <n v="1"/>
    <d v="1899-12-30T02:00:00"/>
    <x v="3"/>
    <x v="9"/>
    <x v="2"/>
    <x v="0"/>
    <x v="9"/>
  </r>
  <r>
    <x v="1"/>
    <n v="20"/>
    <x v="4"/>
    <x v="2"/>
    <x v="0"/>
    <n v="0"/>
    <s v="EGP 0 "/>
    <x v="9"/>
    <n v="2"/>
    <d v="1899-12-30T02:00:00"/>
    <x v="3"/>
    <x v="9"/>
    <x v="3"/>
    <x v="0"/>
    <x v="9"/>
  </r>
  <r>
    <x v="1"/>
    <n v="2"/>
    <x v="8"/>
    <x v="0"/>
    <x v="2"/>
    <n v="0"/>
    <s v="EGP 0 "/>
    <x v="9"/>
    <n v="1"/>
    <d v="1899-12-30T02:00:00"/>
    <x v="3"/>
    <x v="9"/>
    <x v="1"/>
    <x v="2"/>
    <x v="11"/>
  </r>
  <r>
    <x v="0"/>
    <n v="10"/>
    <x v="5"/>
    <x v="2"/>
    <x v="2"/>
    <n v="2"/>
    <s v="EGP 12,000,000 "/>
    <x v="2"/>
    <n v="1"/>
    <d v="1899-12-30T02:00:00"/>
    <x v="0"/>
    <x v="0"/>
    <x v="0"/>
    <x v="2"/>
    <x v="3"/>
  </r>
  <r>
    <x v="0"/>
    <n v="1"/>
    <x v="5"/>
    <x v="2"/>
    <x v="2"/>
    <n v="3"/>
    <s v="EGP 11,000,000 "/>
    <x v="1"/>
    <n v="2"/>
    <d v="1899-12-30T02:00:00"/>
    <x v="0"/>
    <x v="8"/>
    <x v="0"/>
    <x v="0"/>
    <x v="10"/>
  </r>
  <r>
    <x v="0"/>
    <n v="11"/>
    <x v="6"/>
    <x v="0"/>
    <x v="0"/>
    <n v="2"/>
    <s v="EGP 10,000,000 "/>
    <x v="8"/>
    <n v="2"/>
    <d v="1899-12-30T02:00:00"/>
    <x v="0"/>
    <x v="7"/>
    <x v="6"/>
    <x v="3"/>
    <x v="4"/>
  </r>
  <r>
    <x v="0"/>
    <n v="3"/>
    <x v="8"/>
    <x v="4"/>
    <x v="2"/>
    <n v="2"/>
    <s v="EGP 38,000,000 "/>
    <x v="7"/>
    <n v="1"/>
    <d v="1899-12-30T02:00:00"/>
    <x v="1"/>
    <x v="0"/>
    <x v="2"/>
    <x v="2"/>
    <x v="11"/>
  </r>
  <r>
    <x v="0"/>
    <n v="20"/>
    <x v="11"/>
    <x v="1"/>
    <x v="2"/>
    <n v="1"/>
    <s v="EGP 19,000,000 "/>
    <x v="6"/>
    <n v="5"/>
    <d v="1899-12-30T02:00:00"/>
    <x v="1"/>
    <x v="2"/>
    <x v="5"/>
    <x v="3"/>
    <x v="10"/>
  </r>
  <r>
    <x v="0"/>
    <n v="11"/>
    <x v="1"/>
    <x v="0"/>
    <x v="2"/>
    <n v="3"/>
    <s v="EGP 15,000,000 "/>
    <x v="3"/>
    <n v="4"/>
    <d v="1899-12-30T02:00:00"/>
    <x v="0"/>
    <x v="2"/>
    <x v="7"/>
    <x v="3"/>
    <x v="10"/>
  </r>
  <r>
    <x v="0"/>
    <n v="28"/>
    <x v="2"/>
    <x v="2"/>
    <x v="1"/>
    <n v="1"/>
    <s v="EGP 19,000,000 "/>
    <x v="6"/>
    <n v="4"/>
    <d v="1899-12-30T02:00:00"/>
    <x v="4"/>
    <x v="3"/>
    <x v="5"/>
    <x v="3"/>
    <x v="4"/>
  </r>
  <r>
    <x v="0"/>
    <n v="30"/>
    <x v="2"/>
    <x v="2"/>
    <x v="2"/>
    <n v="2"/>
    <s v="EGP 38,000,000 "/>
    <x v="7"/>
    <n v="1"/>
    <d v="1899-12-30T02:00:00"/>
    <x v="1"/>
    <x v="4"/>
    <x v="2"/>
    <x v="2"/>
    <x v="8"/>
  </r>
  <r>
    <x v="0"/>
    <n v="11"/>
    <x v="2"/>
    <x v="2"/>
    <x v="2"/>
    <n v="5"/>
    <s v="EGP 25,000,000 "/>
    <x v="4"/>
    <n v="2"/>
    <d v="1899-12-30T02:00:00"/>
    <x v="0"/>
    <x v="2"/>
    <x v="2"/>
    <x v="1"/>
    <x v="14"/>
  </r>
  <r>
    <x v="0"/>
    <n v="12"/>
    <x v="2"/>
    <x v="2"/>
    <x v="2"/>
    <n v="5"/>
    <s v="EGP 25,000,000 "/>
    <x v="4"/>
    <n v="5"/>
    <d v="1899-12-30T02:00:00"/>
    <x v="0"/>
    <x v="7"/>
    <x v="2"/>
    <x v="0"/>
    <x v="10"/>
  </r>
  <r>
    <x v="0"/>
    <n v="17"/>
    <x v="2"/>
    <x v="1"/>
    <x v="2"/>
    <n v="2"/>
    <s v="EGP 12,000,000 "/>
    <x v="2"/>
    <n v="4"/>
    <d v="1899-12-30T02:00:00"/>
    <x v="0"/>
    <x v="4"/>
    <x v="6"/>
    <x v="2"/>
    <x v="8"/>
  </r>
  <r>
    <x v="0"/>
    <n v="29"/>
    <x v="2"/>
    <x v="2"/>
    <x v="1"/>
    <n v="4"/>
    <s v="EGP 15,000,000 "/>
    <x v="3"/>
    <n v="3"/>
    <d v="1899-12-30T02:00:00"/>
    <x v="0"/>
    <x v="1"/>
    <x v="7"/>
    <x v="0"/>
    <x v="7"/>
  </r>
  <r>
    <x v="0"/>
    <n v="8"/>
    <x v="3"/>
    <x v="1"/>
    <x v="1"/>
    <n v="1"/>
    <s v="EGP 7,000,000 "/>
    <x v="0"/>
    <n v="1"/>
    <d v="1899-12-30T02:00:00"/>
    <x v="0"/>
    <x v="7"/>
    <x v="6"/>
    <x v="0"/>
    <x v="5"/>
  </r>
  <r>
    <x v="0"/>
    <n v="27"/>
    <x v="3"/>
    <x v="3"/>
    <x v="1"/>
    <n v="1"/>
    <s v="EGP 7,000,000 "/>
    <x v="0"/>
    <n v="1"/>
    <d v="1899-12-30T02:00:00"/>
    <x v="0"/>
    <x v="0"/>
    <x v="1"/>
    <x v="2"/>
    <x v="8"/>
  </r>
  <r>
    <x v="0"/>
    <n v="2"/>
    <x v="4"/>
    <x v="3"/>
    <x v="1"/>
    <n v="4"/>
    <s v="EGP 20,000,000 "/>
    <x v="5"/>
    <n v="1"/>
    <d v="1899-12-30T02:00:00"/>
    <x v="2"/>
    <x v="1"/>
    <x v="4"/>
    <x v="1"/>
    <x v="6"/>
  </r>
  <r>
    <x v="0"/>
    <n v="1"/>
    <x v="4"/>
    <x v="1"/>
    <x v="3"/>
    <n v="4"/>
    <s v="EGP 20,000,000 "/>
    <x v="5"/>
    <n v="1"/>
    <d v="1899-12-30T02:00:00"/>
    <x v="0"/>
    <x v="5"/>
    <x v="7"/>
    <x v="0"/>
    <x v="5"/>
  </r>
  <r>
    <x v="0"/>
    <n v="31"/>
    <x v="10"/>
    <x v="4"/>
    <x v="2"/>
    <n v="3"/>
    <s v="EGP 12,000,000 "/>
    <x v="2"/>
    <n v="1"/>
    <d v="1899-12-30T02:00:00"/>
    <x v="0"/>
    <x v="0"/>
    <x v="3"/>
    <x v="0"/>
    <x v="7"/>
  </r>
  <r>
    <x v="0"/>
    <n v="30"/>
    <x v="10"/>
    <x v="1"/>
    <x v="1"/>
    <n v="2"/>
    <s v="EGP 12,000,000 "/>
    <x v="2"/>
    <n v="1"/>
    <d v="1899-12-30T02:00:00"/>
    <x v="0"/>
    <x v="0"/>
    <x v="7"/>
    <x v="0"/>
    <x v="10"/>
  </r>
  <r>
    <x v="0"/>
    <n v="10"/>
    <x v="5"/>
    <x v="2"/>
    <x v="2"/>
    <n v="2"/>
    <s v="EGP 12,000,000 "/>
    <x v="2"/>
    <n v="1"/>
    <d v="1899-12-30T02:00:00"/>
    <x v="0"/>
    <x v="0"/>
    <x v="0"/>
    <x v="2"/>
    <x v="3"/>
  </r>
  <r>
    <x v="0"/>
    <n v="1"/>
    <x v="5"/>
    <x v="2"/>
    <x v="2"/>
    <n v="3"/>
    <s v="EGP 11,000,000 "/>
    <x v="1"/>
    <n v="2"/>
    <d v="1899-12-30T02:00:00"/>
    <x v="0"/>
    <x v="8"/>
    <x v="0"/>
    <x v="0"/>
    <x v="10"/>
  </r>
  <r>
    <x v="0"/>
    <n v="11"/>
    <x v="6"/>
    <x v="0"/>
    <x v="0"/>
    <n v="2"/>
    <s v="EGP 10,000,000 "/>
    <x v="8"/>
    <n v="2"/>
    <d v="1899-12-30T02:00:00"/>
    <x v="0"/>
    <x v="7"/>
    <x v="6"/>
    <x v="3"/>
    <x v="4"/>
  </r>
  <r>
    <x v="0"/>
    <n v="3"/>
    <x v="8"/>
    <x v="4"/>
    <x v="2"/>
    <n v="2"/>
    <s v="EGP 38,000,000 "/>
    <x v="7"/>
    <n v="1"/>
    <d v="1899-12-30T02:00:00"/>
    <x v="1"/>
    <x v="0"/>
    <x v="2"/>
    <x v="2"/>
    <x v="11"/>
  </r>
  <r>
    <x v="0"/>
    <n v="20"/>
    <x v="11"/>
    <x v="1"/>
    <x v="2"/>
    <n v="1"/>
    <s v="EGP 19,000,000 "/>
    <x v="6"/>
    <n v="5"/>
    <d v="1899-12-30T02:00:00"/>
    <x v="1"/>
    <x v="2"/>
    <x v="5"/>
    <x v="3"/>
    <x v="10"/>
  </r>
  <r>
    <x v="0"/>
    <n v="11"/>
    <x v="1"/>
    <x v="0"/>
    <x v="2"/>
    <n v="3"/>
    <s v="EGP 15,000,000 "/>
    <x v="3"/>
    <n v="4"/>
    <d v="1899-12-30T02:00:00"/>
    <x v="0"/>
    <x v="2"/>
    <x v="7"/>
    <x v="3"/>
    <x v="10"/>
  </r>
  <r>
    <x v="1"/>
    <n v="5"/>
    <x v="0"/>
    <x v="2"/>
    <x v="0"/>
    <n v="0"/>
    <s v="EGP 0 "/>
    <x v="9"/>
    <n v="2"/>
    <d v="1899-12-30T02:00:00"/>
    <x v="3"/>
    <x v="9"/>
    <x v="6"/>
    <x v="1"/>
    <x v="6"/>
  </r>
  <r>
    <x v="1"/>
    <n v="22"/>
    <x v="3"/>
    <x v="2"/>
    <x v="0"/>
    <n v="0"/>
    <s v="EGP 0 "/>
    <x v="9"/>
    <n v="1"/>
    <d v="1899-12-30T02:00:00"/>
    <x v="3"/>
    <x v="9"/>
    <x v="5"/>
    <x v="1"/>
    <x v="2"/>
  </r>
  <r>
    <x v="1"/>
    <n v="26"/>
    <x v="3"/>
    <x v="1"/>
    <x v="2"/>
    <n v="0"/>
    <s v="EGP 0 "/>
    <x v="9"/>
    <n v="1"/>
    <d v="1899-12-30T02:00:00"/>
    <x v="3"/>
    <x v="9"/>
    <x v="4"/>
    <x v="0"/>
    <x v="5"/>
  </r>
  <r>
    <x v="1"/>
    <n v="8"/>
    <x v="3"/>
    <x v="2"/>
    <x v="1"/>
    <n v="0"/>
    <s v="EGP 0 "/>
    <x v="9"/>
    <n v="5"/>
    <d v="1899-12-30T02:00:00"/>
    <x v="3"/>
    <x v="9"/>
    <x v="6"/>
    <x v="0"/>
    <x v="10"/>
  </r>
  <r>
    <x v="1"/>
    <n v="17"/>
    <x v="4"/>
    <x v="0"/>
    <x v="2"/>
    <n v="0"/>
    <s v="EGP 0 "/>
    <x v="9"/>
    <n v="4"/>
    <d v="1899-12-30T02:00:00"/>
    <x v="3"/>
    <x v="9"/>
    <x v="6"/>
    <x v="3"/>
    <x v="10"/>
  </r>
  <r>
    <x v="1"/>
    <n v="11"/>
    <x v="10"/>
    <x v="1"/>
    <x v="1"/>
    <n v="0"/>
    <s v="EGP 0 "/>
    <x v="9"/>
    <n v="2"/>
    <d v="1899-12-30T02:00:00"/>
    <x v="3"/>
    <x v="9"/>
    <x v="7"/>
    <x v="1"/>
    <x v="6"/>
  </r>
  <r>
    <x v="1"/>
    <n v="22"/>
    <x v="10"/>
    <x v="0"/>
    <x v="3"/>
    <n v="0"/>
    <s v="EGP 0 "/>
    <x v="9"/>
    <n v="2"/>
    <d v="1899-12-30T02:00:00"/>
    <x v="3"/>
    <x v="9"/>
    <x v="3"/>
    <x v="1"/>
    <x v="14"/>
  </r>
  <r>
    <x v="1"/>
    <n v="1"/>
    <x v="10"/>
    <x v="1"/>
    <x v="1"/>
    <n v="0"/>
    <s v="EGP 0 "/>
    <x v="9"/>
    <n v="3"/>
    <d v="1899-12-30T02:00:00"/>
    <x v="3"/>
    <x v="9"/>
    <x v="0"/>
    <x v="0"/>
    <x v="7"/>
  </r>
  <r>
    <x v="1"/>
    <n v="5"/>
    <x v="0"/>
    <x v="2"/>
    <x v="0"/>
    <n v="0"/>
    <s v="EGP 0 "/>
    <x v="9"/>
    <n v="2"/>
    <d v="1899-12-30T02:00:00"/>
    <x v="3"/>
    <x v="9"/>
    <x v="6"/>
    <x v="1"/>
    <x v="6"/>
  </r>
  <r>
    <x v="0"/>
    <n v="11"/>
    <x v="6"/>
    <x v="0"/>
    <x v="0"/>
    <n v="2"/>
    <s v="EGP 12,000,000 "/>
    <x v="2"/>
    <n v="3"/>
    <d v="1899-12-30T02:10:00"/>
    <x v="0"/>
    <x v="7"/>
    <x v="6"/>
    <x v="0"/>
    <x v="10"/>
  </r>
  <r>
    <x v="0"/>
    <n v="28"/>
    <x v="11"/>
    <x v="4"/>
    <x v="2"/>
    <n v="2"/>
    <s v="EGP 12,000,000 "/>
    <x v="2"/>
    <n v="1"/>
    <d v="1899-12-30T02:10:00"/>
    <x v="0"/>
    <x v="0"/>
    <x v="6"/>
    <x v="2"/>
    <x v="8"/>
  </r>
  <r>
    <x v="0"/>
    <n v="12"/>
    <x v="1"/>
    <x v="1"/>
    <x v="1"/>
    <n v="2"/>
    <s v="EGP 38,000,000 "/>
    <x v="7"/>
    <n v="4"/>
    <d v="1899-12-30T02:10:00"/>
    <x v="1"/>
    <x v="3"/>
    <x v="3"/>
    <x v="1"/>
    <x v="6"/>
  </r>
  <r>
    <x v="0"/>
    <n v="30"/>
    <x v="2"/>
    <x v="5"/>
    <x v="2"/>
    <n v="2"/>
    <s v="EGP 12,000,000 "/>
    <x v="2"/>
    <n v="5"/>
    <d v="1899-12-30T02:10:00"/>
    <x v="0"/>
    <x v="4"/>
    <x v="2"/>
    <x v="1"/>
    <x v="6"/>
  </r>
  <r>
    <x v="0"/>
    <n v="14"/>
    <x v="2"/>
    <x v="5"/>
    <x v="2"/>
    <n v="1"/>
    <s v="EGP 7,000,000 "/>
    <x v="0"/>
    <n v="1"/>
    <d v="1899-12-30T02:10:00"/>
    <x v="0"/>
    <x v="5"/>
    <x v="1"/>
    <x v="1"/>
    <x v="2"/>
  </r>
  <r>
    <x v="0"/>
    <n v="26"/>
    <x v="2"/>
    <x v="4"/>
    <x v="1"/>
    <n v="4"/>
    <s v="EGP 20,000,000 "/>
    <x v="5"/>
    <n v="2"/>
    <d v="1899-12-30T02:10:00"/>
    <x v="0"/>
    <x v="7"/>
    <x v="7"/>
    <x v="0"/>
    <x v="10"/>
  </r>
  <r>
    <x v="0"/>
    <n v="5"/>
    <x v="3"/>
    <x v="1"/>
    <x v="2"/>
    <n v="1"/>
    <s v="EGP 19,000,000 "/>
    <x v="6"/>
    <n v="1"/>
    <d v="1899-12-30T02:10:00"/>
    <x v="1"/>
    <x v="4"/>
    <x v="5"/>
    <x v="0"/>
    <x v="10"/>
  </r>
  <r>
    <x v="0"/>
    <n v="29"/>
    <x v="3"/>
    <x v="1"/>
    <x v="1"/>
    <n v="3"/>
    <s v="EGP 15,000,000 "/>
    <x v="3"/>
    <n v="3"/>
    <d v="1899-12-30T02:10:00"/>
    <x v="0"/>
    <x v="8"/>
    <x v="4"/>
    <x v="3"/>
    <x v="10"/>
  </r>
  <r>
    <x v="0"/>
    <n v="2"/>
    <x v="4"/>
    <x v="0"/>
    <x v="2"/>
    <n v="4"/>
    <s v="EGP 20,000,000 "/>
    <x v="5"/>
    <n v="4"/>
    <d v="1899-12-30T02:10:00"/>
    <x v="2"/>
    <x v="5"/>
    <x v="4"/>
    <x v="1"/>
    <x v="6"/>
  </r>
  <r>
    <x v="0"/>
    <n v="25"/>
    <x v="4"/>
    <x v="0"/>
    <x v="0"/>
    <n v="5"/>
    <s v="EGP 25,000,000 "/>
    <x v="4"/>
    <n v="4"/>
    <d v="1899-12-30T02:10:00"/>
    <x v="0"/>
    <x v="0"/>
    <x v="6"/>
    <x v="0"/>
    <x v="7"/>
  </r>
  <r>
    <x v="0"/>
    <n v="17"/>
    <x v="4"/>
    <x v="2"/>
    <x v="0"/>
    <n v="5"/>
    <s v="EGP 21,000,000 "/>
    <x v="10"/>
    <n v="1"/>
    <d v="1899-12-30T02:10:00"/>
    <x v="0"/>
    <x v="8"/>
    <x v="7"/>
    <x v="3"/>
    <x v="4"/>
  </r>
  <r>
    <x v="0"/>
    <n v="11"/>
    <x v="6"/>
    <x v="0"/>
    <x v="0"/>
    <n v="2"/>
    <s v="EGP 12,000,000 "/>
    <x v="2"/>
    <n v="3"/>
    <d v="1899-12-30T02:10:00"/>
    <x v="0"/>
    <x v="7"/>
    <x v="6"/>
    <x v="0"/>
    <x v="10"/>
  </r>
  <r>
    <x v="0"/>
    <n v="28"/>
    <x v="11"/>
    <x v="4"/>
    <x v="2"/>
    <n v="2"/>
    <s v="EGP 12,000,000 "/>
    <x v="2"/>
    <n v="1"/>
    <d v="1899-12-30T02:10:00"/>
    <x v="0"/>
    <x v="0"/>
    <x v="6"/>
    <x v="2"/>
    <x v="8"/>
  </r>
  <r>
    <x v="0"/>
    <n v="12"/>
    <x v="1"/>
    <x v="1"/>
    <x v="1"/>
    <n v="2"/>
    <s v="EGP 38,000,000 "/>
    <x v="7"/>
    <n v="4"/>
    <d v="1899-12-30T02:10:00"/>
    <x v="1"/>
    <x v="3"/>
    <x v="3"/>
    <x v="1"/>
    <x v="6"/>
  </r>
  <r>
    <x v="1"/>
    <n v="30"/>
    <x v="4"/>
    <x v="0"/>
    <x v="3"/>
    <n v="0"/>
    <s v="EGP 0 "/>
    <x v="9"/>
    <n v="2"/>
    <d v="1899-12-30T02:10:00"/>
    <x v="3"/>
    <x v="9"/>
    <x v="3"/>
    <x v="3"/>
    <x v="4"/>
  </r>
  <r>
    <x v="1"/>
    <n v="11"/>
    <x v="4"/>
    <x v="3"/>
    <x v="1"/>
    <n v="0"/>
    <s v="EGP 0 "/>
    <x v="9"/>
    <n v="3"/>
    <d v="1899-12-30T02:10:00"/>
    <x v="3"/>
    <x v="9"/>
    <x v="0"/>
    <x v="1"/>
    <x v="6"/>
  </r>
  <r>
    <x v="0"/>
    <n v="11"/>
    <x v="5"/>
    <x v="4"/>
    <x v="0"/>
    <n v="5"/>
    <s v="EGP 25,000,000 "/>
    <x v="4"/>
    <n v="3"/>
    <d v="1899-12-30T02:12:00"/>
    <x v="0"/>
    <x v="5"/>
    <x v="0"/>
    <x v="3"/>
    <x v="4"/>
  </r>
  <r>
    <x v="0"/>
    <n v="15"/>
    <x v="5"/>
    <x v="2"/>
    <x v="2"/>
    <n v="2"/>
    <s v="EGP 12,000,000 "/>
    <x v="2"/>
    <n v="1"/>
    <d v="1899-12-30T02:12:00"/>
    <x v="0"/>
    <x v="2"/>
    <x v="5"/>
    <x v="1"/>
    <x v="2"/>
  </r>
  <r>
    <x v="0"/>
    <n v="14"/>
    <x v="6"/>
    <x v="1"/>
    <x v="1"/>
    <n v="2"/>
    <s v="EGP 12,000,000 "/>
    <x v="2"/>
    <n v="1"/>
    <d v="1899-12-30T02:12:00"/>
    <x v="0"/>
    <x v="5"/>
    <x v="2"/>
    <x v="2"/>
    <x v="11"/>
  </r>
  <r>
    <x v="0"/>
    <n v="11"/>
    <x v="6"/>
    <x v="0"/>
    <x v="2"/>
    <n v="1"/>
    <s v="EGP 7,000,000 "/>
    <x v="0"/>
    <n v="1"/>
    <d v="1899-12-30T02:12:00"/>
    <x v="0"/>
    <x v="4"/>
    <x v="3"/>
    <x v="1"/>
    <x v="2"/>
  </r>
  <r>
    <x v="0"/>
    <n v="1"/>
    <x v="8"/>
    <x v="1"/>
    <x v="0"/>
    <n v="4"/>
    <s v="EGP 20,000,000 "/>
    <x v="5"/>
    <n v="2"/>
    <d v="1899-12-30T02:12:00"/>
    <x v="2"/>
    <x v="2"/>
    <x v="1"/>
    <x v="0"/>
    <x v="7"/>
  </r>
  <r>
    <x v="0"/>
    <n v="7"/>
    <x v="8"/>
    <x v="1"/>
    <x v="2"/>
    <n v="3"/>
    <s v="EGP 15,000,000 "/>
    <x v="3"/>
    <n v="1"/>
    <d v="1899-12-30T02:12:00"/>
    <x v="0"/>
    <x v="5"/>
    <x v="5"/>
    <x v="0"/>
    <x v="5"/>
  </r>
  <r>
    <x v="0"/>
    <n v="1"/>
    <x v="8"/>
    <x v="2"/>
    <x v="1"/>
    <n v="3"/>
    <s v="EGP 15,000,000 "/>
    <x v="3"/>
    <n v="2"/>
    <d v="1899-12-30T02:12:00"/>
    <x v="0"/>
    <x v="0"/>
    <x v="7"/>
    <x v="1"/>
    <x v="6"/>
  </r>
  <r>
    <x v="0"/>
    <n v="6"/>
    <x v="11"/>
    <x v="4"/>
    <x v="2"/>
    <n v="2"/>
    <s v="EGP 38,000,000 "/>
    <x v="7"/>
    <n v="1"/>
    <d v="1899-12-30T02:12:00"/>
    <x v="1"/>
    <x v="2"/>
    <x v="0"/>
    <x v="0"/>
    <x v="9"/>
  </r>
  <r>
    <x v="0"/>
    <n v="31"/>
    <x v="1"/>
    <x v="1"/>
    <x v="1"/>
    <n v="1"/>
    <s v="EGP 19,000,000 "/>
    <x v="6"/>
    <n v="2"/>
    <d v="1899-12-30T02:12:00"/>
    <x v="1"/>
    <x v="0"/>
    <x v="2"/>
    <x v="1"/>
    <x v="6"/>
  </r>
  <r>
    <x v="0"/>
    <n v="12"/>
    <x v="1"/>
    <x v="1"/>
    <x v="2"/>
    <n v="2"/>
    <s v="EGP 10,000,000 "/>
    <x v="8"/>
    <n v="4"/>
    <d v="1899-12-30T02:12:00"/>
    <x v="0"/>
    <x v="1"/>
    <x v="4"/>
    <x v="3"/>
    <x v="4"/>
  </r>
  <r>
    <x v="0"/>
    <n v="28"/>
    <x v="2"/>
    <x v="5"/>
    <x v="4"/>
    <n v="5"/>
    <s v="EGP 21,000,000 "/>
    <x v="10"/>
    <n v="3"/>
    <d v="1899-12-30T02:12:00"/>
    <x v="0"/>
    <x v="7"/>
    <x v="4"/>
    <x v="1"/>
    <x v="14"/>
  </r>
  <r>
    <x v="0"/>
    <n v="2"/>
    <x v="2"/>
    <x v="0"/>
    <x v="3"/>
    <n v="2"/>
    <s v="EGP 10,000,000 "/>
    <x v="8"/>
    <n v="2"/>
    <d v="1899-12-30T02:12:00"/>
    <x v="0"/>
    <x v="5"/>
    <x v="2"/>
    <x v="1"/>
    <x v="2"/>
  </r>
  <r>
    <x v="0"/>
    <n v="21"/>
    <x v="2"/>
    <x v="2"/>
    <x v="1"/>
    <n v="2"/>
    <s v="EGP 12,000,000 "/>
    <x v="2"/>
    <n v="3"/>
    <d v="1899-12-30T02:12:00"/>
    <x v="0"/>
    <x v="0"/>
    <x v="2"/>
    <x v="2"/>
    <x v="8"/>
  </r>
  <r>
    <x v="0"/>
    <n v="30"/>
    <x v="2"/>
    <x v="1"/>
    <x v="0"/>
    <n v="4"/>
    <s v="EGP 15,000,000 "/>
    <x v="3"/>
    <n v="1"/>
    <d v="1899-12-30T02:12:00"/>
    <x v="0"/>
    <x v="4"/>
    <x v="1"/>
    <x v="1"/>
    <x v="14"/>
  </r>
  <r>
    <x v="0"/>
    <n v="24"/>
    <x v="2"/>
    <x v="5"/>
    <x v="2"/>
    <n v="5"/>
    <s v="EGP 25,000,000 "/>
    <x v="4"/>
    <n v="2"/>
    <d v="1899-12-30T02:12:00"/>
    <x v="0"/>
    <x v="0"/>
    <x v="3"/>
    <x v="3"/>
    <x v="4"/>
  </r>
  <r>
    <x v="0"/>
    <n v="24"/>
    <x v="2"/>
    <x v="3"/>
    <x v="1"/>
    <n v="3"/>
    <s v="EGP 15,000,000 "/>
    <x v="3"/>
    <n v="2"/>
    <d v="1899-12-30T02:12:00"/>
    <x v="0"/>
    <x v="6"/>
    <x v="4"/>
    <x v="1"/>
    <x v="1"/>
  </r>
  <r>
    <x v="0"/>
    <n v="30"/>
    <x v="2"/>
    <x v="4"/>
    <x v="0"/>
    <n v="2"/>
    <s v="EGP 12,000,000 "/>
    <x v="2"/>
    <n v="2"/>
    <d v="1899-12-30T02:12:00"/>
    <x v="0"/>
    <x v="5"/>
    <x v="0"/>
    <x v="2"/>
    <x v="11"/>
  </r>
  <r>
    <x v="0"/>
    <n v="22"/>
    <x v="2"/>
    <x v="4"/>
    <x v="0"/>
    <n v="3"/>
    <s v="EGP 12,000,000 "/>
    <x v="2"/>
    <n v="2"/>
    <d v="1899-12-30T02:12:00"/>
    <x v="0"/>
    <x v="0"/>
    <x v="5"/>
    <x v="2"/>
    <x v="8"/>
  </r>
  <r>
    <x v="0"/>
    <n v="26"/>
    <x v="2"/>
    <x v="2"/>
    <x v="4"/>
    <n v="5"/>
    <s v="EGP 25,000,000 "/>
    <x v="4"/>
    <n v="3"/>
    <d v="1899-12-30T02:12:00"/>
    <x v="0"/>
    <x v="7"/>
    <x v="6"/>
    <x v="1"/>
    <x v="6"/>
  </r>
  <r>
    <x v="0"/>
    <n v="29"/>
    <x v="3"/>
    <x v="2"/>
    <x v="2"/>
    <n v="1"/>
    <s v="EGP 19,000,000 "/>
    <x v="6"/>
    <n v="4"/>
    <d v="1899-12-30T02:12:00"/>
    <x v="1"/>
    <x v="3"/>
    <x v="6"/>
    <x v="0"/>
    <x v="7"/>
  </r>
  <r>
    <x v="0"/>
    <n v="20"/>
    <x v="3"/>
    <x v="1"/>
    <x v="2"/>
    <n v="2"/>
    <s v="EGP 38,000,000 "/>
    <x v="7"/>
    <n v="5"/>
    <d v="1899-12-30T02:12:00"/>
    <x v="1"/>
    <x v="0"/>
    <x v="7"/>
    <x v="0"/>
    <x v="5"/>
  </r>
  <r>
    <x v="0"/>
    <n v="4"/>
    <x v="3"/>
    <x v="2"/>
    <x v="0"/>
    <n v="5"/>
    <s v="EGP 20,000,000 "/>
    <x v="5"/>
    <n v="2"/>
    <d v="1899-12-30T02:12:00"/>
    <x v="0"/>
    <x v="1"/>
    <x v="2"/>
    <x v="0"/>
    <x v="10"/>
  </r>
  <r>
    <x v="0"/>
    <n v="20"/>
    <x v="3"/>
    <x v="2"/>
    <x v="1"/>
    <n v="2"/>
    <s v="EGP 12,000,000 "/>
    <x v="2"/>
    <n v="2"/>
    <d v="1899-12-30T02:12:00"/>
    <x v="0"/>
    <x v="0"/>
    <x v="2"/>
    <x v="3"/>
    <x v="10"/>
  </r>
  <r>
    <x v="0"/>
    <n v="22"/>
    <x v="3"/>
    <x v="4"/>
    <x v="2"/>
    <n v="1"/>
    <s v="EGP 7,000,000 "/>
    <x v="0"/>
    <n v="1"/>
    <d v="1899-12-30T02:12:00"/>
    <x v="0"/>
    <x v="4"/>
    <x v="3"/>
    <x v="0"/>
    <x v="5"/>
  </r>
  <r>
    <x v="0"/>
    <n v="30"/>
    <x v="3"/>
    <x v="3"/>
    <x v="1"/>
    <n v="3"/>
    <s v="EGP 15,000,000 "/>
    <x v="3"/>
    <n v="2"/>
    <d v="1899-12-30T02:12:00"/>
    <x v="0"/>
    <x v="7"/>
    <x v="6"/>
    <x v="1"/>
    <x v="1"/>
  </r>
  <r>
    <x v="0"/>
    <n v="3"/>
    <x v="3"/>
    <x v="0"/>
    <x v="0"/>
    <n v="3"/>
    <s v="EGP 15,000,000 "/>
    <x v="3"/>
    <n v="2"/>
    <d v="1899-12-30T02:12:00"/>
    <x v="0"/>
    <x v="0"/>
    <x v="1"/>
    <x v="0"/>
    <x v="9"/>
  </r>
  <r>
    <x v="0"/>
    <n v="8"/>
    <x v="3"/>
    <x v="0"/>
    <x v="3"/>
    <n v="4"/>
    <s v="EGP 20,000,000 "/>
    <x v="5"/>
    <n v="3"/>
    <d v="1899-12-30T02:12:00"/>
    <x v="0"/>
    <x v="2"/>
    <x v="6"/>
    <x v="2"/>
    <x v="8"/>
  </r>
  <r>
    <x v="0"/>
    <n v="23"/>
    <x v="3"/>
    <x v="0"/>
    <x v="2"/>
    <n v="3"/>
    <s v="EGP 15,000,000 "/>
    <x v="3"/>
    <n v="1"/>
    <d v="1899-12-30T02:12:00"/>
    <x v="0"/>
    <x v="2"/>
    <x v="7"/>
    <x v="3"/>
    <x v="10"/>
  </r>
  <r>
    <x v="0"/>
    <n v="22"/>
    <x v="4"/>
    <x v="2"/>
    <x v="2"/>
    <n v="2"/>
    <s v="EGP 38,000,000 "/>
    <x v="7"/>
    <n v="3"/>
    <d v="1899-12-30T02:12:00"/>
    <x v="1"/>
    <x v="8"/>
    <x v="1"/>
    <x v="0"/>
    <x v="9"/>
  </r>
  <r>
    <x v="0"/>
    <n v="3"/>
    <x v="4"/>
    <x v="2"/>
    <x v="1"/>
    <n v="1"/>
    <s v="EGP 19,000,000 "/>
    <x v="6"/>
    <n v="3"/>
    <d v="1899-12-30T02:12:00"/>
    <x v="1"/>
    <x v="2"/>
    <x v="6"/>
    <x v="1"/>
    <x v="2"/>
  </r>
  <r>
    <x v="0"/>
    <n v="6"/>
    <x v="4"/>
    <x v="2"/>
    <x v="1"/>
    <n v="3"/>
    <s v="EGP 11,000,000 "/>
    <x v="1"/>
    <n v="5"/>
    <d v="1899-12-30T02:12:00"/>
    <x v="0"/>
    <x v="6"/>
    <x v="2"/>
    <x v="3"/>
    <x v="10"/>
  </r>
  <r>
    <x v="0"/>
    <n v="22"/>
    <x v="4"/>
    <x v="2"/>
    <x v="2"/>
    <n v="5"/>
    <s v="EGP 25,000,000 "/>
    <x v="4"/>
    <n v="2"/>
    <d v="1899-12-30T02:12:00"/>
    <x v="0"/>
    <x v="4"/>
    <x v="5"/>
    <x v="0"/>
    <x v="5"/>
  </r>
  <r>
    <x v="0"/>
    <n v="22"/>
    <x v="4"/>
    <x v="4"/>
    <x v="0"/>
    <n v="2"/>
    <s v="EGP 12,000,000 "/>
    <x v="2"/>
    <n v="1"/>
    <d v="1899-12-30T02:12:00"/>
    <x v="0"/>
    <x v="8"/>
    <x v="3"/>
    <x v="0"/>
    <x v="9"/>
  </r>
  <r>
    <x v="0"/>
    <n v="11"/>
    <x v="4"/>
    <x v="1"/>
    <x v="2"/>
    <n v="3"/>
    <s v="EGP 15,000,000 "/>
    <x v="3"/>
    <n v="1"/>
    <d v="1899-12-30T02:12:00"/>
    <x v="0"/>
    <x v="6"/>
    <x v="6"/>
    <x v="0"/>
    <x v="5"/>
  </r>
  <r>
    <x v="0"/>
    <n v="17"/>
    <x v="4"/>
    <x v="0"/>
    <x v="1"/>
    <n v="3"/>
    <s v="EGP 15,000,000 "/>
    <x v="3"/>
    <n v="5"/>
    <d v="1899-12-30T02:12:00"/>
    <x v="0"/>
    <x v="4"/>
    <x v="6"/>
    <x v="1"/>
    <x v="1"/>
  </r>
  <r>
    <x v="0"/>
    <n v="1"/>
    <x v="4"/>
    <x v="1"/>
    <x v="2"/>
    <n v="4"/>
    <s v="EGP 20,000,000 "/>
    <x v="5"/>
    <n v="1"/>
    <d v="1899-12-30T02:12:00"/>
    <x v="0"/>
    <x v="2"/>
    <x v="7"/>
    <x v="1"/>
    <x v="6"/>
  </r>
  <r>
    <x v="0"/>
    <n v="11"/>
    <x v="10"/>
    <x v="4"/>
    <x v="1"/>
    <n v="4"/>
    <s v="EGP 20,000,000 "/>
    <x v="5"/>
    <n v="3"/>
    <d v="1899-12-30T02:12:00"/>
    <x v="2"/>
    <x v="8"/>
    <x v="3"/>
    <x v="2"/>
    <x v="11"/>
  </r>
  <r>
    <x v="0"/>
    <n v="25"/>
    <x v="10"/>
    <x v="4"/>
    <x v="2"/>
    <n v="2"/>
    <s v="EGP 12,000,000 "/>
    <x v="2"/>
    <n v="2"/>
    <d v="1899-12-30T02:12:00"/>
    <x v="0"/>
    <x v="2"/>
    <x v="3"/>
    <x v="2"/>
    <x v="11"/>
  </r>
  <r>
    <x v="0"/>
    <n v="24"/>
    <x v="10"/>
    <x v="0"/>
    <x v="0"/>
    <n v="3"/>
    <s v="EGP 15,000,000 "/>
    <x v="3"/>
    <n v="3"/>
    <d v="1899-12-30T02:12:00"/>
    <x v="0"/>
    <x v="0"/>
    <x v="5"/>
    <x v="3"/>
    <x v="10"/>
  </r>
  <r>
    <x v="0"/>
    <n v="31"/>
    <x v="10"/>
    <x v="0"/>
    <x v="1"/>
    <n v="2"/>
    <s v="EGP 12,000,000 "/>
    <x v="2"/>
    <n v="2"/>
    <d v="1899-12-30T02:12:00"/>
    <x v="0"/>
    <x v="1"/>
    <x v="7"/>
    <x v="1"/>
    <x v="1"/>
  </r>
  <r>
    <x v="0"/>
    <n v="11"/>
    <x v="5"/>
    <x v="4"/>
    <x v="0"/>
    <n v="5"/>
    <s v="EGP 25,000,000 "/>
    <x v="4"/>
    <n v="3"/>
    <d v="1899-12-30T02:12:00"/>
    <x v="0"/>
    <x v="5"/>
    <x v="0"/>
    <x v="3"/>
    <x v="4"/>
  </r>
  <r>
    <x v="0"/>
    <n v="15"/>
    <x v="5"/>
    <x v="2"/>
    <x v="2"/>
    <n v="2"/>
    <s v="EGP 12,000,000 "/>
    <x v="2"/>
    <n v="1"/>
    <d v="1899-12-30T02:12:00"/>
    <x v="0"/>
    <x v="2"/>
    <x v="5"/>
    <x v="1"/>
    <x v="2"/>
  </r>
  <r>
    <x v="0"/>
    <n v="14"/>
    <x v="6"/>
    <x v="1"/>
    <x v="1"/>
    <n v="2"/>
    <s v="EGP 12,000,000 "/>
    <x v="2"/>
    <n v="1"/>
    <d v="1899-12-30T02:12:00"/>
    <x v="0"/>
    <x v="5"/>
    <x v="2"/>
    <x v="2"/>
    <x v="11"/>
  </r>
  <r>
    <x v="0"/>
    <n v="11"/>
    <x v="6"/>
    <x v="0"/>
    <x v="2"/>
    <n v="1"/>
    <s v="EGP 7,000,000 "/>
    <x v="0"/>
    <n v="1"/>
    <d v="1899-12-30T02:12:00"/>
    <x v="0"/>
    <x v="4"/>
    <x v="3"/>
    <x v="1"/>
    <x v="2"/>
  </r>
  <r>
    <x v="0"/>
    <n v="1"/>
    <x v="8"/>
    <x v="1"/>
    <x v="0"/>
    <n v="4"/>
    <s v="EGP 20,000,000 "/>
    <x v="5"/>
    <n v="2"/>
    <d v="1899-12-30T02:12:00"/>
    <x v="2"/>
    <x v="2"/>
    <x v="1"/>
    <x v="0"/>
    <x v="7"/>
  </r>
  <r>
    <x v="0"/>
    <n v="7"/>
    <x v="8"/>
    <x v="1"/>
    <x v="2"/>
    <n v="3"/>
    <s v="EGP 15,000,000 "/>
    <x v="3"/>
    <n v="1"/>
    <d v="1899-12-30T02:12:00"/>
    <x v="0"/>
    <x v="5"/>
    <x v="5"/>
    <x v="0"/>
    <x v="5"/>
  </r>
  <r>
    <x v="0"/>
    <n v="1"/>
    <x v="8"/>
    <x v="2"/>
    <x v="1"/>
    <n v="3"/>
    <s v="EGP 15,000,000 "/>
    <x v="3"/>
    <n v="2"/>
    <d v="1899-12-30T02:12:00"/>
    <x v="0"/>
    <x v="0"/>
    <x v="7"/>
    <x v="1"/>
    <x v="6"/>
  </r>
  <r>
    <x v="0"/>
    <n v="6"/>
    <x v="11"/>
    <x v="4"/>
    <x v="2"/>
    <n v="2"/>
    <s v="EGP 38,000,000 "/>
    <x v="7"/>
    <n v="1"/>
    <d v="1899-12-30T02:12:00"/>
    <x v="1"/>
    <x v="2"/>
    <x v="0"/>
    <x v="0"/>
    <x v="9"/>
  </r>
  <r>
    <x v="0"/>
    <n v="31"/>
    <x v="1"/>
    <x v="1"/>
    <x v="1"/>
    <n v="1"/>
    <s v="EGP 19,000,000 "/>
    <x v="6"/>
    <n v="2"/>
    <d v="1899-12-30T02:12:00"/>
    <x v="1"/>
    <x v="0"/>
    <x v="2"/>
    <x v="1"/>
    <x v="6"/>
  </r>
  <r>
    <x v="1"/>
    <n v="14"/>
    <x v="7"/>
    <x v="3"/>
    <x v="2"/>
    <n v="0"/>
    <s v="EGP 0 "/>
    <x v="9"/>
    <n v="4"/>
    <d v="1899-12-30T02:12:00"/>
    <x v="3"/>
    <x v="9"/>
    <x v="3"/>
    <x v="1"/>
    <x v="6"/>
  </r>
  <r>
    <x v="1"/>
    <n v="3"/>
    <x v="8"/>
    <x v="0"/>
    <x v="3"/>
    <n v="0"/>
    <s v="EGP 0 "/>
    <x v="9"/>
    <n v="1"/>
    <d v="1899-12-30T02:12:00"/>
    <x v="3"/>
    <x v="9"/>
    <x v="7"/>
    <x v="1"/>
    <x v="1"/>
  </r>
  <r>
    <x v="1"/>
    <n v="8"/>
    <x v="9"/>
    <x v="0"/>
    <x v="3"/>
    <n v="0"/>
    <s v="EGP 0 "/>
    <x v="9"/>
    <n v="2"/>
    <d v="1899-12-30T02:12:00"/>
    <x v="3"/>
    <x v="9"/>
    <x v="3"/>
    <x v="0"/>
    <x v="10"/>
  </r>
  <r>
    <x v="1"/>
    <n v="30"/>
    <x v="1"/>
    <x v="2"/>
    <x v="2"/>
    <n v="0"/>
    <s v="EGP 0 "/>
    <x v="9"/>
    <n v="1"/>
    <d v="1899-12-30T02:12:00"/>
    <x v="3"/>
    <x v="9"/>
    <x v="5"/>
    <x v="0"/>
    <x v="7"/>
  </r>
  <r>
    <x v="1"/>
    <n v="27"/>
    <x v="2"/>
    <x v="0"/>
    <x v="2"/>
    <n v="0"/>
    <s v="EGP 0 "/>
    <x v="9"/>
    <n v="3"/>
    <d v="1899-12-30T02:12:00"/>
    <x v="3"/>
    <x v="9"/>
    <x v="5"/>
    <x v="3"/>
    <x v="10"/>
  </r>
  <r>
    <x v="1"/>
    <n v="16"/>
    <x v="2"/>
    <x v="1"/>
    <x v="3"/>
    <n v="0"/>
    <s v="EGP 0 "/>
    <x v="9"/>
    <n v="5"/>
    <d v="1899-12-30T02:12:00"/>
    <x v="3"/>
    <x v="9"/>
    <x v="1"/>
    <x v="0"/>
    <x v="10"/>
  </r>
  <r>
    <x v="1"/>
    <n v="9"/>
    <x v="3"/>
    <x v="1"/>
    <x v="1"/>
    <n v="0"/>
    <s v="EGP 0 "/>
    <x v="9"/>
    <n v="5"/>
    <d v="1899-12-30T02:12:00"/>
    <x v="3"/>
    <x v="9"/>
    <x v="2"/>
    <x v="2"/>
    <x v="11"/>
  </r>
  <r>
    <x v="1"/>
    <n v="9"/>
    <x v="3"/>
    <x v="3"/>
    <x v="1"/>
    <n v="0"/>
    <s v="EGP 0 "/>
    <x v="9"/>
    <n v="2"/>
    <d v="1899-12-30T02:12:00"/>
    <x v="3"/>
    <x v="9"/>
    <x v="2"/>
    <x v="0"/>
    <x v="7"/>
  </r>
  <r>
    <x v="1"/>
    <n v="29"/>
    <x v="3"/>
    <x v="0"/>
    <x v="0"/>
    <n v="0"/>
    <s v="EGP 0 "/>
    <x v="9"/>
    <n v="4"/>
    <d v="1899-12-30T02:12:00"/>
    <x v="3"/>
    <x v="9"/>
    <x v="5"/>
    <x v="0"/>
    <x v="5"/>
  </r>
  <r>
    <x v="1"/>
    <n v="29"/>
    <x v="3"/>
    <x v="5"/>
    <x v="2"/>
    <n v="0"/>
    <s v="EGP 0 "/>
    <x v="9"/>
    <n v="2"/>
    <d v="1899-12-30T02:12:00"/>
    <x v="3"/>
    <x v="9"/>
    <x v="5"/>
    <x v="0"/>
    <x v="12"/>
  </r>
  <r>
    <x v="1"/>
    <n v="21"/>
    <x v="4"/>
    <x v="4"/>
    <x v="2"/>
    <n v="0"/>
    <s v="EGP 0 "/>
    <x v="9"/>
    <n v="2"/>
    <d v="1899-12-30T02:12:00"/>
    <x v="3"/>
    <x v="9"/>
    <x v="5"/>
    <x v="2"/>
    <x v="8"/>
  </r>
  <r>
    <x v="1"/>
    <n v="21"/>
    <x v="10"/>
    <x v="0"/>
    <x v="2"/>
    <n v="0"/>
    <s v="EGP 0 "/>
    <x v="9"/>
    <n v="1"/>
    <d v="1899-12-30T02:12:00"/>
    <x v="3"/>
    <x v="9"/>
    <x v="5"/>
    <x v="0"/>
    <x v="7"/>
  </r>
  <r>
    <x v="1"/>
    <n v="14"/>
    <x v="7"/>
    <x v="3"/>
    <x v="2"/>
    <n v="0"/>
    <s v="EGP 0 "/>
    <x v="9"/>
    <n v="4"/>
    <d v="1899-12-30T02:12:00"/>
    <x v="3"/>
    <x v="9"/>
    <x v="3"/>
    <x v="1"/>
    <x v="6"/>
  </r>
  <r>
    <x v="1"/>
    <n v="3"/>
    <x v="8"/>
    <x v="0"/>
    <x v="3"/>
    <n v="0"/>
    <s v="EGP 0 "/>
    <x v="9"/>
    <n v="1"/>
    <d v="1899-12-30T02:12:00"/>
    <x v="3"/>
    <x v="9"/>
    <x v="7"/>
    <x v="1"/>
    <x v="1"/>
  </r>
  <r>
    <x v="1"/>
    <n v="8"/>
    <x v="9"/>
    <x v="0"/>
    <x v="3"/>
    <n v="0"/>
    <s v="EGP 0 "/>
    <x v="9"/>
    <n v="2"/>
    <d v="1899-12-30T02:12:00"/>
    <x v="3"/>
    <x v="9"/>
    <x v="3"/>
    <x v="0"/>
    <x v="10"/>
  </r>
  <r>
    <x v="0"/>
    <n v="11"/>
    <x v="5"/>
    <x v="3"/>
    <x v="4"/>
    <n v="3"/>
    <s v="EGP 15,000,000 "/>
    <x v="3"/>
    <n v="2"/>
    <d v="1899-12-30T02:18:00"/>
    <x v="0"/>
    <x v="0"/>
    <x v="7"/>
    <x v="2"/>
    <x v="8"/>
  </r>
  <r>
    <x v="0"/>
    <n v="30"/>
    <x v="2"/>
    <x v="4"/>
    <x v="2"/>
    <n v="5"/>
    <s v="EGP 25,000,000 "/>
    <x v="4"/>
    <n v="2"/>
    <d v="1899-12-30T02:18:00"/>
    <x v="0"/>
    <x v="4"/>
    <x v="2"/>
    <x v="1"/>
    <x v="2"/>
  </r>
  <r>
    <x v="0"/>
    <n v="1"/>
    <x v="3"/>
    <x v="4"/>
    <x v="2"/>
    <n v="4"/>
    <s v="EGP 11,000,000 "/>
    <x v="1"/>
    <n v="2"/>
    <d v="1899-12-30T02:18:00"/>
    <x v="2"/>
    <x v="3"/>
    <x v="7"/>
    <x v="0"/>
    <x v="10"/>
  </r>
  <r>
    <x v="0"/>
    <n v="28"/>
    <x v="3"/>
    <x v="4"/>
    <x v="2"/>
    <n v="2"/>
    <s v="EGP 12,000,000 "/>
    <x v="2"/>
    <n v="1"/>
    <d v="1899-12-30T02:18:00"/>
    <x v="0"/>
    <x v="8"/>
    <x v="2"/>
    <x v="0"/>
    <x v="9"/>
  </r>
  <r>
    <x v="0"/>
    <n v="4"/>
    <x v="4"/>
    <x v="0"/>
    <x v="2"/>
    <n v="2"/>
    <s v="EGP 12,000,000 "/>
    <x v="2"/>
    <n v="5"/>
    <d v="1899-12-30T02:18:00"/>
    <x v="0"/>
    <x v="5"/>
    <x v="7"/>
    <x v="0"/>
    <x v="0"/>
  </r>
  <r>
    <x v="0"/>
    <n v="19"/>
    <x v="4"/>
    <x v="4"/>
    <x v="2"/>
    <n v="5"/>
    <s v="EGP 21,000,000 "/>
    <x v="10"/>
    <n v="1"/>
    <d v="1899-12-30T02:18:00"/>
    <x v="0"/>
    <x v="4"/>
    <x v="3"/>
    <x v="1"/>
    <x v="6"/>
  </r>
  <r>
    <x v="0"/>
    <n v="8"/>
    <x v="4"/>
    <x v="0"/>
    <x v="0"/>
    <n v="4"/>
    <s v="EGP 20,000,000 "/>
    <x v="5"/>
    <n v="1"/>
    <d v="1899-12-30T02:18:00"/>
    <x v="0"/>
    <x v="7"/>
    <x v="6"/>
    <x v="3"/>
    <x v="4"/>
  </r>
  <r>
    <x v="0"/>
    <n v="13"/>
    <x v="10"/>
    <x v="2"/>
    <x v="2"/>
    <n v="1"/>
    <s v="EGP 19,000,000 "/>
    <x v="6"/>
    <n v="3"/>
    <d v="1899-12-30T02:18:00"/>
    <x v="1"/>
    <x v="0"/>
    <x v="1"/>
    <x v="3"/>
    <x v="4"/>
  </r>
  <r>
    <x v="0"/>
    <n v="16"/>
    <x v="10"/>
    <x v="0"/>
    <x v="0"/>
    <n v="3"/>
    <s v="EGP 15,000,000 "/>
    <x v="3"/>
    <n v="3"/>
    <d v="1899-12-30T02:18:00"/>
    <x v="0"/>
    <x v="8"/>
    <x v="4"/>
    <x v="0"/>
    <x v="0"/>
  </r>
  <r>
    <x v="0"/>
    <n v="11"/>
    <x v="5"/>
    <x v="3"/>
    <x v="4"/>
    <n v="3"/>
    <s v="EGP 15,000,000 "/>
    <x v="3"/>
    <n v="2"/>
    <d v="1899-12-30T02:18:00"/>
    <x v="0"/>
    <x v="0"/>
    <x v="7"/>
    <x v="2"/>
    <x v="8"/>
  </r>
  <r>
    <x v="1"/>
    <n v="11"/>
    <x v="5"/>
    <x v="5"/>
    <x v="2"/>
    <n v="0"/>
    <s v="EGP 0 "/>
    <x v="9"/>
    <n v="4"/>
    <d v="1899-12-30T02:18:00"/>
    <x v="3"/>
    <x v="9"/>
    <x v="3"/>
    <x v="0"/>
    <x v="10"/>
  </r>
  <r>
    <x v="1"/>
    <n v="12"/>
    <x v="7"/>
    <x v="0"/>
    <x v="4"/>
    <n v="0"/>
    <s v="EGP 0 "/>
    <x v="9"/>
    <n v="4"/>
    <d v="1899-12-30T02:18:00"/>
    <x v="3"/>
    <x v="9"/>
    <x v="0"/>
    <x v="1"/>
    <x v="6"/>
  </r>
  <r>
    <x v="1"/>
    <n v="30"/>
    <x v="8"/>
    <x v="1"/>
    <x v="2"/>
    <n v="0"/>
    <s v="EGP 0 "/>
    <x v="9"/>
    <n v="3"/>
    <d v="1899-12-30T02:18:00"/>
    <x v="3"/>
    <x v="9"/>
    <x v="5"/>
    <x v="2"/>
    <x v="11"/>
  </r>
  <r>
    <x v="1"/>
    <n v="6"/>
    <x v="10"/>
    <x v="1"/>
    <x v="2"/>
    <n v="0"/>
    <s v="EGP 0 "/>
    <x v="9"/>
    <n v="2"/>
    <d v="1899-12-30T02:18:00"/>
    <x v="3"/>
    <x v="9"/>
    <x v="6"/>
    <x v="1"/>
    <x v="13"/>
  </r>
  <r>
    <x v="1"/>
    <n v="11"/>
    <x v="5"/>
    <x v="5"/>
    <x v="2"/>
    <n v="0"/>
    <s v="EGP 0 "/>
    <x v="9"/>
    <n v="4"/>
    <d v="1899-12-30T02:18:00"/>
    <x v="3"/>
    <x v="9"/>
    <x v="3"/>
    <x v="0"/>
    <x v="10"/>
  </r>
  <r>
    <x v="1"/>
    <n v="12"/>
    <x v="7"/>
    <x v="0"/>
    <x v="4"/>
    <n v="0"/>
    <s v="EGP 0 "/>
    <x v="9"/>
    <n v="4"/>
    <d v="1899-12-30T02:18:00"/>
    <x v="3"/>
    <x v="9"/>
    <x v="0"/>
    <x v="1"/>
    <x v="6"/>
  </r>
  <r>
    <x v="1"/>
    <n v="30"/>
    <x v="8"/>
    <x v="1"/>
    <x v="2"/>
    <n v="0"/>
    <s v="EGP 0 "/>
    <x v="9"/>
    <n v="3"/>
    <d v="1899-12-30T02:18:00"/>
    <x v="3"/>
    <x v="9"/>
    <x v="5"/>
    <x v="2"/>
    <x v="11"/>
  </r>
  <r>
    <x v="0"/>
    <n v="15"/>
    <x v="5"/>
    <x v="3"/>
    <x v="2"/>
    <n v="4"/>
    <s v="EGP 20,000,000 "/>
    <x v="5"/>
    <n v="3"/>
    <d v="1899-12-30T02:25:00"/>
    <x v="2"/>
    <x v="3"/>
    <x v="7"/>
    <x v="0"/>
    <x v="5"/>
  </r>
  <r>
    <x v="0"/>
    <n v="1"/>
    <x v="8"/>
    <x v="3"/>
    <x v="2"/>
    <n v="2"/>
    <s v="EGP 38,000,000 "/>
    <x v="7"/>
    <n v="2"/>
    <d v="1899-12-30T02:25:00"/>
    <x v="1"/>
    <x v="1"/>
    <x v="2"/>
    <x v="2"/>
    <x v="3"/>
  </r>
  <r>
    <x v="0"/>
    <n v="1"/>
    <x v="8"/>
    <x v="2"/>
    <x v="1"/>
    <n v="2"/>
    <s v="EGP 12,000,000 "/>
    <x v="2"/>
    <n v="3"/>
    <d v="1899-12-30T02:25:00"/>
    <x v="0"/>
    <x v="2"/>
    <x v="6"/>
    <x v="0"/>
    <x v="7"/>
  </r>
  <r>
    <x v="0"/>
    <n v="20"/>
    <x v="8"/>
    <x v="2"/>
    <x v="3"/>
    <n v="3"/>
    <s v="EGP 15,000,000 "/>
    <x v="3"/>
    <n v="2"/>
    <d v="1899-12-30T02:25:00"/>
    <x v="0"/>
    <x v="4"/>
    <x v="7"/>
    <x v="0"/>
    <x v="5"/>
  </r>
  <r>
    <x v="0"/>
    <n v="10"/>
    <x v="2"/>
    <x v="2"/>
    <x v="2"/>
    <n v="1"/>
    <s v="EGP 19,000,000 "/>
    <x v="6"/>
    <n v="3"/>
    <d v="1899-12-30T02:25:00"/>
    <x v="1"/>
    <x v="7"/>
    <x v="1"/>
    <x v="1"/>
    <x v="6"/>
  </r>
  <r>
    <x v="0"/>
    <n v="14"/>
    <x v="2"/>
    <x v="3"/>
    <x v="0"/>
    <n v="3"/>
    <s v="EGP 11,000,000 "/>
    <x v="1"/>
    <n v="2"/>
    <d v="1899-12-30T02:25:00"/>
    <x v="0"/>
    <x v="2"/>
    <x v="3"/>
    <x v="0"/>
    <x v="12"/>
  </r>
  <r>
    <x v="0"/>
    <n v="1"/>
    <x v="3"/>
    <x v="2"/>
    <x v="1"/>
    <n v="1"/>
    <s v="EGP 19,000,000 "/>
    <x v="6"/>
    <n v="1"/>
    <d v="1899-12-30T02:25:00"/>
    <x v="1"/>
    <x v="4"/>
    <x v="2"/>
    <x v="1"/>
    <x v="13"/>
  </r>
  <r>
    <x v="0"/>
    <n v="11"/>
    <x v="3"/>
    <x v="0"/>
    <x v="1"/>
    <n v="5"/>
    <s v="EGP 21,000,000 "/>
    <x v="10"/>
    <n v="1"/>
    <d v="1899-12-30T02:25:00"/>
    <x v="0"/>
    <x v="0"/>
    <x v="2"/>
    <x v="0"/>
    <x v="12"/>
  </r>
  <r>
    <x v="0"/>
    <n v="15"/>
    <x v="3"/>
    <x v="0"/>
    <x v="2"/>
    <n v="2"/>
    <s v="EGP 10,000,000 "/>
    <x v="8"/>
    <n v="4"/>
    <d v="1899-12-30T02:25:00"/>
    <x v="0"/>
    <x v="5"/>
    <x v="7"/>
    <x v="3"/>
    <x v="10"/>
  </r>
  <r>
    <x v="0"/>
    <n v="29"/>
    <x v="3"/>
    <x v="0"/>
    <x v="2"/>
    <n v="3"/>
    <s v="EGP 15,000,000 "/>
    <x v="3"/>
    <n v="1"/>
    <d v="1899-12-30T02:25:00"/>
    <x v="0"/>
    <x v="4"/>
    <x v="0"/>
    <x v="0"/>
    <x v="12"/>
  </r>
  <r>
    <x v="0"/>
    <n v="8"/>
    <x v="3"/>
    <x v="2"/>
    <x v="2"/>
    <n v="2"/>
    <s v="EGP 12,000,000 "/>
    <x v="2"/>
    <n v="5"/>
    <d v="1899-12-30T02:25:00"/>
    <x v="0"/>
    <x v="6"/>
    <x v="1"/>
    <x v="1"/>
    <x v="6"/>
  </r>
  <r>
    <x v="0"/>
    <n v="8"/>
    <x v="3"/>
    <x v="3"/>
    <x v="0"/>
    <n v="5"/>
    <s v="EGP 25,000,000 "/>
    <x v="4"/>
    <n v="3"/>
    <d v="1899-12-30T02:25:00"/>
    <x v="0"/>
    <x v="4"/>
    <x v="6"/>
    <x v="1"/>
    <x v="6"/>
  </r>
  <r>
    <x v="0"/>
    <n v="10"/>
    <x v="4"/>
    <x v="3"/>
    <x v="1"/>
    <n v="1"/>
    <s v="EGP 7,000,000 "/>
    <x v="0"/>
    <n v="6"/>
    <d v="1899-12-30T02:25:00"/>
    <x v="0"/>
    <x v="0"/>
    <x v="5"/>
    <x v="2"/>
    <x v="11"/>
  </r>
  <r>
    <x v="0"/>
    <n v="11"/>
    <x v="4"/>
    <x v="1"/>
    <x v="1"/>
    <n v="4"/>
    <s v="EGP 20,000,000 "/>
    <x v="5"/>
    <n v="2"/>
    <d v="1899-12-30T02:25:00"/>
    <x v="0"/>
    <x v="5"/>
    <x v="3"/>
    <x v="1"/>
    <x v="2"/>
  </r>
  <r>
    <x v="0"/>
    <n v="22"/>
    <x v="4"/>
    <x v="5"/>
    <x v="0"/>
    <n v="2"/>
    <s v="EGP 12,000,000 "/>
    <x v="2"/>
    <n v="2"/>
    <d v="1899-12-30T02:25:00"/>
    <x v="0"/>
    <x v="7"/>
    <x v="3"/>
    <x v="1"/>
    <x v="1"/>
  </r>
  <r>
    <x v="0"/>
    <n v="18"/>
    <x v="4"/>
    <x v="2"/>
    <x v="4"/>
    <n v="5"/>
    <s v="EGP 25,000,000 "/>
    <x v="4"/>
    <n v="4"/>
    <d v="1899-12-30T02:25:00"/>
    <x v="0"/>
    <x v="0"/>
    <x v="5"/>
    <x v="2"/>
    <x v="8"/>
  </r>
  <r>
    <x v="0"/>
    <n v="15"/>
    <x v="5"/>
    <x v="3"/>
    <x v="2"/>
    <n v="4"/>
    <s v="EGP 20,000,000 "/>
    <x v="5"/>
    <n v="3"/>
    <d v="1899-12-30T02:25:00"/>
    <x v="2"/>
    <x v="3"/>
    <x v="7"/>
    <x v="0"/>
    <x v="5"/>
  </r>
  <r>
    <x v="0"/>
    <n v="1"/>
    <x v="8"/>
    <x v="3"/>
    <x v="2"/>
    <n v="2"/>
    <s v="EGP 38,000,000 "/>
    <x v="7"/>
    <n v="2"/>
    <d v="1899-12-30T02:25:00"/>
    <x v="1"/>
    <x v="1"/>
    <x v="2"/>
    <x v="2"/>
    <x v="3"/>
  </r>
  <r>
    <x v="0"/>
    <n v="1"/>
    <x v="8"/>
    <x v="2"/>
    <x v="1"/>
    <n v="2"/>
    <s v="EGP 12,000,000 "/>
    <x v="2"/>
    <n v="3"/>
    <d v="1899-12-30T02:25:00"/>
    <x v="0"/>
    <x v="2"/>
    <x v="6"/>
    <x v="0"/>
    <x v="7"/>
  </r>
  <r>
    <x v="0"/>
    <n v="20"/>
    <x v="8"/>
    <x v="2"/>
    <x v="3"/>
    <n v="3"/>
    <s v="EGP 15,000,000 "/>
    <x v="3"/>
    <n v="2"/>
    <d v="1899-12-30T02:25:00"/>
    <x v="0"/>
    <x v="4"/>
    <x v="7"/>
    <x v="0"/>
    <x v="5"/>
  </r>
  <r>
    <x v="1"/>
    <n v="12"/>
    <x v="8"/>
    <x v="0"/>
    <x v="1"/>
    <n v="0"/>
    <s v="EGP 0 "/>
    <x v="9"/>
    <n v="2"/>
    <d v="1899-12-30T02:25:00"/>
    <x v="3"/>
    <x v="9"/>
    <x v="5"/>
    <x v="3"/>
    <x v="10"/>
  </r>
  <r>
    <x v="1"/>
    <n v="14"/>
    <x v="9"/>
    <x v="0"/>
    <x v="2"/>
    <n v="0"/>
    <s v="EGP 0 "/>
    <x v="9"/>
    <n v="1"/>
    <d v="1899-12-30T02:25:00"/>
    <x v="3"/>
    <x v="9"/>
    <x v="7"/>
    <x v="1"/>
    <x v="2"/>
  </r>
  <r>
    <x v="1"/>
    <n v="15"/>
    <x v="1"/>
    <x v="0"/>
    <x v="1"/>
    <n v="0"/>
    <s v="EGP 0 "/>
    <x v="9"/>
    <n v="2"/>
    <d v="1899-12-30T02:25:00"/>
    <x v="3"/>
    <x v="9"/>
    <x v="4"/>
    <x v="0"/>
    <x v="9"/>
  </r>
  <r>
    <x v="1"/>
    <n v="20"/>
    <x v="2"/>
    <x v="4"/>
    <x v="1"/>
    <n v="0"/>
    <s v="EGP 0 "/>
    <x v="9"/>
    <n v="1"/>
    <d v="1899-12-30T02:25:00"/>
    <x v="3"/>
    <x v="9"/>
    <x v="1"/>
    <x v="2"/>
    <x v="8"/>
  </r>
  <r>
    <x v="1"/>
    <n v="2"/>
    <x v="3"/>
    <x v="0"/>
    <x v="1"/>
    <n v="0"/>
    <s v="EGP 0 "/>
    <x v="9"/>
    <n v="2"/>
    <d v="1899-12-30T02:25:00"/>
    <x v="3"/>
    <x v="9"/>
    <x v="2"/>
    <x v="1"/>
    <x v="14"/>
  </r>
  <r>
    <x v="1"/>
    <n v="21"/>
    <x v="3"/>
    <x v="2"/>
    <x v="2"/>
    <n v="0"/>
    <s v="EGP 0 "/>
    <x v="9"/>
    <n v="3"/>
    <d v="1899-12-30T02:25:00"/>
    <x v="3"/>
    <x v="9"/>
    <x v="2"/>
    <x v="0"/>
    <x v="9"/>
  </r>
  <r>
    <x v="1"/>
    <n v="23"/>
    <x v="3"/>
    <x v="4"/>
    <x v="2"/>
    <n v="0"/>
    <s v="EGP 0 "/>
    <x v="9"/>
    <n v="3"/>
    <d v="1899-12-30T02:25:00"/>
    <x v="3"/>
    <x v="9"/>
    <x v="6"/>
    <x v="3"/>
    <x v="10"/>
  </r>
  <r>
    <x v="1"/>
    <n v="14"/>
    <x v="4"/>
    <x v="0"/>
    <x v="2"/>
    <n v="0"/>
    <s v="EGP 0 "/>
    <x v="9"/>
    <n v="2"/>
    <d v="1899-12-30T02:25:00"/>
    <x v="3"/>
    <x v="9"/>
    <x v="5"/>
    <x v="1"/>
    <x v="6"/>
  </r>
  <r>
    <x v="1"/>
    <n v="16"/>
    <x v="4"/>
    <x v="3"/>
    <x v="2"/>
    <n v="0"/>
    <s v="EGP 0 "/>
    <x v="9"/>
    <n v="3"/>
    <d v="1899-12-30T02:25:00"/>
    <x v="3"/>
    <x v="9"/>
    <x v="5"/>
    <x v="2"/>
    <x v="11"/>
  </r>
  <r>
    <x v="1"/>
    <n v="12"/>
    <x v="8"/>
    <x v="0"/>
    <x v="1"/>
    <n v="0"/>
    <s v="EGP 0 "/>
    <x v="9"/>
    <n v="2"/>
    <d v="1899-12-30T02:25:00"/>
    <x v="3"/>
    <x v="9"/>
    <x v="5"/>
    <x v="3"/>
    <x v="10"/>
  </r>
  <r>
    <x v="1"/>
    <n v="14"/>
    <x v="9"/>
    <x v="0"/>
    <x v="2"/>
    <n v="0"/>
    <s v="EGP 0 "/>
    <x v="9"/>
    <n v="1"/>
    <d v="1899-12-30T02:25:00"/>
    <x v="3"/>
    <x v="9"/>
    <x v="7"/>
    <x v="1"/>
    <x v="2"/>
  </r>
  <r>
    <x v="0"/>
    <n v="11"/>
    <x v="5"/>
    <x v="3"/>
    <x v="2"/>
    <n v="5"/>
    <s v="EGP 20,000,000 "/>
    <x v="5"/>
    <n v="1"/>
    <d v="1899-12-30T02:30:00"/>
    <x v="0"/>
    <x v="2"/>
    <x v="6"/>
    <x v="2"/>
    <x v="8"/>
  </r>
  <r>
    <x v="0"/>
    <n v="14"/>
    <x v="6"/>
    <x v="4"/>
    <x v="2"/>
    <n v="2"/>
    <s v="EGP 10,000,000 "/>
    <x v="8"/>
    <n v="7"/>
    <d v="1899-12-30T02:30:00"/>
    <x v="0"/>
    <x v="2"/>
    <x v="5"/>
    <x v="0"/>
    <x v="7"/>
  </r>
  <r>
    <x v="0"/>
    <n v="10"/>
    <x v="11"/>
    <x v="2"/>
    <x v="1"/>
    <n v="1"/>
    <s v="EGP 7,000,000 "/>
    <x v="0"/>
    <n v="1"/>
    <d v="1899-12-30T02:30:00"/>
    <x v="0"/>
    <x v="5"/>
    <x v="2"/>
    <x v="0"/>
    <x v="7"/>
  </r>
  <r>
    <x v="0"/>
    <n v="12"/>
    <x v="11"/>
    <x v="1"/>
    <x v="1"/>
    <n v="5"/>
    <s v="EGP 25,000,000 "/>
    <x v="4"/>
    <n v="2"/>
    <d v="1899-12-30T02:30:00"/>
    <x v="0"/>
    <x v="0"/>
    <x v="0"/>
    <x v="2"/>
    <x v="11"/>
  </r>
  <r>
    <x v="0"/>
    <n v="22"/>
    <x v="2"/>
    <x v="2"/>
    <x v="2"/>
    <n v="1"/>
    <s v="EGP 19,000,000 "/>
    <x v="6"/>
    <n v="2"/>
    <d v="1899-12-30T02:30:00"/>
    <x v="1"/>
    <x v="4"/>
    <x v="7"/>
    <x v="3"/>
    <x v="10"/>
  </r>
  <r>
    <x v="0"/>
    <n v="27"/>
    <x v="2"/>
    <x v="0"/>
    <x v="2"/>
    <n v="5"/>
    <s v="EGP 21,000,000 "/>
    <x v="10"/>
    <n v="3"/>
    <d v="1899-12-30T02:30:00"/>
    <x v="0"/>
    <x v="4"/>
    <x v="5"/>
    <x v="1"/>
    <x v="6"/>
  </r>
  <r>
    <x v="0"/>
    <n v="21"/>
    <x v="3"/>
    <x v="3"/>
    <x v="0"/>
    <n v="2"/>
    <s v="EGP 38,000,000 "/>
    <x v="7"/>
    <n v="3"/>
    <d v="1899-12-30T02:30:00"/>
    <x v="1"/>
    <x v="3"/>
    <x v="2"/>
    <x v="2"/>
    <x v="8"/>
  </r>
  <r>
    <x v="0"/>
    <n v="24"/>
    <x v="3"/>
    <x v="0"/>
    <x v="1"/>
    <n v="4"/>
    <s v="EGP 20,000,000 "/>
    <x v="5"/>
    <n v="2"/>
    <d v="1899-12-30T02:30:00"/>
    <x v="2"/>
    <x v="5"/>
    <x v="2"/>
    <x v="2"/>
    <x v="8"/>
  </r>
  <r>
    <x v="0"/>
    <n v="5"/>
    <x v="3"/>
    <x v="0"/>
    <x v="0"/>
    <n v="4"/>
    <s v="EGP 11,000,000 "/>
    <x v="1"/>
    <n v="4"/>
    <d v="1899-12-30T02:30:00"/>
    <x v="2"/>
    <x v="0"/>
    <x v="4"/>
    <x v="1"/>
    <x v="1"/>
  </r>
  <r>
    <x v="0"/>
    <n v="1"/>
    <x v="3"/>
    <x v="2"/>
    <x v="1"/>
    <n v="2"/>
    <s v="EGP 12,000,000 "/>
    <x v="2"/>
    <n v="1"/>
    <d v="1899-12-30T02:30:00"/>
    <x v="0"/>
    <x v="2"/>
    <x v="2"/>
    <x v="1"/>
    <x v="2"/>
  </r>
  <r>
    <x v="0"/>
    <n v="8"/>
    <x v="3"/>
    <x v="3"/>
    <x v="2"/>
    <n v="3"/>
    <s v="EGP 15,000,000 "/>
    <x v="3"/>
    <n v="1"/>
    <d v="1899-12-30T02:30:00"/>
    <x v="0"/>
    <x v="4"/>
    <x v="3"/>
    <x v="1"/>
    <x v="1"/>
  </r>
  <r>
    <x v="0"/>
    <n v="28"/>
    <x v="3"/>
    <x v="2"/>
    <x v="2"/>
    <n v="3"/>
    <s v="EGP 15,000,000 "/>
    <x v="3"/>
    <n v="2"/>
    <d v="1899-12-30T02:30:00"/>
    <x v="0"/>
    <x v="6"/>
    <x v="3"/>
    <x v="0"/>
    <x v="7"/>
  </r>
  <r>
    <x v="0"/>
    <n v="7"/>
    <x v="3"/>
    <x v="3"/>
    <x v="4"/>
    <n v="2"/>
    <s v="EGP 12,000,000 "/>
    <x v="2"/>
    <n v="1"/>
    <d v="1899-12-30T02:30:00"/>
    <x v="0"/>
    <x v="3"/>
    <x v="6"/>
    <x v="1"/>
    <x v="2"/>
  </r>
  <r>
    <x v="0"/>
    <n v="30"/>
    <x v="4"/>
    <x v="2"/>
    <x v="0"/>
    <n v="3"/>
    <s v="EGP 15,000,000 "/>
    <x v="3"/>
    <n v="1"/>
    <d v="1899-12-30T02:30:00"/>
    <x v="0"/>
    <x v="2"/>
    <x v="5"/>
    <x v="2"/>
    <x v="8"/>
  </r>
  <r>
    <x v="0"/>
    <n v="1"/>
    <x v="4"/>
    <x v="1"/>
    <x v="2"/>
    <n v="4"/>
    <s v="EGP 20,000,000 "/>
    <x v="5"/>
    <n v="3"/>
    <d v="1899-12-30T02:30:00"/>
    <x v="0"/>
    <x v="7"/>
    <x v="1"/>
    <x v="3"/>
    <x v="4"/>
  </r>
  <r>
    <x v="0"/>
    <n v="5"/>
    <x v="4"/>
    <x v="3"/>
    <x v="0"/>
    <n v="2"/>
    <s v="EGP 12,000,000 "/>
    <x v="2"/>
    <n v="3"/>
    <d v="1899-12-30T02:30:00"/>
    <x v="0"/>
    <x v="0"/>
    <x v="7"/>
    <x v="0"/>
    <x v="7"/>
  </r>
  <r>
    <x v="0"/>
    <n v="1"/>
    <x v="10"/>
    <x v="2"/>
    <x v="1"/>
    <n v="2"/>
    <s v="EGP 12,000,000 "/>
    <x v="2"/>
    <n v="4"/>
    <d v="1899-12-30T02:30:00"/>
    <x v="0"/>
    <x v="0"/>
    <x v="0"/>
    <x v="3"/>
    <x v="10"/>
  </r>
  <r>
    <x v="0"/>
    <n v="2"/>
    <x v="10"/>
    <x v="0"/>
    <x v="2"/>
    <n v="2"/>
    <s v="EGP 12,000,000 "/>
    <x v="2"/>
    <n v="1"/>
    <d v="1899-12-30T02:30:00"/>
    <x v="0"/>
    <x v="8"/>
    <x v="7"/>
    <x v="3"/>
    <x v="10"/>
  </r>
  <r>
    <x v="0"/>
    <n v="11"/>
    <x v="5"/>
    <x v="3"/>
    <x v="2"/>
    <n v="5"/>
    <s v="EGP 20,000,000 "/>
    <x v="5"/>
    <n v="1"/>
    <d v="1899-12-30T02:30:00"/>
    <x v="0"/>
    <x v="2"/>
    <x v="6"/>
    <x v="2"/>
    <x v="8"/>
  </r>
  <r>
    <x v="0"/>
    <n v="14"/>
    <x v="6"/>
    <x v="4"/>
    <x v="2"/>
    <n v="2"/>
    <s v="EGP 10,000,000 "/>
    <x v="8"/>
    <n v="7"/>
    <d v="1899-12-30T02:30:00"/>
    <x v="0"/>
    <x v="2"/>
    <x v="5"/>
    <x v="0"/>
    <x v="7"/>
  </r>
  <r>
    <x v="0"/>
    <n v="10"/>
    <x v="11"/>
    <x v="2"/>
    <x v="1"/>
    <n v="1"/>
    <s v="EGP 7,000,000 "/>
    <x v="0"/>
    <n v="1"/>
    <d v="1899-12-30T02:30:00"/>
    <x v="0"/>
    <x v="5"/>
    <x v="2"/>
    <x v="0"/>
    <x v="7"/>
  </r>
  <r>
    <x v="0"/>
    <n v="12"/>
    <x v="11"/>
    <x v="1"/>
    <x v="1"/>
    <n v="5"/>
    <s v="EGP 25,000,000 "/>
    <x v="4"/>
    <n v="2"/>
    <d v="1899-12-30T02:30:00"/>
    <x v="0"/>
    <x v="0"/>
    <x v="0"/>
    <x v="2"/>
    <x v="11"/>
  </r>
  <r>
    <x v="1"/>
    <n v="11"/>
    <x v="8"/>
    <x v="0"/>
    <x v="1"/>
    <n v="0"/>
    <s v="EGP 0 "/>
    <x v="9"/>
    <n v="2"/>
    <d v="1899-12-30T02:30:00"/>
    <x v="3"/>
    <x v="9"/>
    <x v="6"/>
    <x v="3"/>
    <x v="10"/>
  </r>
  <r>
    <x v="1"/>
    <n v="27"/>
    <x v="8"/>
    <x v="3"/>
    <x v="2"/>
    <n v="0"/>
    <s v="EGP 0 "/>
    <x v="9"/>
    <n v="3"/>
    <d v="1899-12-30T02:30:00"/>
    <x v="3"/>
    <x v="9"/>
    <x v="2"/>
    <x v="0"/>
    <x v="5"/>
  </r>
  <r>
    <x v="1"/>
    <n v="20"/>
    <x v="2"/>
    <x v="0"/>
    <x v="1"/>
    <n v="0"/>
    <s v="EGP 0 "/>
    <x v="9"/>
    <n v="2"/>
    <d v="1899-12-30T02:30:00"/>
    <x v="3"/>
    <x v="9"/>
    <x v="5"/>
    <x v="1"/>
    <x v="1"/>
  </r>
  <r>
    <x v="1"/>
    <n v="1"/>
    <x v="3"/>
    <x v="2"/>
    <x v="1"/>
    <n v="0"/>
    <s v="EGP 0 "/>
    <x v="9"/>
    <n v="4"/>
    <d v="1899-12-30T02:30:00"/>
    <x v="3"/>
    <x v="9"/>
    <x v="6"/>
    <x v="0"/>
    <x v="7"/>
  </r>
  <r>
    <x v="1"/>
    <n v="1"/>
    <x v="4"/>
    <x v="0"/>
    <x v="2"/>
    <n v="0"/>
    <s v="EGP 0 "/>
    <x v="9"/>
    <n v="4"/>
    <d v="1899-12-30T02:30:00"/>
    <x v="3"/>
    <x v="9"/>
    <x v="3"/>
    <x v="1"/>
    <x v="2"/>
  </r>
  <r>
    <x v="1"/>
    <n v="25"/>
    <x v="4"/>
    <x v="1"/>
    <x v="0"/>
    <n v="0"/>
    <s v="EGP 0 "/>
    <x v="9"/>
    <n v="3"/>
    <d v="1899-12-30T02:30:00"/>
    <x v="3"/>
    <x v="9"/>
    <x v="1"/>
    <x v="0"/>
    <x v="7"/>
  </r>
  <r>
    <x v="1"/>
    <n v="3"/>
    <x v="10"/>
    <x v="3"/>
    <x v="1"/>
    <n v="0"/>
    <s v="EGP 0 "/>
    <x v="9"/>
    <n v="1"/>
    <d v="1899-12-30T02:30:00"/>
    <x v="3"/>
    <x v="9"/>
    <x v="2"/>
    <x v="2"/>
    <x v="11"/>
  </r>
  <r>
    <x v="1"/>
    <n v="10"/>
    <x v="10"/>
    <x v="2"/>
    <x v="1"/>
    <n v="0"/>
    <s v="EGP 0 "/>
    <x v="9"/>
    <n v="1"/>
    <d v="1899-12-30T02:30:00"/>
    <x v="3"/>
    <x v="9"/>
    <x v="3"/>
    <x v="1"/>
    <x v="2"/>
  </r>
  <r>
    <x v="1"/>
    <n v="11"/>
    <x v="8"/>
    <x v="0"/>
    <x v="1"/>
    <n v="0"/>
    <s v="EGP 0 "/>
    <x v="9"/>
    <n v="2"/>
    <d v="1899-12-30T02:30:00"/>
    <x v="3"/>
    <x v="9"/>
    <x v="6"/>
    <x v="3"/>
    <x v="10"/>
  </r>
  <r>
    <x v="1"/>
    <n v="27"/>
    <x v="8"/>
    <x v="3"/>
    <x v="2"/>
    <n v="0"/>
    <s v="EGP 0 "/>
    <x v="9"/>
    <n v="3"/>
    <d v="1899-12-30T02:30:00"/>
    <x v="3"/>
    <x v="9"/>
    <x v="2"/>
    <x v="0"/>
    <x v="5"/>
  </r>
  <r>
    <x v="0"/>
    <n v="11"/>
    <x v="6"/>
    <x v="0"/>
    <x v="2"/>
    <n v="4"/>
    <s v="EGP 20,000,000 "/>
    <x v="5"/>
    <n v="2"/>
    <d v="1899-12-30T02:50:00"/>
    <x v="0"/>
    <x v="0"/>
    <x v="5"/>
    <x v="0"/>
    <x v="10"/>
  </r>
  <r>
    <x v="0"/>
    <n v="12"/>
    <x v="2"/>
    <x v="2"/>
    <x v="3"/>
    <n v="2"/>
    <s v="EGP 38,000,000 "/>
    <x v="7"/>
    <n v="1"/>
    <d v="1899-12-30T02:50:00"/>
    <x v="1"/>
    <x v="7"/>
    <x v="2"/>
    <x v="1"/>
    <x v="13"/>
  </r>
  <r>
    <x v="0"/>
    <n v="30"/>
    <x v="2"/>
    <x v="2"/>
    <x v="1"/>
    <n v="5"/>
    <s v="EGP 25,000,000 "/>
    <x v="4"/>
    <n v="2"/>
    <d v="1899-12-30T02:50:00"/>
    <x v="0"/>
    <x v="2"/>
    <x v="2"/>
    <x v="0"/>
    <x v="12"/>
  </r>
  <r>
    <x v="0"/>
    <n v="27"/>
    <x v="3"/>
    <x v="2"/>
    <x v="2"/>
    <n v="1"/>
    <s v="EGP 19,000,000 "/>
    <x v="6"/>
    <n v="1"/>
    <d v="1899-12-30T02:50:00"/>
    <x v="1"/>
    <x v="4"/>
    <x v="3"/>
    <x v="0"/>
    <x v="5"/>
  </r>
  <r>
    <x v="0"/>
    <n v="31"/>
    <x v="3"/>
    <x v="1"/>
    <x v="1"/>
    <n v="2"/>
    <s v="EGP 12,000,000 "/>
    <x v="2"/>
    <n v="2"/>
    <d v="1899-12-30T02:50:00"/>
    <x v="0"/>
    <x v="7"/>
    <x v="3"/>
    <x v="2"/>
    <x v="3"/>
  </r>
  <r>
    <x v="0"/>
    <n v="25"/>
    <x v="3"/>
    <x v="0"/>
    <x v="2"/>
    <n v="3"/>
    <s v="EGP 15,000,000 "/>
    <x v="3"/>
    <n v="2"/>
    <d v="1899-12-30T02:50:00"/>
    <x v="0"/>
    <x v="2"/>
    <x v="0"/>
    <x v="1"/>
    <x v="6"/>
  </r>
  <r>
    <x v="0"/>
    <n v="27"/>
    <x v="3"/>
    <x v="3"/>
    <x v="0"/>
    <n v="2"/>
    <s v="EGP 12,000,000 "/>
    <x v="2"/>
    <n v="2"/>
    <d v="1899-12-30T02:50:00"/>
    <x v="0"/>
    <x v="1"/>
    <x v="7"/>
    <x v="1"/>
    <x v="2"/>
  </r>
  <r>
    <x v="0"/>
    <n v="29"/>
    <x v="4"/>
    <x v="3"/>
    <x v="4"/>
    <n v="4"/>
    <s v="EGP 11,000,000 "/>
    <x v="1"/>
    <n v="3"/>
    <d v="1899-12-30T02:50:00"/>
    <x v="2"/>
    <x v="7"/>
    <x v="7"/>
    <x v="2"/>
    <x v="8"/>
  </r>
  <r>
    <x v="0"/>
    <n v="18"/>
    <x v="4"/>
    <x v="2"/>
    <x v="0"/>
    <n v="5"/>
    <s v="EGP 21,000,000 "/>
    <x v="10"/>
    <n v="1"/>
    <d v="1899-12-30T02:50:00"/>
    <x v="0"/>
    <x v="0"/>
    <x v="6"/>
    <x v="3"/>
    <x v="4"/>
  </r>
  <r>
    <x v="0"/>
    <n v="16"/>
    <x v="10"/>
    <x v="1"/>
    <x v="2"/>
    <n v="3"/>
    <s v="EGP 15,000,000 "/>
    <x v="3"/>
    <n v="6"/>
    <d v="1899-12-30T02:50:00"/>
    <x v="0"/>
    <x v="2"/>
    <x v="6"/>
    <x v="1"/>
    <x v="6"/>
  </r>
  <r>
    <x v="0"/>
    <n v="11"/>
    <x v="6"/>
    <x v="0"/>
    <x v="2"/>
    <n v="4"/>
    <s v="EGP 20,000,000 "/>
    <x v="5"/>
    <n v="2"/>
    <d v="1899-12-30T02:50:00"/>
    <x v="0"/>
    <x v="0"/>
    <x v="5"/>
    <x v="0"/>
    <x v="10"/>
  </r>
  <r>
    <x v="1"/>
    <n v="24"/>
    <x v="2"/>
    <x v="2"/>
    <x v="2"/>
    <n v="0"/>
    <s v="EGP 0 "/>
    <x v="9"/>
    <n v="2"/>
    <d v="1899-12-30T02:50:00"/>
    <x v="3"/>
    <x v="9"/>
    <x v="7"/>
    <x v="3"/>
    <x v="4"/>
  </r>
  <r>
    <x v="1"/>
    <n v="28"/>
    <x v="4"/>
    <x v="0"/>
    <x v="2"/>
    <n v="0"/>
    <s v="EGP 0 "/>
    <x v="9"/>
    <n v="2"/>
    <d v="1899-12-30T02:50:00"/>
    <x v="3"/>
    <x v="9"/>
    <x v="3"/>
    <x v="1"/>
    <x v="2"/>
  </r>
  <r>
    <x v="1"/>
    <n v="11"/>
    <x v="4"/>
    <x v="4"/>
    <x v="1"/>
    <n v="0"/>
    <s v="EGP 0 "/>
    <x v="9"/>
    <n v="3"/>
    <d v="1899-12-30T02:50:00"/>
    <x v="3"/>
    <x v="9"/>
    <x v="4"/>
    <x v="2"/>
    <x v="11"/>
  </r>
  <r>
    <x v="0"/>
    <n v="12"/>
    <x v="5"/>
    <x v="0"/>
    <x v="1"/>
    <n v="2"/>
    <s v="EGP 12,000,000 "/>
    <x v="2"/>
    <n v="3"/>
    <d v="1899-12-30T02:56:00"/>
    <x v="0"/>
    <x v="4"/>
    <x v="3"/>
    <x v="1"/>
    <x v="13"/>
  </r>
  <r>
    <x v="0"/>
    <n v="17"/>
    <x v="9"/>
    <x v="0"/>
    <x v="2"/>
    <n v="4"/>
    <s v="EGP 20,000,000 "/>
    <x v="5"/>
    <n v="1"/>
    <d v="1899-12-30T02:56:00"/>
    <x v="2"/>
    <x v="1"/>
    <x v="6"/>
    <x v="0"/>
    <x v="12"/>
  </r>
  <r>
    <x v="0"/>
    <n v="27"/>
    <x v="2"/>
    <x v="4"/>
    <x v="1"/>
    <n v="5"/>
    <s v="EGP 25,000,000 "/>
    <x v="4"/>
    <n v="1"/>
    <d v="1899-12-30T02:56:00"/>
    <x v="0"/>
    <x v="7"/>
    <x v="6"/>
    <x v="0"/>
    <x v="9"/>
  </r>
  <r>
    <x v="0"/>
    <n v="15"/>
    <x v="2"/>
    <x v="5"/>
    <x v="0"/>
    <n v="2"/>
    <s v="EGP 10,000,000 "/>
    <x v="8"/>
    <n v="2"/>
    <d v="1899-12-30T02:56:00"/>
    <x v="0"/>
    <x v="2"/>
    <x v="7"/>
    <x v="1"/>
    <x v="1"/>
  </r>
  <r>
    <x v="0"/>
    <n v="30"/>
    <x v="2"/>
    <x v="5"/>
    <x v="0"/>
    <n v="3"/>
    <s v="EGP 15,000,000 "/>
    <x v="3"/>
    <n v="4"/>
    <d v="1899-12-30T02:56:00"/>
    <x v="0"/>
    <x v="4"/>
    <x v="7"/>
    <x v="3"/>
    <x v="10"/>
  </r>
  <r>
    <x v="0"/>
    <n v="8"/>
    <x v="3"/>
    <x v="1"/>
    <x v="0"/>
    <n v="1"/>
    <s v="EGP 19,000,000 "/>
    <x v="6"/>
    <n v="2"/>
    <d v="1899-12-30T02:56:00"/>
    <x v="1"/>
    <x v="5"/>
    <x v="5"/>
    <x v="0"/>
    <x v="7"/>
  </r>
  <r>
    <x v="0"/>
    <n v="6"/>
    <x v="3"/>
    <x v="0"/>
    <x v="1"/>
    <n v="1"/>
    <s v="EGP 7,000,000 "/>
    <x v="0"/>
    <n v="2"/>
    <d v="1899-12-30T02:56:00"/>
    <x v="0"/>
    <x v="0"/>
    <x v="2"/>
    <x v="0"/>
    <x v="10"/>
  </r>
  <r>
    <x v="0"/>
    <n v="29"/>
    <x v="3"/>
    <x v="4"/>
    <x v="1"/>
    <n v="2"/>
    <s v="EGP 12,000,000 "/>
    <x v="2"/>
    <n v="1"/>
    <d v="1899-12-30T02:56:00"/>
    <x v="0"/>
    <x v="3"/>
    <x v="0"/>
    <x v="2"/>
    <x v="8"/>
  </r>
  <r>
    <x v="0"/>
    <n v="3"/>
    <x v="4"/>
    <x v="0"/>
    <x v="1"/>
    <n v="5"/>
    <s v="EGP 25,000,000 "/>
    <x v="4"/>
    <n v="2"/>
    <d v="1899-12-30T02:56:00"/>
    <x v="0"/>
    <x v="2"/>
    <x v="0"/>
    <x v="0"/>
    <x v="7"/>
  </r>
  <r>
    <x v="0"/>
    <n v="30"/>
    <x v="10"/>
    <x v="2"/>
    <x v="2"/>
    <n v="2"/>
    <s v="EGP 38,000,000 "/>
    <x v="7"/>
    <n v="2"/>
    <d v="1899-12-30T02:56:00"/>
    <x v="1"/>
    <x v="8"/>
    <x v="2"/>
    <x v="0"/>
    <x v="10"/>
  </r>
  <r>
    <x v="0"/>
    <n v="21"/>
    <x v="10"/>
    <x v="3"/>
    <x v="1"/>
    <n v="3"/>
    <s v="EGP 15,000,000 "/>
    <x v="3"/>
    <n v="3"/>
    <d v="1899-12-30T02:56:00"/>
    <x v="0"/>
    <x v="0"/>
    <x v="3"/>
    <x v="2"/>
    <x v="11"/>
  </r>
  <r>
    <x v="0"/>
    <n v="12"/>
    <x v="5"/>
    <x v="0"/>
    <x v="1"/>
    <n v="2"/>
    <s v="EGP 12,000,000 "/>
    <x v="2"/>
    <n v="3"/>
    <d v="1899-12-30T02:56:00"/>
    <x v="0"/>
    <x v="4"/>
    <x v="3"/>
    <x v="1"/>
    <x v="13"/>
  </r>
  <r>
    <x v="0"/>
    <n v="17"/>
    <x v="9"/>
    <x v="0"/>
    <x v="2"/>
    <n v="4"/>
    <s v="EGP 20,000,000 "/>
    <x v="5"/>
    <n v="1"/>
    <d v="1899-12-30T02:56:00"/>
    <x v="2"/>
    <x v="1"/>
    <x v="6"/>
    <x v="0"/>
    <x v="12"/>
  </r>
  <r>
    <x v="1"/>
    <n v="11"/>
    <x v="4"/>
    <x v="3"/>
    <x v="1"/>
    <n v="0"/>
    <s v="EGP 0 "/>
    <x v="9"/>
    <n v="2"/>
    <d v="1899-12-30T02:56:00"/>
    <x v="3"/>
    <x v="9"/>
    <x v="1"/>
    <x v="1"/>
    <x v="2"/>
  </r>
  <r>
    <x v="1"/>
    <n v="1"/>
    <x v="10"/>
    <x v="0"/>
    <x v="1"/>
    <n v="0"/>
    <s v="EGP 0 "/>
    <x v="9"/>
    <n v="2"/>
    <d v="1899-12-30T02:56:00"/>
    <x v="3"/>
    <x v="9"/>
    <x v="5"/>
    <x v="3"/>
    <x v="10"/>
  </r>
  <r>
    <x v="0"/>
    <n v="15"/>
    <x v="6"/>
    <x v="0"/>
    <x v="1"/>
    <n v="2"/>
    <s v="EGP 12,000,000 "/>
    <x v="2"/>
    <n v="2"/>
    <d v="1899-12-30T03:00:00"/>
    <x v="0"/>
    <x v="2"/>
    <x v="7"/>
    <x v="1"/>
    <x v="1"/>
  </r>
  <r>
    <x v="0"/>
    <n v="8"/>
    <x v="8"/>
    <x v="0"/>
    <x v="2"/>
    <n v="3"/>
    <s v="EGP 15,000,000 "/>
    <x v="3"/>
    <n v="3"/>
    <d v="1899-12-30T03:00:00"/>
    <x v="0"/>
    <x v="2"/>
    <x v="4"/>
    <x v="1"/>
    <x v="1"/>
  </r>
  <r>
    <x v="0"/>
    <n v="16"/>
    <x v="1"/>
    <x v="1"/>
    <x v="1"/>
    <n v="4"/>
    <s v="EGP 11,000,000 "/>
    <x v="1"/>
    <n v="3"/>
    <d v="1899-12-30T03:00:00"/>
    <x v="2"/>
    <x v="2"/>
    <x v="3"/>
    <x v="0"/>
    <x v="7"/>
  </r>
  <r>
    <x v="0"/>
    <n v="8"/>
    <x v="3"/>
    <x v="0"/>
    <x v="0"/>
    <n v="5"/>
    <s v="EGP 25,000,000 "/>
    <x v="4"/>
    <n v="2"/>
    <d v="1899-12-30T03:00:00"/>
    <x v="0"/>
    <x v="2"/>
    <x v="3"/>
    <x v="1"/>
    <x v="6"/>
  </r>
  <r>
    <x v="0"/>
    <n v="21"/>
    <x v="3"/>
    <x v="5"/>
    <x v="2"/>
    <n v="2"/>
    <s v="EGP 12,000,000 "/>
    <x v="2"/>
    <n v="4"/>
    <d v="1899-12-30T03:00:00"/>
    <x v="0"/>
    <x v="7"/>
    <x v="5"/>
    <x v="0"/>
    <x v="5"/>
  </r>
  <r>
    <x v="0"/>
    <n v="20"/>
    <x v="3"/>
    <x v="4"/>
    <x v="0"/>
    <n v="3"/>
    <s v="EGP 15,000,000 "/>
    <x v="3"/>
    <n v="6"/>
    <d v="1899-12-30T03:00:00"/>
    <x v="0"/>
    <x v="0"/>
    <x v="6"/>
    <x v="0"/>
    <x v="12"/>
  </r>
  <r>
    <x v="0"/>
    <n v="4"/>
    <x v="3"/>
    <x v="0"/>
    <x v="4"/>
    <n v="4"/>
    <s v="EGP 20,000,000 "/>
    <x v="5"/>
    <n v="3"/>
    <d v="1899-12-30T03:00:00"/>
    <x v="0"/>
    <x v="0"/>
    <x v="7"/>
    <x v="2"/>
    <x v="11"/>
  </r>
  <r>
    <x v="0"/>
    <n v="22"/>
    <x v="4"/>
    <x v="3"/>
    <x v="2"/>
    <n v="3"/>
    <s v="EGP 15,000,000 "/>
    <x v="3"/>
    <n v="6"/>
    <d v="1899-12-30T03:00:00"/>
    <x v="0"/>
    <x v="1"/>
    <x v="5"/>
    <x v="0"/>
    <x v="12"/>
  </r>
  <r>
    <x v="0"/>
    <n v="31"/>
    <x v="10"/>
    <x v="2"/>
    <x v="4"/>
    <n v="2"/>
    <s v="EGP 38,000,000 "/>
    <x v="7"/>
    <n v="4"/>
    <d v="1899-12-30T03:00:00"/>
    <x v="1"/>
    <x v="7"/>
    <x v="2"/>
    <x v="1"/>
    <x v="13"/>
  </r>
  <r>
    <x v="0"/>
    <n v="15"/>
    <x v="6"/>
    <x v="0"/>
    <x v="1"/>
    <n v="2"/>
    <s v="EGP 12,000,000 "/>
    <x v="2"/>
    <n v="2"/>
    <d v="1899-12-30T03:00:00"/>
    <x v="0"/>
    <x v="2"/>
    <x v="7"/>
    <x v="1"/>
    <x v="1"/>
  </r>
  <r>
    <x v="0"/>
    <n v="8"/>
    <x v="8"/>
    <x v="0"/>
    <x v="2"/>
    <n v="3"/>
    <s v="EGP 15,000,000 "/>
    <x v="3"/>
    <n v="3"/>
    <d v="1899-12-30T03:00:00"/>
    <x v="0"/>
    <x v="2"/>
    <x v="4"/>
    <x v="1"/>
    <x v="1"/>
  </r>
  <r>
    <x v="0"/>
    <n v="16"/>
    <x v="1"/>
    <x v="1"/>
    <x v="1"/>
    <n v="4"/>
    <s v="EGP 11,000,000 "/>
    <x v="1"/>
    <n v="3"/>
    <d v="1899-12-30T03:00:00"/>
    <x v="2"/>
    <x v="2"/>
    <x v="3"/>
    <x v="0"/>
    <x v="7"/>
  </r>
  <r>
    <x v="1"/>
    <n v="4"/>
    <x v="8"/>
    <x v="0"/>
    <x v="0"/>
    <n v="0"/>
    <s v="EGP 0 "/>
    <x v="9"/>
    <n v="3"/>
    <d v="1899-12-30T03:00:00"/>
    <x v="3"/>
    <x v="9"/>
    <x v="2"/>
    <x v="1"/>
    <x v="1"/>
  </r>
  <r>
    <x v="1"/>
    <n v="28"/>
    <x v="2"/>
    <x v="0"/>
    <x v="0"/>
    <n v="0"/>
    <s v="EGP 0 "/>
    <x v="9"/>
    <n v="3"/>
    <d v="1899-12-30T03:00:00"/>
    <x v="3"/>
    <x v="9"/>
    <x v="7"/>
    <x v="3"/>
    <x v="4"/>
  </r>
  <r>
    <x v="1"/>
    <n v="10"/>
    <x v="3"/>
    <x v="1"/>
    <x v="2"/>
    <n v="0"/>
    <s v="EGP 0 "/>
    <x v="9"/>
    <n v="3"/>
    <d v="1899-12-30T03:00:00"/>
    <x v="3"/>
    <x v="9"/>
    <x v="2"/>
    <x v="0"/>
    <x v="12"/>
  </r>
  <r>
    <x v="1"/>
    <n v="22"/>
    <x v="4"/>
    <x v="4"/>
    <x v="1"/>
    <n v="0"/>
    <s v="EGP 0 "/>
    <x v="9"/>
    <n v="1"/>
    <d v="1899-12-30T03:00:00"/>
    <x v="3"/>
    <x v="9"/>
    <x v="4"/>
    <x v="2"/>
    <x v="8"/>
  </r>
  <r>
    <x v="1"/>
    <n v="4"/>
    <x v="8"/>
    <x v="0"/>
    <x v="0"/>
    <n v="0"/>
    <s v="EGP 0 "/>
    <x v="9"/>
    <n v="3"/>
    <d v="1899-12-30T03:00:00"/>
    <x v="3"/>
    <x v="9"/>
    <x v="2"/>
    <x v="1"/>
    <x v="1"/>
  </r>
  <r>
    <x v="0"/>
    <n v="4"/>
    <x v="8"/>
    <x v="3"/>
    <x v="2"/>
    <n v="1"/>
    <s v="EGP 19,000,000 "/>
    <x v="6"/>
    <n v="1"/>
    <d v="1899-12-30T03:10:00"/>
    <x v="1"/>
    <x v="7"/>
    <x v="3"/>
    <x v="2"/>
    <x v="3"/>
  </r>
  <r>
    <x v="0"/>
    <n v="17"/>
    <x v="1"/>
    <x v="0"/>
    <x v="2"/>
    <n v="3"/>
    <s v="EGP 15,000,000 "/>
    <x v="3"/>
    <n v="2"/>
    <d v="1899-12-30T03:10:00"/>
    <x v="0"/>
    <x v="4"/>
    <x v="5"/>
    <x v="1"/>
    <x v="14"/>
  </r>
  <r>
    <x v="0"/>
    <n v="30"/>
    <x v="2"/>
    <x v="0"/>
    <x v="0"/>
    <n v="1"/>
    <s v="EGP 7,000,000 "/>
    <x v="0"/>
    <n v="2"/>
    <d v="1899-12-30T03:10:00"/>
    <x v="0"/>
    <x v="0"/>
    <x v="4"/>
    <x v="3"/>
    <x v="4"/>
  </r>
  <r>
    <x v="0"/>
    <n v="18"/>
    <x v="2"/>
    <x v="0"/>
    <x v="2"/>
    <n v="2"/>
    <s v="EGP 12,000,000 "/>
    <x v="2"/>
    <n v="2"/>
    <d v="1899-12-30T03:10:00"/>
    <x v="0"/>
    <x v="4"/>
    <x v="0"/>
    <x v="1"/>
    <x v="6"/>
  </r>
  <r>
    <x v="0"/>
    <n v="27"/>
    <x v="2"/>
    <x v="3"/>
    <x v="2"/>
    <n v="3"/>
    <s v="EGP 11,000,000 "/>
    <x v="1"/>
    <n v="4"/>
    <d v="1899-12-30T03:10:00"/>
    <x v="0"/>
    <x v="7"/>
    <x v="5"/>
    <x v="0"/>
    <x v="7"/>
  </r>
  <r>
    <x v="0"/>
    <n v="12"/>
    <x v="3"/>
    <x v="2"/>
    <x v="0"/>
    <n v="2"/>
    <s v="EGP 38,000,000 "/>
    <x v="7"/>
    <n v="4"/>
    <d v="1899-12-30T03:10:00"/>
    <x v="1"/>
    <x v="2"/>
    <x v="6"/>
    <x v="1"/>
    <x v="13"/>
  </r>
  <r>
    <x v="0"/>
    <n v="8"/>
    <x v="3"/>
    <x v="0"/>
    <x v="1"/>
    <n v="2"/>
    <s v="EGP 12,000,000 "/>
    <x v="2"/>
    <n v="2"/>
    <d v="1899-12-30T03:10:00"/>
    <x v="0"/>
    <x v="7"/>
    <x v="1"/>
    <x v="0"/>
    <x v="12"/>
  </r>
  <r>
    <x v="0"/>
    <n v="11"/>
    <x v="4"/>
    <x v="4"/>
    <x v="2"/>
    <n v="5"/>
    <s v="EGP 20,000,000 "/>
    <x v="5"/>
    <n v="4"/>
    <d v="1899-12-30T03:10:00"/>
    <x v="0"/>
    <x v="8"/>
    <x v="6"/>
    <x v="2"/>
    <x v="8"/>
  </r>
  <r>
    <x v="0"/>
    <n v="2"/>
    <x v="10"/>
    <x v="0"/>
    <x v="0"/>
    <n v="4"/>
    <s v="EGP 15,000,000 "/>
    <x v="3"/>
    <n v="1"/>
    <d v="1899-12-30T03:10:00"/>
    <x v="0"/>
    <x v="0"/>
    <x v="1"/>
    <x v="1"/>
    <x v="2"/>
  </r>
  <r>
    <x v="0"/>
    <n v="4"/>
    <x v="8"/>
    <x v="3"/>
    <x v="2"/>
    <n v="1"/>
    <s v="EGP 19,000,000 "/>
    <x v="6"/>
    <n v="1"/>
    <d v="1899-12-30T03:10:00"/>
    <x v="1"/>
    <x v="7"/>
    <x v="3"/>
    <x v="2"/>
    <x v="3"/>
  </r>
  <r>
    <x v="0"/>
    <n v="17"/>
    <x v="1"/>
    <x v="0"/>
    <x v="2"/>
    <n v="3"/>
    <s v="EGP 15,000,000 "/>
    <x v="3"/>
    <n v="2"/>
    <d v="1899-12-30T03:10:00"/>
    <x v="0"/>
    <x v="4"/>
    <x v="5"/>
    <x v="1"/>
    <x v="14"/>
  </r>
  <r>
    <x v="1"/>
    <n v="13"/>
    <x v="0"/>
    <x v="1"/>
    <x v="2"/>
    <n v="0"/>
    <s v="EGP 0 "/>
    <x v="9"/>
    <n v="4"/>
    <d v="1899-12-30T03:10:00"/>
    <x v="3"/>
    <x v="9"/>
    <x v="6"/>
    <x v="0"/>
    <x v="12"/>
  </r>
  <r>
    <x v="1"/>
    <n v="27"/>
    <x v="3"/>
    <x v="1"/>
    <x v="2"/>
    <n v="0"/>
    <s v="EGP 0 "/>
    <x v="9"/>
    <n v="2"/>
    <d v="1899-12-30T03:10:00"/>
    <x v="3"/>
    <x v="9"/>
    <x v="5"/>
    <x v="0"/>
    <x v="9"/>
  </r>
  <r>
    <x v="1"/>
    <n v="20"/>
    <x v="3"/>
    <x v="4"/>
    <x v="2"/>
    <n v="0"/>
    <s v="EGP 0 "/>
    <x v="9"/>
    <n v="1"/>
    <d v="1899-12-30T03:10:00"/>
    <x v="3"/>
    <x v="9"/>
    <x v="3"/>
    <x v="3"/>
    <x v="10"/>
  </r>
  <r>
    <x v="1"/>
    <n v="18"/>
    <x v="4"/>
    <x v="2"/>
    <x v="2"/>
    <n v="0"/>
    <s v="EGP 0 "/>
    <x v="9"/>
    <n v="5"/>
    <d v="1899-12-30T03:10:00"/>
    <x v="3"/>
    <x v="9"/>
    <x v="7"/>
    <x v="0"/>
    <x v="9"/>
  </r>
  <r>
    <x v="1"/>
    <n v="13"/>
    <x v="0"/>
    <x v="1"/>
    <x v="2"/>
    <n v="0"/>
    <s v="EGP 0 "/>
    <x v="9"/>
    <n v="4"/>
    <d v="1899-12-30T03:10:00"/>
    <x v="3"/>
    <x v="9"/>
    <x v="6"/>
    <x v="0"/>
    <x v="12"/>
  </r>
  <r>
    <x v="0"/>
    <n v="17"/>
    <x v="5"/>
    <x v="4"/>
    <x v="4"/>
    <n v="3"/>
    <s v="EGP 15,000,000 "/>
    <x v="3"/>
    <n v="1"/>
    <d v="1899-12-30T03:12:00"/>
    <x v="0"/>
    <x v="1"/>
    <x v="2"/>
    <x v="3"/>
    <x v="10"/>
  </r>
  <r>
    <x v="0"/>
    <n v="11"/>
    <x v="6"/>
    <x v="0"/>
    <x v="2"/>
    <n v="3"/>
    <s v="EGP 15,000,000 "/>
    <x v="3"/>
    <n v="5"/>
    <d v="1899-12-30T03:12:00"/>
    <x v="0"/>
    <x v="0"/>
    <x v="7"/>
    <x v="3"/>
    <x v="4"/>
  </r>
  <r>
    <x v="0"/>
    <n v="1"/>
    <x v="8"/>
    <x v="4"/>
    <x v="2"/>
    <n v="4"/>
    <s v="EGP 20,000,000 "/>
    <x v="5"/>
    <n v="3"/>
    <d v="1899-12-30T03:12:00"/>
    <x v="0"/>
    <x v="7"/>
    <x v="3"/>
    <x v="1"/>
    <x v="6"/>
  </r>
  <r>
    <x v="0"/>
    <n v="10"/>
    <x v="11"/>
    <x v="2"/>
    <x v="2"/>
    <n v="1"/>
    <s v="EGP 7,000,000 "/>
    <x v="0"/>
    <n v="4"/>
    <d v="1899-12-30T03:12:00"/>
    <x v="0"/>
    <x v="0"/>
    <x v="7"/>
    <x v="0"/>
    <x v="7"/>
  </r>
  <r>
    <x v="0"/>
    <n v="30"/>
    <x v="2"/>
    <x v="0"/>
    <x v="2"/>
    <n v="1"/>
    <s v="EGP 19,000,000 "/>
    <x v="6"/>
    <n v="1"/>
    <d v="1899-12-30T03:12:00"/>
    <x v="1"/>
    <x v="2"/>
    <x v="0"/>
    <x v="1"/>
    <x v="2"/>
  </r>
  <r>
    <x v="0"/>
    <n v="28"/>
    <x v="2"/>
    <x v="4"/>
    <x v="3"/>
    <n v="4"/>
    <s v="EGP 11,000,000 "/>
    <x v="1"/>
    <n v="2"/>
    <d v="1899-12-30T03:12:00"/>
    <x v="2"/>
    <x v="7"/>
    <x v="0"/>
    <x v="1"/>
    <x v="1"/>
  </r>
  <r>
    <x v="0"/>
    <n v="22"/>
    <x v="2"/>
    <x v="0"/>
    <x v="2"/>
    <n v="5"/>
    <s v="EGP 25,000,000 "/>
    <x v="4"/>
    <n v="3"/>
    <d v="1899-12-30T03:12:00"/>
    <x v="0"/>
    <x v="0"/>
    <x v="5"/>
    <x v="2"/>
    <x v="11"/>
  </r>
  <r>
    <x v="0"/>
    <n v="11"/>
    <x v="2"/>
    <x v="0"/>
    <x v="0"/>
    <n v="2"/>
    <s v="EGP 12,000,000 "/>
    <x v="2"/>
    <n v="3"/>
    <d v="1899-12-30T03:12:00"/>
    <x v="0"/>
    <x v="0"/>
    <x v="7"/>
    <x v="1"/>
    <x v="13"/>
  </r>
  <r>
    <x v="0"/>
    <n v="30"/>
    <x v="2"/>
    <x v="3"/>
    <x v="1"/>
    <n v="3"/>
    <s v="EGP 15,000,000 "/>
    <x v="3"/>
    <n v="5"/>
    <d v="1899-12-30T03:12:00"/>
    <x v="0"/>
    <x v="2"/>
    <x v="7"/>
    <x v="1"/>
    <x v="6"/>
  </r>
  <r>
    <x v="0"/>
    <n v="2"/>
    <x v="3"/>
    <x v="4"/>
    <x v="2"/>
    <n v="5"/>
    <s v="EGP 21,000,000 "/>
    <x v="10"/>
    <n v="1"/>
    <d v="1899-12-30T03:12:00"/>
    <x v="0"/>
    <x v="5"/>
    <x v="2"/>
    <x v="2"/>
    <x v="8"/>
  </r>
  <r>
    <x v="0"/>
    <n v="25"/>
    <x v="3"/>
    <x v="2"/>
    <x v="0"/>
    <n v="5"/>
    <s v="EGP 25,000,000 "/>
    <x v="4"/>
    <n v="2"/>
    <d v="1899-12-30T03:12:00"/>
    <x v="0"/>
    <x v="4"/>
    <x v="2"/>
    <x v="0"/>
    <x v="10"/>
  </r>
  <r>
    <x v="0"/>
    <n v="28"/>
    <x v="3"/>
    <x v="5"/>
    <x v="1"/>
    <n v="1"/>
    <s v="EGP 7,000,000 "/>
    <x v="0"/>
    <n v="2"/>
    <d v="1899-12-30T03:12:00"/>
    <x v="0"/>
    <x v="1"/>
    <x v="7"/>
    <x v="1"/>
    <x v="1"/>
  </r>
  <r>
    <x v="0"/>
    <n v="22"/>
    <x v="3"/>
    <x v="2"/>
    <x v="1"/>
    <n v="3"/>
    <s v="EGP 15,000,000 "/>
    <x v="3"/>
    <n v="2"/>
    <d v="1899-12-30T03:12:00"/>
    <x v="0"/>
    <x v="2"/>
    <x v="6"/>
    <x v="2"/>
    <x v="8"/>
  </r>
  <r>
    <x v="0"/>
    <n v="25"/>
    <x v="3"/>
    <x v="4"/>
    <x v="2"/>
    <n v="2"/>
    <s v="EGP 12,000,000 "/>
    <x v="2"/>
    <n v="1"/>
    <d v="1899-12-30T03:12:00"/>
    <x v="0"/>
    <x v="2"/>
    <x v="6"/>
    <x v="2"/>
    <x v="11"/>
  </r>
  <r>
    <x v="0"/>
    <n v="29"/>
    <x v="3"/>
    <x v="4"/>
    <x v="2"/>
    <n v="2"/>
    <s v="EGP 12,000,000 "/>
    <x v="2"/>
    <n v="1"/>
    <d v="1899-12-30T03:12:00"/>
    <x v="0"/>
    <x v="1"/>
    <x v="7"/>
    <x v="1"/>
    <x v="1"/>
  </r>
  <r>
    <x v="0"/>
    <n v="20"/>
    <x v="4"/>
    <x v="3"/>
    <x v="2"/>
    <n v="2"/>
    <s v="EGP 38,000,000 "/>
    <x v="7"/>
    <n v="4"/>
    <d v="1899-12-30T03:12:00"/>
    <x v="4"/>
    <x v="0"/>
    <x v="5"/>
    <x v="3"/>
    <x v="10"/>
  </r>
  <r>
    <x v="0"/>
    <n v="9"/>
    <x v="4"/>
    <x v="2"/>
    <x v="2"/>
    <n v="5"/>
    <s v="EGP 25,000,000 "/>
    <x v="4"/>
    <n v="2"/>
    <d v="1899-12-30T03:12:00"/>
    <x v="0"/>
    <x v="3"/>
    <x v="3"/>
    <x v="3"/>
    <x v="4"/>
  </r>
  <r>
    <x v="0"/>
    <n v="17"/>
    <x v="10"/>
    <x v="0"/>
    <x v="1"/>
    <n v="4"/>
    <s v="EGP 11,000,000 "/>
    <x v="1"/>
    <n v="1"/>
    <d v="1899-12-30T03:12:00"/>
    <x v="2"/>
    <x v="8"/>
    <x v="0"/>
    <x v="1"/>
    <x v="1"/>
  </r>
  <r>
    <x v="0"/>
    <n v="10"/>
    <x v="10"/>
    <x v="4"/>
    <x v="2"/>
    <n v="2"/>
    <s v="EGP 12,000,000 "/>
    <x v="2"/>
    <n v="4"/>
    <d v="1899-12-30T03:12:00"/>
    <x v="0"/>
    <x v="4"/>
    <x v="0"/>
    <x v="1"/>
    <x v="6"/>
  </r>
  <r>
    <x v="0"/>
    <n v="24"/>
    <x v="10"/>
    <x v="4"/>
    <x v="2"/>
    <n v="2"/>
    <s v="EGP 12,000,000 "/>
    <x v="2"/>
    <n v="2"/>
    <d v="1899-12-30T03:12:00"/>
    <x v="0"/>
    <x v="2"/>
    <x v="5"/>
    <x v="2"/>
    <x v="8"/>
  </r>
  <r>
    <x v="0"/>
    <n v="20"/>
    <x v="10"/>
    <x v="3"/>
    <x v="1"/>
    <n v="4"/>
    <s v="EGP 20,000,000 "/>
    <x v="5"/>
    <n v="4"/>
    <d v="1899-12-30T03:12:00"/>
    <x v="0"/>
    <x v="4"/>
    <x v="6"/>
    <x v="2"/>
    <x v="11"/>
  </r>
  <r>
    <x v="0"/>
    <n v="17"/>
    <x v="5"/>
    <x v="4"/>
    <x v="4"/>
    <n v="3"/>
    <s v="EGP 15,000,000 "/>
    <x v="3"/>
    <n v="1"/>
    <d v="1899-12-30T03:12:00"/>
    <x v="0"/>
    <x v="1"/>
    <x v="2"/>
    <x v="3"/>
    <x v="10"/>
  </r>
  <r>
    <x v="0"/>
    <n v="11"/>
    <x v="6"/>
    <x v="0"/>
    <x v="2"/>
    <n v="3"/>
    <s v="EGP 15,000,000 "/>
    <x v="3"/>
    <n v="5"/>
    <d v="1899-12-30T03:12:00"/>
    <x v="0"/>
    <x v="0"/>
    <x v="7"/>
    <x v="3"/>
    <x v="4"/>
  </r>
  <r>
    <x v="0"/>
    <n v="1"/>
    <x v="8"/>
    <x v="4"/>
    <x v="2"/>
    <n v="4"/>
    <s v="EGP 20,000,000 "/>
    <x v="5"/>
    <n v="3"/>
    <d v="1899-12-30T03:12:00"/>
    <x v="0"/>
    <x v="7"/>
    <x v="3"/>
    <x v="1"/>
    <x v="6"/>
  </r>
  <r>
    <x v="0"/>
    <n v="10"/>
    <x v="11"/>
    <x v="2"/>
    <x v="2"/>
    <n v="1"/>
    <s v="EGP 7,000,000 "/>
    <x v="0"/>
    <n v="4"/>
    <d v="1899-12-30T03:12:00"/>
    <x v="0"/>
    <x v="0"/>
    <x v="7"/>
    <x v="0"/>
    <x v="7"/>
  </r>
  <r>
    <x v="1"/>
    <n v="21"/>
    <x v="6"/>
    <x v="5"/>
    <x v="2"/>
    <n v="0"/>
    <s v="EGP 0 "/>
    <x v="9"/>
    <n v="2"/>
    <d v="1899-12-30T03:12:00"/>
    <x v="3"/>
    <x v="9"/>
    <x v="5"/>
    <x v="0"/>
    <x v="7"/>
  </r>
  <r>
    <x v="1"/>
    <n v="16"/>
    <x v="7"/>
    <x v="1"/>
    <x v="0"/>
    <n v="0"/>
    <s v="EGP 0 "/>
    <x v="9"/>
    <n v="5"/>
    <d v="1899-12-30T03:12:00"/>
    <x v="3"/>
    <x v="9"/>
    <x v="4"/>
    <x v="0"/>
    <x v="7"/>
  </r>
  <r>
    <x v="1"/>
    <n v="25"/>
    <x v="2"/>
    <x v="1"/>
    <x v="2"/>
    <n v="0"/>
    <s v="EGP 0 "/>
    <x v="9"/>
    <n v="1"/>
    <d v="1899-12-30T03:12:00"/>
    <x v="3"/>
    <x v="9"/>
    <x v="2"/>
    <x v="0"/>
    <x v="10"/>
  </r>
  <r>
    <x v="1"/>
    <n v="7"/>
    <x v="10"/>
    <x v="0"/>
    <x v="0"/>
    <n v="0"/>
    <s v="EGP 0 "/>
    <x v="9"/>
    <n v="1"/>
    <d v="1899-12-30T03:12:00"/>
    <x v="3"/>
    <x v="9"/>
    <x v="3"/>
    <x v="0"/>
    <x v="5"/>
  </r>
  <r>
    <x v="1"/>
    <n v="23"/>
    <x v="10"/>
    <x v="2"/>
    <x v="2"/>
    <n v="0"/>
    <s v="EGP 0 "/>
    <x v="9"/>
    <n v="5"/>
    <d v="1899-12-30T03:12:00"/>
    <x v="3"/>
    <x v="9"/>
    <x v="1"/>
    <x v="1"/>
    <x v="2"/>
  </r>
  <r>
    <x v="1"/>
    <n v="21"/>
    <x v="6"/>
    <x v="5"/>
    <x v="2"/>
    <n v="0"/>
    <s v="EGP 0 "/>
    <x v="9"/>
    <n v="2"/>
    <d v="1899-12-30T03:12:00"/>
    <x v="3"/>
    <x v="9"/>
    <x v="5"/>
    <x v="0"/>
    <x v="7"/>
  </r>
  <r>
    <x v="1"/>
    <n v="16"/>
    <x v="7"/>
    <x v="1"/>
    <x v="0"/>
    <n v="0"/>
    <s v="EGP 0 "/>
    <x v="9"/>
    <n v="5"/>
    <d v="1899-12-30T03:12:00"/>
    <x v="3"/>
    <x v="9"/>
    <x v="4"/>
    <x v="0"/>
    <x v="7"/>
  </r>
  <r>
    <x v="0"/>
    <n v="30"/>
    <x v="1"/>
    <x v="1"/>
    <x v="1"/>
    <n v="5"/>
    <s v="EGP 25,000,000 "/>
    <x v="4"/>
    <n v="1"/>
    <d v="1899-12-30T03:14:00"/>
    <x v="0"/>
    <x v="8"/>
    <x v="1"/>
    <x v="1"/>
    <x v="1"/>
  </r>
  <r>
    <x v="0"/>
    <n v="25"/>
    <x v="2"/>
    <x v="0"/>
    <x v="1"/>
    <n v="4"/>
    <s v="EGP 20,000,000 "/>
    <x v="5"/>
    <n v="2"/>
    <d v="1899-12-30T03:14:00"/>
    <x v="2"/>
    <x v="0"/>
    <x v="7"/>
    <x v="0"/>
    <x v="10"/>
  </r>
  <r>
    <x v="0"/>
    <n v="9"/>
    <x v="2"/>
    <x v="1"/>
    <x v="1"/>
    <n v="1"/>
    <s v="EGP 7,000,000 "/>
    <x v="0"/>
    <n v="2"/>
    <d v="1899-12-30T03:14:00"/>
    <x v="0"/>
    <x v="2"/>
    <x v="5"/>
    <x v="1"/>
    <x v="1"/>
  </r>
  <r>
    <x v="0"/>
    <n v="29"/>
    <x v="3"/>
    <x v="4"/>
    <x v="2"/>
    <n v="2"/>
    <s v="EGP 12,000,000 "/>
    <x v="2"/>
    <n v="1"/>
    <d v="1899-12-30T03:14:00"/>
    <x v="0"/>
    <x v="7"/>
    <x v="2"/>
    <x v="2"/>
    <x v="3"/>
  </r>
  <r>
    <x v="0"/>
    <n v="13"/>
    <x v="3"/>
    <x v="1"/>
    <x v="1"/>
    <n v="2"/>
    <s v="EGP 12,000,000 "/>
    <x v="2"/>
    <n v="2"/>
    <d v="1899-12-30T03:14:00"/>
    <x v="0"/>
    <x v="0"/>
    <x v="3"/>
    <x v="3"/>
    <x v="4"/>
  </r>
  <r>
    <x v="0"/>
    <n v="29"/>
    <x v="3"/>
    <x v="2"/>
    <x v="4"/>
    <n v="2"/>
    <s v="EGP 12,000,000 "/>
    <x v="2"/>
    <n v="1"/>
    <d v="1899-12-30T03:14:00"/>
    <x v="0"/>
    <x v="5"/>
    <x v="6"/>
    <x v="2"/>
    <x v="8"/>
  </r>
  <r>
    <x v="0"/>
    <n v="1"/>
    <x v="4"/>
    <x v="1"/>
    <x v="1"/>
    <n v="2"/>
    <s v="EGP 38,000,000 "/>
    <x v="7"/>
    <n v="4"/>
    <d v="1899-12-30T03:14:00"/>
    <x v="1"/>
    <x v="0"/>
    <x v="2"/>
    <x v="0"/>
    <x v="5"/>
  </r>
  <r>
    <x v="0"/>
    <n v="22"/>
    <x v="4"/>
    <x v="0"/>
    <x v="3"/>
    <n v="4"/>
    <s v="EGP 20,000,000 "/>
    <x v="5"/>
    <n v="5"/>
    <d v="1899-12-30T03:14:00"/>
    <x v="0"/>
    <x v="4"/>
    <x v="5"/>
    <x v="0"/>
    <x v="7"/>
  </r>
  <r>
    <x v="0"/>
    <n v="1"/>
    <x v="10"/>
    <x v="0"/>
    <x v="1"/>
    <n v="5"/>
    <s v="EGP 21,000,000 "/>
    <x v="10"/>
    <n v="2"/>
    <d v="1899-12-30T03:14:00"/>
    <x v="0"/>
    <x v="5"/>
    <x v="4"/>
    <x v="0"/>
    <x v="12"/>
  </r>
  <r>
    <x v="0"/>
    <n v="15"/>
    <x v="10"/>
    <x v="1"/>
    <x v="2"/>
    <n v="3"/>
    <s v="EGP 15,000,000 "/>
    <x v="3"/>
    <n v="2"/>
    <d v="1899-12-30T03:14:00"/>
    <x v="0"/>
    <x v="2"/>
    <x v="0"/>
    <x v="0"/>
    <x v="9"/>
  </r>
  <r>
    <x v="1"/>
    <n v="20"/>
    <x v="7"/>
    <x v="0"/>
    <x v="1"/>
    <n v="0"/>
    <s v="EGP 0 "/>
    <x v="9"/>
    <n v="2"/>
    <d v="1899-12-30T03:14:00"/>
    <x v="3"/>
    <x v="9"/>
    <x v="7"/>
    <x v="3"/>
    <x v="4"/>
  </r>
  <r>
    <x v="1"/>
    <n v="10"/>
    <x v="10"/>
    <x v="1"/>
    <x v="2"/>
    <n v="0"/>
    <s v="EGP 0 "/>
    <x v="9"/>
    <n v="4"/>
    <d v="1899-12-30T03:14:00"/>
    <x v="3"/>
    <x v="9"/>
    <x v="5"/>
    <x v="0"/>
    <x v="12"/>
  </r>
  <r>
    <x v="1"/>
    <n v="20"/>
    <x v="10"/>
    <x v="0"/>
    <x v="1"/>
    <n v="0"/>
    <s v="EGP 0 "/>
    <x v="9"/>
    <n v="1"/>
    <d v="1899-12-30T03:14:00"/>
    <x v="3"/>
    <x v="9"/>
    <x v="3"/>
    <x v="1"/>
    <x v="13"/>
  </r>
  <r>
    <x v="1"/>
    <n v="20"/>
    <x v="7"/>
    <x v="0"/>
    <x v="1"/>
    <n v="0"/>
    <s v="EGP 0 "/>
    <x v="9"/>
    <n v="2"/>
    <d v="1899-12-30T03:14:00"/>
    <x v="3"/>
    <x v="9"/>
    <x v="7"/>
    <x v="3"/>
    <x v="4"/>
  </r>
  <r>
    <x v="0"/>
    <n v="12"/>
    <x v="5"/>
    <x v="0"/>
    <x v="1"/>
    <n v="5"/>
    <s v="EGP 25,000,000 "/>
    <x v="4"/>
    <n v="1"/>
    <d v="1899-12-30T03:16:00"/>
    <x v="0"/>
    <x v="1"/>
    <x v="2"/>
    <x v="1"/>
    <x v="6"/>
  </r>
  <r>
    <x v="0"/>
    <n v="1"/>
    <x v="9"/>
    <x v="0"/>
    <x v="1"/>
    <n v="4"/>
    <s v="EGP 20,000,000 "/>
    <x v="5"/>
    <n v="4"/>
    <d v="1899-12-30T03:16:00"/>
    <x v="2"/>
    <x v="4"/>
    <x v="3"/>
    <x v="3"/>
    <x v="10"/>
  </r>
  <r>
    <x v="0"/>
    <n v="28"/>
    <x v="9"/>
    <x v="4"/>
    <x v="0"/>
    <n v="4"/>
    <s v="EGP 15,000,000 "/>
    <x v="3"/>
    <n v="2"/>
    <d v="1899-12-30T03:16:00"/>
    <x v="0"/>
    <x v="2"/>
    <x v="6"/>
    <x v="3"/>
    <x v="10"/>
  </r>
  <r>
    <x v="0"/>
    <n v="3"/>
    <x v="2"/>
    <x v="0"/>
    <x v="0"/>
    <n v="3"/>
    <s v="EGP 12,000,000 "/>
    <x v="2"/>
    <n v="1"/>
    <d v="1899-12-30T03:16:00"/>
    <x v="0"/>
    <x v="2"/>
    <x v="2"/>
    <x v="1"/>
    <x v="1"/>
  </r>
  <r>
    <x v="0"/>
    <n v="28"/>
    <x v="3"/>
    <x v="3"/>
    <x v="3"/>
    <n v="2"/>
    <s v="EGP 38,000,000 "/>
    <x v="7"/>
    <n v="2"/>
    <d v="1899-12-30T03:16:00"/>
    <x v="1"/>
    <x v="2"/>
    <x v="1"/>
    <x v="0"/>
    <x v="9"/>
  </r>
  <r>
    <x v="0"/>
    <n v="28"/>
    <x v="3"/>
    <x v="0"/>
    <x v="0"/>
    <n v="1"/>
    <s v="EGP 19,000,000 "/>
    <x v="6"/>
    <n v="1"/>
    <d v="1899-12-30T03:16:00"/>
    <x v="1"/>
    <x v="0"/>
    <x v="6"/>
    <x v="0"/>
    <x v="7"/>
  </r>
  <r>
    <x v="0"/>
    <n v="23"/>
    <x v="3"/>
    <x v="4"/>
    <x v="2"/>
    <n v="2"/>
    <s v="EGP 10,000,000 "/>
    <x v="8"/>
    <n v="2"/>
    <d v="1899-12-30T03:16:00"/>
    <x v="0"/>
    <x v="0"/>
    <x v="1"/>
    <x v="0"/>
    <x v="7"/>
  </r>
  <r>
    <x v="0"/>
    <n v="26"/>
    <x v="3"/>
    <x v="2"/>
    <x v="1"/>
    <n v="1"/>
    <s v="EGP 7,000,000 "/>
    <x v="0"/>
    <n v="2"/>
    <d v="1899-12-30T03:16:00"/>
    <x v="0"/>
    <x v="2"/>
    <x v="3"/>
    <x v="1"/>
    <x v="2"/>
  </r>
  <r>
    <x v="0"/>
    <n v="1"/>
    <x v="3"/>
    <x v="3"/>
    <x v="4"/>
    <n v="3"/>
    <s v="EGP 11,000,000 "/>
    <x v="1"/>
    <n v="3"/>
    <d v="1899-12-30T03:16:00"/>
    <x v="0"/>
    <x v="0"/>
    <x v="4"/>
    <x v="2"/>
    <x v="11"/>
  </r>
  <r>
    <x v="0"/>
    <n v="12"/>
    <x v="4"/>
    <x v="4"/>
    <x v="0"/>
    <n v="5"/>
    <s v="EGP 25,000,000 "/>
    <x v="4"/>
    <n v="4"/>
    <d v="1899-12-30T03:16:00"/>
    <x v="0"/>
    <x v="1"/>
    <x v="5"/>
    <x v="1"/>
    <x v="2"/>
  </r>
  <r>
    <x v="0"/>
    <n v="12"/>
    <x v="5"/>
    <x v="0"/>
    <x v="1"/>
    <n v="5"/>
    <s v="EGP 25,000,000 "/>
    <x v="4"/>
    <n v="1"/>
    <d v="1899-12-30T03:16:00"/>
    <x v="0"/>
    <x v="1"/>
    <x v="2"/>
    <x v="1"/>
    <x v="6"/>
  </r>
  <r>
    <x v="0"/>
    <n v="1"/>
    <x v="9"/>
    <x v="0"/>
    <x v="1"/>
    <n v="4"/>
    <s v="EGP 20,000,000 "/>
    <x v="5"/>
    <n v="4"/>
    <d v="1899-12-30T03:16:00"/>
    <x v="2"/>
    <x v="4"/>
    <x v="3"/>
    <x v="3"/>
    <x v="10"/>
  </r>
  <r>
    <x v="0"/>
    <n v="28"/>
    <x v="9"/>
    <x v="4"/>
    <x v="0"/>
    <n v="4"/>
    <s v="EGP 15,000,000 "/>
    <x v="3"/>
    <n v="2"/>
    <d v="1899-12-30T03:16:00"/>
    <x v="0"/>
    <x v="2"/>
    <x v="6"/>
    <x v="3"/>
    <x v="10"/>
  </r>
  <r>
    <x v="1"/>
    <n v="9"/>
    <x v="9"/>
    <x v="0"/>
    <x v="0"/>
    <n v="0"/>
    <s v="EGP 0 "/>
    <x v="9"/>
    <n v="3"/>
    <d v="1899-12-30T03:16:00"/>
    <x v="3"/>
    <x v="9"/>
    <x v="5"/>
    <x v="0"/>
    <x v="12"/>
  </r>
  <r>
    <x v="1"/>
    <n v="17"/>
    <x v="2"/>
    <x v="1"/>
    <x v="0"/>
    <n v="0"/>
    <s v="EGP 0 "/>
    <x v="9"/>
    <n v="2"/>
    <d v="1899-12-30T03:16:00"/>
    <x v="3"/>
    <x v="9"/>
    <x v="7"/>
    <x v="2"/>
    <x v="8"/>
  </r>
  <r>
    <x v="1"/>
    <n v="11"/>
    <x v="4"/>
    <x v="5"/>
    <x v="2"/>
    <n v="0"/>
    <s v="EGP 0 "/>
    <x v="9"/>
    <n v="3"/>
    <d v="1899-12-30T03:16:00"/>
    <x v="3"/>
    <x v="9"/>
    <x v="4"/>
    <x v="1"/>
    <x v="1"/>
  </r>
  <r>
    <x v="1"/>
    <n v="9"/>
    <x v="9"/>
    <x v="0"/>
    <x v="0"/>
    <n v="0"/>
    <s v="EGP 0 "/>
    <x v="9"/>
    <n v="3"/>
    <d v="1899-12-30T03:16:00"/>
    <x v="3"/>
    <x v="9"/>
    <x v="5"/>
    <x v="0"/>
    <x v="12"/>
  </r>
  <r>
    <x v="0"/>
    <n v="3"/>
    <x v="1"/>
    <x v="2"/>
    <x v="2"/>
    <n v="1"/>
    <s v="EGP 19,000,000 "/>
    <x v="6"/>
    <n v="2"/>
    <d v="1899-12-30T03:17:00"/>
    <x v="1"/>
    <x v="3"/>
    <x v="5"/>
    <x v="3"/>
    <x v="4"/>
  </r>
  <r>
    <x v="0"/>
    <n v="30"/>
    <x v="1"/>
    <x v="2"/>
    <x v="1"/>
    <n v="2"/>
    <s v="EGP 12,000,000 "/>
    <x v="2"/>
    <n v="2"/>
    <d v="1899-12-30T03:17:00"/>
    <x v="0"/>
    <x v="2"/>
    <x v="2"/>
    <x v="1"/>
    <x v="2"/>
  </r>
  <r>
    <x v="0"/>
    <n v="21"/>
    <x v="2"/>
    <x v="0"/>
    <x v="3"/>
    <n v="3"/>
    <s v="EGP 15,000,000 "/>
    <x v="3"/>
    <n v="1"/>
    <d v="1899-12-30T03:17:00"/>
    <x v="0"/>
    <x v="2"/>
    <x v="3"/>
    <x v="2"/>
    <x v="11"/>
  </r>
  <r>
    <x v="0"/>
    <n v="31"/>
    <x v="3"/>
    <x v="3"/>
    <x v="1"/>
    <n v="3"/>
    <s v="EGP 15,000,000 "/>
    <x v="3"/>
    <n v="2"/>
    <d v="1899-12-30T03:17:00"/>
    <x v="0"/>
    <x v="0"/>
    <x v="0"/>
    <x v="3"/>
    <x v="10"/>
  </r>
  <r>
    <x v="0"/>
    <n v="27"/>
    <x v="3"/>
    <x v="0"/>
    <x v="1"/>
    <n v="2"/>
    <s v="EGP 12,000,000 "/>
    <x v="2"/>
    <n v="5"/>
    <d v="1899-12-30T03:17:00"/>
    <x v="0"/>
    <x v="1"/>
    <x v="6"/>
    <x v="0"/>
    <x v="0"/>
  </r>
  <r>
    <x v="0"/>
    <n v="30"/>
    <x v="4"/>
    <x v="0"/>
    <x v="1"/>
    <n v="5"/>
    <s v="EGP 20,000,000 "/>
    <x v="5"/>
    <n v="2"/>
    <d v="1899-12-30T03:17:00"/>
    <x v="0"/>
    <x v="0"/>
    <x v="4"/>
    <x v="3"/>
    <x v="4"/>
  </r>
  <r>
    <x v="0"/>
    <n v="20"/>
    <x v="4"/>
    <x v="0"/>
    <x v="0"/>
    <n v="3"/>
    <s v="EGP 15,000,000 "/>
    <x v="3"/>
    <n v="5"/>
    <d v="1899-12-30T03:17:00"/>
    <x v="0"/>
    <x v="2"/>
    <x v="5"/>
    <x v="0"/>
    <x v="10"/>
  </r>
  <r>
    <x v="0"/>
    <n v="4"/>
    <x v="4"/>
    <x v="3"/>
    <x v="1"/>
    <n v="1"/>
    <s v="EGP 7,000,000 "/>
    <x v="0"/>
    <n v="2"/>
    <d v="1899-12-30T03:17:00"/>
    <x v="0"/>
    <x v="4"/>
    <x v="1"/>
    <x v="1"/>
    <x v="1"/>
  </r>
  <r>
    <x v="0"/>
    <n v="3"/>
    <x v="1"/>
    <x v="2"/>
    <x v="2"/>
    <n v="1"/>
    <s v="EGP 19,000,000 "/>
    <x v="6"/>
    <n v="2"/>
    <d v="1899-12-30T03:17:00"/>
    <x v="1"/>
    <x v="3"/>
    <x v="5"/>
    <x v="3"/>
    <x v="4"/>
  </r>
  <r>
    <x v="0"/>
    <n v="30"/>
    <x v="1"/>
    <x v="2"/>
    <x v="1"/>
    <n v="2"/>
    <s v="EGP 12,000,000 "/>
    <x v="2"/>
    <n v="2"/>
    <d v="1899-12-30T03:17:00"/>
    <x v="0"/>
    <x v="2"/>
    <x v="2"/>
    <x v="1"/>
    <x v="2"/>
  </r>
  <r>
    <x v="1"/>
    <n v="14"/>
    <x v="3"/>
    <x v="4"/>
    <x v="2"/>
    <n v="0"/>
    <s v="EGP 0 "/>
    <x v="9"/>
    <n v="4"/>
    <d v="1899-12-30T03:17:00"/>
    <x v="3"/>
    <x v="9"/>
    <x v="1"/>
    <x v="0"/>
    <x v="7"/>
  </r>
  <r>
    <x v="1"/>
    <n v="5"/>
    <x v="3"/>
    <x v="1"/>
    <x v="1"/>
    <n v="0"/>
    <s v="EGP 0 "/>
    <x v="9"/>
    <n v="1"/>
    <d v="1899-12-30T03:17:00"/>
    <x v="3"/>
    <x v="9"/>
    <x v="7"/>
    <x v="1"/>
    <x v="13"/>
  </r>
  <r>
    <x v="1"/>
    <n v="2"/>
    <x v="10"/>
    <x v="4"/>
    <x v="2"/>
    <n v="0"/>
    <s v="EGP 0 "/>
    <x v="9"/>
    <n v="3"/>
    <d v="1899-12-30T03:17:00"/>
    <x v="3"/>
    <x v="9"/>
    <x v="2"/>
    <x v="0"/>
    <x v="7"/>
  </r>
  <r>
    <x v="1"/>
    <n v="30"/>
    <x v="10"/>
    <x v="3"/>
    <x v="1"/>
    <n v="0"/>
    <s v="EGP 0 "/>
    <x v="9"/>
    <n v="2"/>
    <d v="1899-12-30T03:17:00"/>
    <x v="3"/>
    <x v="9"/>
    <x v="2"/>
    <x v="2"/>
    <x v="8"/>
  </r>
  <r>
    <x v="1"/>
    <n v="10"/>
    <x v="10"/>
    <x v="1"/>
    <x v="2"/>
    <n v="0"/>
    <s v="EGP 0 "/>
    <x v="9"/>
    <n v="1"/>
    <d v="1899-12-30T03:17:00"/>
    <x v="3"/>
    <x v="9"/>
    <x v="3"/>
    <x v="2"/>
    <x v="3"/>
  </r>
  <r>
    <x v="0"/>
    <n v="1"/>
    <x v="5"/>
    <x v="4"/>
    <x v="1"/>
    <n v="1"/>
    <s v="EGP 7,000,000 "/>
    <x v="0"/>
    <n v="3"/>
    <d v="1899-12-30T03:30:00"/>
    <x v="0"/>
    <x v="6"/>
    <x v="6"/>
    <x v="0"/>
    <x v="5"/>
  </r>
  <r>
    <x v="0"/>
    <n v="11"/>
    <x v="6"/>
    <x v="3"/>
    <x v="1"/>
    <n v="4"/>
    <s v="EGP 20,000,000 "/>
    <x v="5"/>
    <n v="2"/>
    <d v="1899-12-30T03:30:00"/>
    <x v="2"/>
    <x v="2"/>
    <x v="7"/>
    <x v="1"/>
    <x v="13"/>
  </r>
  <r>
    <x v="0"/>
    <n v="25"/>
    <x v="1"/>
    <x v="0"/>
    <x v="0"/>
    <n v="3"/>
    <s v="EGP 15,000,000 "/>
    <x v="3"/>
    <n v="1"/>
    <d v="1899-12-30T03:30:00"/>
    <x v="0"/>
    <x v="0"/>
    <x v="1"/>
    <x v="3"/>
    <x v="10"/>
  </r>
  <r>
    <x v="0"/>
    <n v="17"/>
    <x v="2"/>
    <x v="5"/>
    <x v="0"/>
    <n v="3"/>
    <s v="EGP 11,000,000 "/>
    <x v="1"/>
    <n v="4"/>
    <d v="1899-12-30T03:30:00"/>
    <x v="0"/>
    <x v="0"/>
    <x v="1"/>
    <x v="3"/>
    <x v="10"/>
  </r>
  <r>
    <x v="0"/>
    <n v="30"/>
    <x v="2"/>
    <x v="0"/>
    <x v="1"/>
    <n v="5"/>
    <s v="EGP 25,000,000 "/>
    <x v="4"/>
    <n v="3"/>
    <d v="1899-12-30T03:30:00"/>
    <x v="0"/>
    <x v="0"/>
    <x v="3"/>
    <x v="0"/>
    <x v="5"/>
  </r>
  <r>
    <x v="0"/>
    <n v="22"/>
    <x v="3"/>
    <x v="0"/>
    <x v="2"/>
    <n v="2"/>
    <s v="EGP 38,000,000 "/>
    <x v="7"/>
    <n v="6"/>
    <d v="1899-12-30T03:30:00"/>
    <x v="1"/>
    <x v="2"/>
    <x v="5"/>
    <x v="0"/>
    <x v="12"/>
  </r>
  <r>
    <x v="0"/>
    <n v="7"/>
    <x v="3"/>
    <x v="0"/>
    <x v="2"/>
    <n v="2"/>
    <s v="EGP 10,000,000 "/>
    <x v="8"/>
    <n v="5"/>
    <d v="1899-12-30T03:30:00"/>
    <x v="0"/>
    <x v="2"/>
    <x v="2"/>
    <x v="1"/>
    <x v="2"/>
  </r>
  <r>
    <x v="0"/>
    <n v="8"/>
    <x v="3"/>
    <x v="0"/>
    <x v="2"/>
    <n v="3"/>
    <s v="EGP 12,000,000 "/>
    <x v="2"/>
    <n v="3"/>
    <d v="1899-12-30T03:30:00"/>
    <x v="0"/>
    <x v="7"/>
    <x v="2"/>
    <x v="2"/>
    <x v="8"/>
  </r>
  <r>
    <x v="0"/>
    <n v="19"/>
    <x v="3"/>
    <x v="1"/>
    <x v="4"/>
    <n v="4"/>
    <s v="EGP 20,000,000 "/>
    <x v="5"/>
    <n v="1"/>
    <d v="1899-12-30T03:30:00"/>
    <x v="0"/>
    <x v="7"/>
    <x v="4"/>
    <x v="1"/>
    <x v="14"/>
  </r>
  <r>
    <x v="0"/>
    <n v="28"/>
    <x v="3"/>
    <x v="3"/>
    <x v="2"/>
    <n v="2"/>
    <s v="EGP 12,000,000 "/>
    <x v="2"/>
    <n v="3"/>
    <d v="1899-12-30T03:30:00"/>
    <x v="0"/>
    <x v="5"/>
    <x v="5"/>
    <x v="2"/>
    <x v="11"/>
  </r>
  <r>
    <x v="0"/>
    <n v="5"/>
    <x v="4"/>
    <x v="0"/>
    <x v="2"/>
    <n v="1"/>
    <s v="EGP 19,000,000 "/>
    <x v="6"/>
    <n v="2"/>
    <d v="1899-12-30T03:30:00"/>
    <x v="1"/>
    <x v="1"/>
    <x v="1"/>
    <x v="1"/>
    <x v="1"/>
  </r>
  <r>
    <x v="0"/>
    <n v="1"/>
    <x v="5"/>
    <x v="4"/>
    <x v="1"/>
    <n v="1"/>
    <s v="EGP 7,000,000 "/>
    <x v="0"/>
    <n v="3"/>
    <d v="1899-12-30T03:30:00"/>
    <x v="0"/>
    <x v="6"/>
    <x v="6"/>
    <x v="0"/>
    <x v="5"/>
  </r>
  <r>
    <x v="0"/>
    <n v="11"/>
    <x v="6"/>
    <x v="3"/>
    <x v="1"/>
    <n v="4"/>
    <s v="EGP 20,000,000 "/>
    <x v="5"/>
    <n v="2"/>
    <d v="1899-12-30T03:30:00"/>
    <x v="2"/>
    <x v="2"/>
    <x v="7"/>
    <x v="1"/>
    <x v="13"/>
  </r>
  <r>
    <x v="0"/>
    <n v="25"/>
    <x v="1"/>
    <x v="0"/>
    <x v="0"/>
    <n v="3"/>
    <s v="EGP 15,000,000 "/>
    <x v="3"/>
    <n v="1"/>
    <d v="1899-12-30T03:30:00"/>
    <x v="0"/>
    <x v="0"/>
    <x v="1"/>
    <x v="3"/>
    <x v="10"/>
  </r>
  <r>
    <x v="1"/>
    <n v="12"/>
    <x v="2"/>
    <x v="2"/>
    <x v="2"/>
    <n v="0"/>
    <s v="EGP 0 "/>
    <x v="9"/>
    <n v="1"/>
    <d v="1899-12-30T03:30:00"/>
    <x v="3"/>
    <x v="9"/>
    <x v="2"/>
    <x v="0"/>
    <x v="9"/>
  </r>
  <r>
    <x v="1"/>
    <n v="14"/>
    <x v="10"/>
    <x v="1"/>
    <x v="1"/>
    <n v="0"/>
    <s v="EGP 0 "/>
    <x v="9"/>
    <n v="4"/>
    <d v="1899-12-30T03:30:00"/>
    <x v="3"/>
    <x v="9"/>
    <x v="2"/>
    <x v="1"/>
    <x v="2"/>
  </r>
  <r>
    <x v="0"/>
    <n v="11"/>
    <x v="6"/>
    <x v="0"/>
    <x v="4"/>
    <n v="3"/>
    <s v="EGP 15,000,000 "/>
    <x v="3"/>
    <n v="1"/>
    <d v="1899-12-30T03:40:00"/>
    <x v="0"/>
    <x v="0"/>
    <x v="3"/>
    <x v="3"/>
    <x v="10"/>
  </r>
  <r>
    <x v="0"/>
    <n v="13"/>
    <x v="11"/>
    <x v="3"/>
    <x v="1"/>
    <n v="3"/>
    <s v="EGP 15,000,000 "/>
    <x v="3"/>
    <n v="5"/>
    <d v="1899-12-30T03:40:00"/>
    <x v="0"/>
    <x v="5"/>
    <x v="7"/>
    <x v="2"/>
    <x v="11"/>
  </r>
  <r>
    <x v="0"/>
    <n v="10"/>
    <x v="1"/>
    <x v="0"/>
    <x v="1"/>
    <n v="2"/>
    <s v="EGP 12,000,000 "/>
    <x v="2"/>
    <n v="2"/>
    <d v="1899-12-30T03:40:00"/>
    <x v="0"/>
    <x v="2"/>
    <x v="6"/>
    <x v="1"/>
    <x v="6"/>
  </r>
  <r>
    <x v="0"/>
    <n v="19"/>
    <x v="1"/>
    <x v="4"/>
    <x v="2"/>
    <n v="3"/>
    <s v="EGP 15,000,000 "/>
    <x v="3"/>
    <n v="2"/>
    <d v="1899-12-30T03:40:00"/>
    <x v="0"/>
    <x v="0"/>
    <x v="4"/>
    <x v="2"/>
    <x v="11"/>
  </r>
  <r>
    <x v="0"/>
    <n v="11"/>
    <x v="2"/>
    <x v="0"/>
    <x v="1"/>
    <n v="5"/>
    <s v="EGP 21,000,000 "/>
    <x v="10"/>
    <n v="5"/>
    <d v="1899-12-30T03:40:00"/>
    <x v="0"/>
    <x v="7"/>
    <x v="4"/>
    <x v="1"/>
    <x v="14"/>
  </r>
  <r>
    <x v="0"/>
    <n v="30"/>
    <x v="2"/>
    <x v="2"/>
    <x v="0"/>
    <n v="4"/>
    <s v="EGP 20,000,000 "/>
    <x v="5"/>
    <n v="4"/>
    <d v="1899-12-30T03:40:00"/>
    <x v="0"/>
    <x v="6"/>
    <x v="5"/>
    <x v="1"/>
    <x v="1"/>
  </r>
  <r>
    <x v="0"/>
    <n v="30"/>
    <x v="3"/>
    <x v="1"/>
    <x v="2"/>
    <n v="2"/>
    <s v="EGP 12,000,000 "/>
    <x v="2"/>
    <n v="1"/>
    <d v="1899-12-30T03:40:00"/>
    <x v="0"/>
    <x v="7"/>
    <x v="6"/>
    <x v="2"/>
    <x v="11"/>
  </r>
  <r>
    <x v="0"/>
    <n v="17"/>
    <x v="4"/>
    <x v="2"/>
    <x v="0"/>
    <n v="4"/>
    <s v="EGP 11,000,000 "/>
    <x v="1"/>
    <n v="1"/>
    <d v="1899-12-30T03:40:00"/>
    <x v="2"/>
    <x v="2"/>
    <x v="4"/>
    <x v="3"/>
    <x v="10"/>
  </r>
  <r>
    <x v="0"/>
    <n v="16"/>
    <x v="4"/>
    <x v="3"/>
    <x v="4"/>
    <n v="5"/>
    <s v="EGP 25,000,000 "/>
    <x v="4"/>
    <n v="1"/>
    <d v="1899-12-30T03:40:00"/>
    <x v="0"/>
    <x v="2"/>
    <x v="1"/>
    <x v="1"/>
    <x v="6"/>
  </r>
  <r>
    <x v="0"/>
    <n v="27"/>
    <x v="10"/>
    <x v="2"/>
    <x v="2"/>
    <n v="2"/>
    <s v="EGP 38,000,000 "/>
    <x v="7"/>
    <n v="1"/>
    <d v="1899-12-30T03:40:00"/>
    <x v="1"/>
    <x v="0"/>
    <x v="2"/>
    <x v="0"/>
    <x v="10"/>
  </r>
  <r>
    <x v="0"/>
    <n v="11"/>
    <x v="6"/>
    <x v="0"/>
    <x v="4"/>
    <n v="3"/>
    <s v="EGP 15,000,000 "/>
    <x v="3"/>
    <n v="1"/>
    <d v="1899-12-30T03:40:00"/>
    <x v="0"/>
    <x v="0"/>
    <x v="3"/>
    <x v="3"/>
    <x v="10"/>
  </r>
  <r>
    <x v="0"/>
    <n v="13"/>
    <x v="11"/>
    <x v="3"/>
    <x v="1"/>
    <n v="3"/>
    <s v="EGP 15,000,000 "/>
    <x v="3"/>
    <n v="5"/>
    <d v="1899-12-30T03:40:00"/>
    <x v="0"/>
    <x v="5"/>
    <x v="7"/>
    <x v="2"/>
    <x v="11"/>
  </r>
  <r>
    <x v="0"/>
    <n v="10"/>
    <x v="1"/>
    <x v="0"/>
    <x v="1"/>
    <n v="2"/>
    <s v="EGP 12,000,000 "/>
    <x v="2"/>
    <n v="2"/>
    <d v="1899-12-30T03:40:00"/>
    <x v="0"/>
    <x v="2"/>
    <x v="6"/>
    <x v="1"/>
    <x v="6"/>
  </r>
  <r>
    <x v="0"/>
    <n v="19"/>
    <x v="1"/>
    <x v="4"/>
    <x v="2"/>
    <n v="3"/>
    <s v="EGP 15,000,000 "/>
    <x v="3"/>
    <n v="2"/>
    <d v="1899-12-30T03:40:00"/>
    <x v="0"/>
    <x v="0"/>
    <x v="4"/>
    <x v="2"/>
    <x v="11"/>
  </r>
  <r>
    <x v="1"/>
    <n v="23"/>
    <x v="2"/>
    <x v="2"/>
    <x v="2"/>
    <n v="0"/>
    <s v="EGP 0 "/>
    <x v="9"/>
    <n v="1"/>
    <d v="1899-12-30T03:40:00"/>
    <x v="3"/>
    <x v="9"/>
    <x v="4"/>
    <x v="1"/>
    <x v="1"/>
  </r>
  <r>
    <x v="1"/>
    <n v="19"/>
    <x v="3"/>
    <x v="2"/>
    <x v="2"/>
    <n v="0"/>
    <s v="EGP 0 "/>
    <x v="9"/>
    <n v="4"/>
    <d v="1899-12-30T03:40:00"/>
    <x v="3"/>
    <x v="9"/>
    <x v="5"/>
    <x v="0"/>
    <x v="10"/>
  </r>
  <r>
    <x v="1"/>
    <n v="27"/>
    <x v="4"/>
    <x v="0"/>
    <x v="2"/>
    <n v="0"/>
    <s v="EGP 0 "/>
    <x v="9"/>
    <n v="1"/>
    <d v="1899-12-30T03:40:00"/>
    <x v="3"/>
    <x v="9"/>
    <x v="2"/>
    <x v="0"/>
    <x v="9"/>
  </r>
  <r>
    <x v="0"/>
    <n v="15"/>
    <x v="6"/>
    <x v="4"/>
    <x v="1"/>
    <n v="3"/>
    <s v="EGP 12,000,000 "/>
    <x v="2"/>
    <n v="4"/>
    <d v="1899-12-30T04:00:00"/>
    <x v="0"/>
    <x v="2"/>
    <x v="2"/>
    <x v="0"/>
    <x v="7"/>
  </r>
  <r>
    <x v="0"/>
    <n v="4"/>
    <x v="11"/>
    <x v="1"/>
    <x v="1"/>
    <n v="1"/>
    <s v="EGP 19,000,000 "/>
    <x v="6"/>
    <n v="2"/>
    <d v="1899-12-30T04:00:00"/>
    <x v="1"/>
    <x v="5"/>
    <x v="1"/>
    <x v="2"/>
    <x v="3"/>
  </r>
  <r>
    <x v="0"/>
    <n v="11"/>
    <x v="2"/>
    <x v="0"/>
    <x v="0"/>
    <n v="2"/>
    <s v="EGP 38,000,000 "/>
    <x v="7"/>
    <n v="1"/>
    <d v="1899-12-30T04:00:00"/>
    <x v="4"/>
    <x v="4"/>
    <x v="4"/>
    <x v="1"/>
    <x v="14"/>
  </r>
  <r>
    <x v="0"/>
    <n v="23"/>
    <x v="2"/>
    <x v="2"/>
    <x v="0"/>
    <n v="1"/>
    <s v="EGP 7,000,000 "/>
    <x v="0"/>
    <n v="3"/>
    <d v="1899-12-30T04:00:00"/>
    <x v="0"/>
    <x v="0"/>
    <x v="5"/>
    <x v="3"/>
    <x v="4"/>
  </r>
  <r>
    <x v="0"/>
    <n v="8"/>
    <x v="3"/>
    <x v="1"/>
    <x v="1"/>
    <n v="4"/>
    <s v="EGP 20,000,000 "/>
    <x v="5"/>
    <n v="4"/>
    <d v="1899-12-30T04:00:00"/>
    <x v="2"/>
    <x v="0"/>
    <x v="0"/>
    <x v="1"/>
    <x v="2"/>
  </r>
  <r>
    <x v="0"/>
    <n v="8"/>
    <x v="3"/>
    <x v="1"/>
    <x v="0"/>
    <n v="3"/>
    <s v="EGP 15,000,000 "/>
    <x v="3"/>
    <n v="1"/>
    <d v="1899-12-30T04:00:00"/>
    <x v="0"/>
    <x v="5"/>
    <x v="3"/>
    <x v="0"/>
    <x v="12"/>
  </r>
  <r>
    <x v="0"/>
    <n v="29"/>
    <x v="3"/>
    <x v="0"/>
    <x v="0"/>
    <n v="2"/>
    <s v="EGP 12,000,000 "/>
    <x v="2"/>
    <n v="1"/>
    <d v="1899-12-30T04:00:00"/>
    <x v="0"/>
    <x v="8"/>
    <x v="6"/>
    <x v="0"/>
    <x v="9"/>
  </r>
  <r>
    <x v="0"/>
    <n v="25"/>
    <x v="3"/>
    <x v="2"/>
    <x v="1"/>
    <n v="5"/>
    <s v="EGP 25,000,000 "/>
    <x v="4"/>
    <n v="3"/>
    <d v="1899-12-30T04:00:00"/>
    <x v="0"/>
    <x v="2"/>
    <x v="7"/>
    <x v="2"/>
    <x v="11"/>
  </r>
  <r>
    <x v="0"/>
    <n v="22"/>
    <x v="4"/>
    <x v="1"/>
    <x v="1"/>
    <n v="2"/>
    <s v="EGP 12,000,000 "/>
    <x v="2"/>
    <n v="4"/>
    <d v="1899-12-30T04:00:00"/>
    <x v="0"/>
    <x v="4"/>
    <x v="1"/>
    <x v="1"/>
    <x v="6"/>
  </r>
  <r>
    <x v="0"/>
    <n v="15"/>
    <x v="6"/>
    <x v="4"/>
    <x v="1"/>
    <n v="3"/>
    <s v="EGP 12,000,000 "/>
    <x v="2"/>
    <n v="4"/>
    <d v="1899-12-30T04:00:00"/>
    <x v="0"/>
    <x v="2"/>
    <x v="2"/>
    <x v="0"/>
    <x v="7"/>
  </r>
  <r>
    <x v="0"/>
    <n v="4"/>
    <x v="11"/>
    <x v="1"/>
    <x v="1"/>
    <n v="1"/>
    <s v="EGP 19,000,000 "/>
    <x v="6"/>
    <n v="2"/>
    <d v="1899-12-30T04:00:00"/>
    <x v="1"/>
    <x v="5"/>
    <x v="1"/>
    <x v="2"/>
    <x v="3"/>
  </r>
  <r>
    <x v="1"/>
    <n v="25"/>
    <x v="3"/>
    <x v="2"/>
    <x v="2"/>
    <n v="0"/>
    <s v="EGP 0 "/>
    <x v="9"/>
    <n v="5"/>
    <d v="1899-12-30T04:00:00"/>
    <x v="3"/>
    <x v="9"/>
    <x v="3"/>
    <x v="2"/>
    <x v="8"/>
  </r>
  <r>
    <x v="1"/>
    <n v="26"/>
    <x v="4"/>
    <x v="0"/>
    <x v="1"/>
    <n v="0"/>
    <s v="EGP 0 "/>
    <x v="9"/>
    <n v="2"/>
    <d v="1899-12-30T04:00:00"/>
    <x v="3"/>
    <x v="9"/>
    <x v="5"/>
    <x v="1"/>
    <x v="1"/>
  </r>
  <r>
    <x v="1"/>
    <n v="26"/>
    <x v="4"/>
    <x v="1"/>
    <x v="1"/>
    <n v="0"/>
    <s v="EGP 0 "/>
    <x v="9"/>
    <n v="3"/>
    <d v="1899-12-30T04:00:00"/>
    <x v="3"/>
    <x v="9"/>
    <x v="7"/>
    <x v="1"/>
    <x v="1"/>
  </r>
  <r>
    <x v="1"/>
    <n v="10"/>
    <x v="10"/>
    <x v="2"/>
    <x v="0"/>
    <n v="0"/>
    <s v="EGP 0 "/>
    <x v="9"/>
    <n v="3"/>
    <d v="1899-12-30T04:00:00"/>
    <x v="3"/>
    <x v="9"/>
    <x v="5"/>
    <x v="3"/>
    <x v="4"/>
  </r>
  <r>
    <x v="0"/>
    <n v="16"/>
    <x v="5"/>
    <x v="2"/>
    <x v="1"/>
    <n v="2"/>
    <s v="EGP 12,000,000 "/>
    <x v="2"/>
    <n v="1"/>
    <d v="1899-12-30T04:40:00"/>
    <x v="0"/>
    <x v="2"/>
    <x v="4"/>
    <x v="1"/>
    <x v="1"/>
  </r>
  <r>
    <x v="0"/>
    <n v="11"/>
    <x v="6"/>
    <x v="0"/>
    <x v="2"/>
    <n v="2"/>
    <s v="EGP 12,000,000 "/>
    <x v="2"/>
    <n v="4"/>
    <d v="1899-12-30T04:40:00"/>
    <x v="0"/>
    <x v="0"/>
    <x v="5"/>
    <x v="3"/>
    <x v="4"/>
  </r>
  <r>
    <x v="0"/>
    <n v="1"/>
    <x v="8"/>
    <x v="2"/>
    <x v="1"/>
    <n v="2"/>
    <s v="EGP 12,000,000 "/>
    <x v="2"/>
    <n v="2"/>
    <d v="1899-12-30T04:40:00"/>
    <x v="0"/>
    <x v="2"/>
    <x v="7"/>
    <x v="3"/>
    <x v="10"/>
  </r>
  <r>
    <x v="0"/>
    <n v="9"/>
    <x v="2"/>
    <x v="2"/>
    <x v="1"/>
    <n v="2"/>
    <s v="EGP 38,000,000 "/>
    <x v="7"/>
    <n v="5"/>
    <d v="1899-12-30T04:40:00"/>
    <x v="1"/>
    <x v="0"/>
    <x v="6"/>
    <x v="1"/>
    <x v="2"/>
  </r>
  <r>
    <x v="0"/>
    <n v="11"/>
    <x v="2"/>
    <x v="2"/>
    <x v="2"/>
    <n v="2"/>
    <s v="EGP 12,000,000 "/>
    <x v="2"/>
    <n v="5"/>
    <d v="1899-12-30T04:40:00"/>
    <x v="0"/>
    <x v="6"/>
    <x v="0"/>
    <x v="0"/>
    <x v="10"/>
  </r>
  <r>
    <x v="0"/>
    <n v="22"/>
    <x v="2"/>
    <x v="4"/>
    <x v="2"/>
    <n v="3"/>
    <s v="EGP 15,000,000 "/>
    <x v="3"/>
    <n v="4"/>
    <d v="1899-12-30T04:40:00"/>
    <x v="0"/>
    <x v="7"/>
    <x v="2"/>
    <x v="2"/>
    <x v="11"/>
  </r>
  <r>
    <x v="0"/>
    <n v="30"/>
    <x v="2"/>
    <x v="4"/>
    <x v="1"/>
    <n v="3"/>
    <s v="EGP 15,000,000 "/>
    <x v="3"/>
    <n v="3"/>
    <d v="1899-12-30T04:40:00"/>
    <x v="0"/>
    <x v="2"/>
    <x v="1"/>
    <x v="1"/>
    <x v="2"/>
  </r>
  <r>
    <x v="0"/>
    <n v="10"/>
    <x v="3"/>
    <x v="1"/>
    <x v="0"/>
    <n v="4"/>
    <s v="EGP 11,000,000 "/>
    <x v="1"/>
    <n v="2"/>
    <d v="1899-12-30T04:40:00"/>
    <x v="2"/>
    <x v="0"/>
    <x v="2"/>
    <x v="1"/>
    <x v="14"/>
  </r>
  <r>
    <x v="0"/>
    <n v="24"/>
    <x v="3"/>
    <x v="0"/>
    <x v="2"/>
    <n v="4"/>
    <s v="EGP 20,000,000 "/>
    <x v="5"/>
    <n v="1"/>
    <d v="1899-12-30T04:40:00"/>
    <x v="2"/>
    <x v="0"/>
    <x v="2"/>
    <x v="3"/>
    <x v="4"/>
  </r>
  <r>
    <x v="0"/>
    <n v="26"/>
    <x v="3"/>
    <x v="1"/>
    <x v="2"/>
    <n v="5"/>
    <s v="EGP 20,000,000 "/>
    <x v="5"/>
    <n v="2"/>
    <d v="1899-12-30T04:40:00"/>
    <x v="0"/>
    <x v="0"/>
    <x v="2"/>
    <x v="0"/>
    <x v="5"/>
  </r>
  <r>
    <x v="0"/>
    <n v="1"/>
    <x v="3"/>
    <x v="2"/>
    <x v="3"/>
    <n v="4"/>
    <s v="EGP 20,000,000 "/>
    <x v="5"/>
    <n v="2"/>
    <d v="1899-12-30T04:40:00"/>
    <x v="0"/>
    <x v="4"/>
    <x v="3"/>
    <x v="0"/>
    <x v="10"/>
  </r>
  <r>
    <x v="0"/>
    <n v="30"/>
    <x v="3"/>
    <x v="4"/>
    <x v="3"/>
    <n v="1"/>
    <s v="EGP 7,000,000 "/>
    <x v="0"/>
    <n v="3"/>
    <d v="1899-12-30T04:40:00"/>
    <x v="0"/>
    <x v="5"/>
    <x v="3"/>
    <x v="2"/>
    <x v="8"/>
  </r>
  <r>
    <x v="0"/>
    <n v="8"/>
    <x v="3"/>
    <x v="2"/>
    <x v="1"/>
    <n v="5"/>
    <s v="EGP 25,000,000 "/>
    <x v="4"/>
    <n v="4"/>
    <d v="1899-12-30T04:40:00"/>
    <x v="0"/>
    <x v="1"/>
    <x v="0"/>
    <x v="2"/>
    <x v="11"/>
  </r>
  <r>
    <x v="0"/>
    <n v="11"/>
    <x v="3"/>
    <x v="0"/>
    <x v="2"/>
    <n v="3"/>
    <s v="EGP 15,000,000 "/>
    <x v="3"/>
    <n v="3"/>
    <d v="1899-12-30T04:40:00"/>
    <x v="0"/>
    <x v="4"/>
    <x v="1"/>
    <x v="0"/>
    <x v="10"/>
  </r>
  <r>
    <x v="0"/>
    <n v="11"/>
    <x v="3"/>
    <x v="3"/>
    <x v="2"/>
    <n v="3"/>
    <s v="EGP 15,000,000 "/>
    <x v="3"/>
    <n v="1"/>
    <d v="1899-12-30T04:40:00"/>
    <x v="0"/>
    <x v="3"/>
    <x v="6"/>
    <x v="0"/>
    <x v="5"/>
  </r>
  <r>
    <x v="0"/>
    <n v="9"/>
    <x v="4"/>
    <x v="3"/>
    <x v="1"/>
    <n v="1"/>
    <s v="EGP 19,000,000 "/>
    <x v="6"/>
    <n v="5"/>
    <d v="1899-12-30T04:40:00"/>
    <x v="1"/>
    <x v="2"/>
    <x v="7"/>
    <x v="2"/>
    <x v="8"/>
  </r>
  <r>
    <x v="0"/>
    <n v="22"/>
    <x v="4"/>
    <x v="2"/>
    <x v="2"/>
    <n v="1"/>
    <s v="EGP 19,000,000 "/>
    <x v="6"/>
    <n v="1"/>
    <d v="1899-12-30T04:40:00"/>
    <x v="1"/>
    <x v="8"/>
    <x v="7"/>
    <x v="1"/>
    <x v="2"/>
  </r>
  <r>
    <x v="0"/>
    <n v="12"/>
    <x v="4"/>
    <x v="1"/>
    <x v="2"/>
    <n v="4"/>
    <s v="EGP 20,000,000 "/>
    <x v="5"/>
    <n v="2"/>
    <d v="1899-12-30T04:40:00"/>
    <x v="0"/>
    <x v="2"/>
    <x v="3"/>
    <x v="0"/>
    <x v="7"/>
  </r>
  <r>
    <x v="0"/>
    <n v="22"/>
    <x v="4"/>
    <x v="2"/>
    <x v="2"/>
    <n v="3"/>
    <s v="EGP 15,000,000 "/>
    <x v="3"/>
    <n v="1"/>
    <d v="1899-12-30T04:40:00"/>
    <x v="0"/>
    <x v="0"/>
    <x v="6"/>
    <x v="0"/>
    <x v="10"/>
  </r>
  <r>
    <x v="0"/>
    <n v="16"/>
    <x v="5"/>
    <x v="2"/>
    <x v="1"/>
    <n v="2"/>
    <s v="EGP 12,000,000 "/>
    <x v="2"/>
    <n v="1"/>
    <d v="1899-12-30T04:40:00"/>
    <x v="0"/>
    <x v="2"/>
    <x v="4"/>
    <x v="1"/>
    <x v="1"/>
  </r>
  <r>
    <x v="0"/>
    <n v="11"/>
    <x v="6"/>
    <x v="0"/>
    <x v="2"/>
    <n v="2"/>
    <s v="EGP 12,000,000 "/>
    <x v="2"/>
    <n v="4"/>
    <d v="1899-12-30T04:40:00"/>
    <x v="0"/>
    <x v="0"/>
    <x v="5"/>
    <x v="3"/>
    <x v="4"/>
  </r>
  <r>
    <x v="0"/>
    <n v="1"/>
    <x v="8"/>
    <x v="2"/>
    <x v="1"/>
    <n v="2"/>
    <s v="EGP 12,000,000 "/>
    <x v="2"/>
    <n v="2"/>
    <d v="1899-12-30T04:40:00"/>
    <x v="0"/>
    <x v="2"/>
    <x v="7"/>
    <x v="3"/>
    <x v="10"/>
  </r>
  <r>
    <x v="1"/>
    <n v="15"/>
    <x v="7"/>
    <x v="3"/>
    <x v="0"/>
    <n v="0"/>
    <s v="EGP 0 "/>
    <x v="9"/>
    <n v="2"/>
    <d v="1899-12-30T04:40:00"/>
    <x v="3"/>
    <x v="9"/>
    <x v="5"/>
    <x v="1"/>
    <x v="1"/>
  </r>
  <r>
    <x v="1"/>
    <n v="11"/>
    <x v="8"/>
    <x v="0"/>
    <x v="2"/>
    <n v="0"/>
    <s v="EGP 0 "/>
    <x v="9"/>
    <n v="5"/>
    <d v="1899-12-30T04:40:00"/>
    <x v="3"/>
    <x v="9"/>
    <x v="3"/>
    <x v="3"/>
    <x v="10"/>
  </r>
  <r>
    <x v="1"/>
    <n v="14"/>
    <x v="1"/>
    <x v="1"/>
    <x v="2"/>
    <n v="0"/>
    <s v="EGP 0 "/>
    <x v="9"/>
    <n v="4"/>
    <d v="1899-12-30T04:40:00"/>
    <x v="3"/>
    <x v="9"/>
    <x v="5"/>
    <x v="0"/>
    <x v="5"/>
  </r>
  <r>
    <x v="1"/>
    <n v="24"/>
    <x v="2"/>
    <x v="5"/>
    <x v="2"/>
    <n v="0"/>
    <s v="EGP 0 "/>
    <x v="9"/>
    <n v="3"/>
    <d v="1899-12-30T04:40:00"/>
    <x v="3"/>
    <x v="9"/>
    <x v="0"/>
    <x v="0"/>
    <x v="10"/>
  </r>
  <r>
    <x v="1"/>
    <n v="1"/>
    <x v="3"/>
    <x v="0"/>
    <x v="2"/>
    <n v="0"/>
    <s v="EGP 0 "/>
    <x v="9"/>
    <n v="1"/>
    <d v="1899-12-30T04:40:00"/>
    <x v="3"/>
    <x v="9"/>
    <x v="5"/>
    <x v="1"/>
    <x v="6"/>
  </r>
  <r>
    <x v="1"/>
    <n v="19"/>
    <x v="10"/>
    <x v="2"/>
    <x v="2"/>
    <n v="0"/>
    <s v="EGP 0 "/>
    <x v="9"/>
    <n v="2"/>
    <d v="1899-12-30T04:40:00"/>
    <x v="3"/>
    <x v="9"/>
    <x v="2"/>
    <x v="3"/>
    <x v="10"/>
  </r>
  <r>
    <x v="1"/>
    <n v="15"/>
    <x v="7"/>
    <x v="3"/>
    <x v="0"/>
    <n v="0"/>
    <s v="EGP 0 "/>
    <x v="9"/>
    <n v="2"/>
    <d v="1899-12-30T04:40:00"/>
    <x v="3"/>
    <x v="9"/>
    <x v="5"/>
    <x v="1"/>
    <x v="1"/>
  </r>
  <r>
    <x v="1"/>
    <n v="11"/>
    <x v="8"/>
    <x v="0"/>
    <x v="2"/>
    <n v="0"/>
    <s v="EGP 0 "/>
    <x v="9"/>
    <n v="5"/>
    <d v="1899-12-30T04:40:00"/>
    <x v="3"/>
    <x v="9"/>
    <x v="3"/>
    <x v="3"/>
    <x v="10"/>
  </r>
  <r>
    <x v="0"/>
    <n v="19"/>
    <x v="1"/>
    <x v="1"/>
    <x v="3"/>
    <n v="1"/>
    <s v="EGP 7,000,000 "/>
    <x v="0"/>
    <n v="5"/>
    <d v="1899-12-30T04:45:00"/>
    <x v="0"/>
    <x v="1"/>
    <x v="6"/>
    <x v="0"/>
    <x v="7"/>
  </r>
  <r>
    <x v="0"/>
    <n v="5"/>
    <x v="2"/>
    <x v="2"/>
    <x v="2"/>
    <n v="4"/>
    <s v="EGP 15,000,000 "/>
    <x v="3"/>
    <n v="3"/>
    <d v="1899-12-30T04:45:00"/>
    <x v="0"/>
    <x v="0"/>
    <x v="3"/>
    <x v="3"/>
    <x v="10"/>
  </r>
  <r>
    <x v="0"/>
    <n v="11"/>
    <x v="3"/>
    <x v="0"/>
    <x v="3"/>
    <n v="2"/>
    <s v="EGP 38,000,000 "/>
    <x v="7"/>
    <n v="1"/>
    <d v="1899-12-30T04:45:00"/>
    <x v="1"/>
    <x v="0"/>
    <x v="4"/>
    <x v="0"/>
    <x v="7"/>
  </r>
  <r>
    <x v="0"/>
    <n v="1"/>
    <x v="3"/>
    <x v="4"/>
    <x v="0"/>
    <n v="3"/>
    <s v="EGP 15,000,000 "/>
    <x v="3"/>
    <n v="1"/>
    <d v="1899-12-30T04:45:00"/>
    <x v="0"/>
    <x v="4"/>
    <x v="2"/>
    <x v="3"/>
    <x v="4"/>
  </r>
  <r>
    <x v="0"/>
    <n v="21"/>
    <x v="3"/>
    <x v="1"/>
    <x v="0"/>
    <n v="5"/>
    <s v="EGP 20,000,000 "/>
    <x v="5"/>
    <n v="5"/>
    <d v="1899-12-30T04:45:00"/>
    <x v="0"/>
    <x v="7"/>
    <x v="0"/>
    <x v="1"/>
    <x v="2"/>
  </r>
  <r>
    <x v="0"/>
    <n v="27"/>
    <x v="4"/>
    <x v="3"/>
    <x v="2"/>
    <n v="3"/>
    <s v="EGP 11,000,000 "/>
    <x v="1"/>
    <n v="3"/>
    <d v="1899-12-30T04:45:00"/>
    <x v="0"/>
    <x v="7"/>
    <x v="6"/>
    <x v="2"/>
    <x v="3"/>
  </r>
  <r>
    <x v="0"/>
    <n v="28"/>
    <x v="4"/>
    <x v="3"/>
    <x v="1"/>
    <n v="2"/>
    <s v="EGP 12,000,000 "/>
    <x v="2"/>
    <n v="3"/>
    <d v="1899-12-30T04:45:00"/>
    <x v="0"/>
    <x v="4"/>
    <x v="7"/>
    <x v="0"/>
    <x v="9"/>
  </r>
  <r>
    <x v="0"/>
    <n v="11"/>
    <x v="10"/>
    <x v="3"/>
    <x v="1"/>
    <n v="1"/>
    <s v="EGP 19,000,000 "/>
    <x v="6"/>
    <n v="1"/>
    <d v="1899-12-30T04:45:00"/>
    <x v="1"/>
    <x v="2"/>
    <x v="2"/>
    <x v="0"/>
    <x v="12"/>
  </r>
  <r>
    <x v="0"/>
    <n v="25"/>
    <x v="10"/>
    <x v="0"/>
    <x v="1"/>
    <n v="2"/>
    <s v="EGP 12,000,000 "/>
    <x v="2"/>
    <n v="1"/>
    <d v="1899-12-30T04:45:00"/>
    <x v="0"/>
    <x v="7"/>
    <x v="5"/>
    <x v="2"/>
    <x v="8"/>
  </r>
  <r>
    <x v="0"/>
    <n v="23"/>
    <x v="10"/>
    <x v="0"/>
    <x v="0"/>
    <n v="2"/>
    <s v="EGP 12,000,000 "/>
    <x v="2"/>
    <n v="1"/>
    <d v="1899-12-30T04:45:00"/>
    <x v="0"/>
    <x v="8"/>
    <x v="6"/>
    <x v="1"/>
    <x v="1"/>
  </r>
  <r>
    <x v="0"/>
    <n v="19"/>
    <x v="1"/>
    <x v="1"/>
    <x v="3"/>
    <n v="1"/>
    <s v="EGP 7,000,000 "/>
    <x v="0"/>
    <n v="5"/>
    <d v="1899-12-30T04:45:00"/>
    <x v="0"/>
    <x v="1"/>
    <x v="6"/>
    <x v="0"/>
    <x v="7"/>
  </r>
  <r>
    <x v="1"/>
    <n v="11"/>
    <x v="5"/>
    <x v="3"/>
    <x v="1"/>
    <n v="0"/>
    <s v="EGP 0 "/>
    <x v="9"/>
    <n v="4"/>
    <d v="1899-12-30T04:45:00"/>
    <x v="3"/>
    <x v="9"/>
    <x v="2"/>
    <x v="2"/>
    <x v="11"/>
  </r>
  <r>
    <x v="1"/>
    <n v="19"/>
    <x v="2"/>
    <x v="0"/>
    <x v="2"/>
    <n v="0"/>
    <s v="EGP 0 "/>
    <x v="9"/>
    <n v="6"/>
    <d v="1899-12-30T04:45:00"/>
    <x v="3"/>
    <x v="9"/>
    <x v="2"/>
    <x v="1"/>
    <x v="13"/>
  </r>
  <r>
    <x v="1"/>
    <n v="18"/>
    <x v="4"/>
    <x v="5"/>
    <x v="2"/>
    <n v="0"/>
    <s v="EGP 0 "/>
    <x v="9"/>
    <n v="4"/>
    <d v="1899-12-30T04:45:00"/>
    <x v="3"/>
    <x v="9"/>
    <x v="7"/>
    <x v="3"/>
    <x v="10"/>
  </r>
  <r>
    <x v="1"/>
    <n v="11"/>
    <x v="5"/>
    <x v="3"/>
    <x v="1"/>
    <n v="0"/>
    <s v="EGP 0 "/>
    <x v="9"/>
    <n v="4"/>
    <d v="1899-12-30T04:45:00"/>
    <x v="3"/>
    <x v="9"/>
    <x v="2"/>
    <x v="2"/>
    <x v="11"/>
  </r>
  <r>
    <x v="0"/>
    <n v="13"/>
    <x v="5"/>
    <x v="4"/>
    <x v="2"/>
    <n v="2"/>
    <s v="EGP 12,000,000 "/>
    <x v="2"/>
    <n v="1"/>
    <d v="1899-12-30T04:48:00"/>
    <x v="0"/>
    <x v="7"/>
    <x v="2"/>
    <x v="1"/>
    <x v="1"/>
  </r>
  <r>
    <x v="0"/>
    <n v="1"/>
    <x v="8"/>
    <x v="4"/>
    <x v="1"/>
    <n v="4"/>
    <s v="EGP 20,000,000 "/>
    <x v="5"/>
    <n v="4"/>
    <d v="1899-12-30T04:48:00"/>
    <x v="2"/>
    <x v="8"/>
    <x v="5"/>
    <x v="0"/>
    <x v="10"/>
  </r>
  <r>
    <x v="0"/>
    <n v="12"/>
    <x v="2"/>
    <x v="4"/>
    <x v="0"/>
    <n v="2"/>
    <s v="EGP 10,000,000 "/>
    <x v="8"/>
    <n v="5"/>
    <d v="1899-12-30T04:48:00"/>
    <x v="0"/>
    <x v="3"/>
    <x v="7"/>
    <x v="3"/>
    <x v="10"/>
  </r>
  <r>
    <x v="0"/>
    <n v="13"/>
    <x v="3"/>
    <x v="0"/>
    <x v="1"/>
    <n v="1"/>
    <s v="EGP 19,000,000 "/>
    <x v="6"/>
    <n v="4"/>
    <d v="1899-12-30T04:48:00"/>
    <x v="1"/>
    <x v="7"/>
    <x v="3"/>
    <x v="1"/>
    <x v="2"/>
  </r>
  <r>
    <x v="0"/>
    <n v="8"/>
    <x v="3"/>
    <x v="4"/>
    <x v="1"/>
    <n v="3"/>
    <s v="EGP 15,000,000 "/>
    <x v="3"/>
    <n v="3"/>
    <d v="1899-12-30T04:48:00"/>
    <x v="0"/>
    <x v="0"/>
    <x v="4"/>
    <x v="0"/>
    <x v="5"/>
  </r>
  <r>
    <x v="0"/>
    <n v="17"/>
    <x v="4"/>
    <x v="0"/>
    <x v="2"/>
    <n v="2"/>
    <s v="EGP 12,000,000 "/>
    <x v="2"/>
    <n v="3"/>
    <d v="1899-12-30T04:48:00"/>
    <x v="0"/>
    <x v="2"/>
    <x v="4"/>
    <x v="3"/>
    <x v="10"/>
  </r>
  <r>
    <x v="0"/>
    <n v="12"/>
    <x v="4"/>
    <x v="1"/>
    <x v="2"/>
    <n v="3"/>
    <s v="EGP 15,000,000 "/>
    <x v="3"/>
    <n v="1"/>
    <d v="1899-12-30T04:48:00"/>
    <x v="0"/>
    <x v="4"/>
    <x v="6"/>
    <x v="1"/>
    <x v="6"/>
  </r>
  <r>
    <x v="0"/>
    <n v="16"/>
    <x v="10"/>
    <x v="5"/>
    <x v="1"/>
    <n v="5"/>
    <s v="EGP 25,000,000 "/>
    <x v="4"/>
    <n v="2"/>
    <d v="1899-12-30T04:48:00"/>
    <x v="0"/>
    <x v="0"/>
    <x v="1"/>
    <x v="2"/>
    <x v="11"/>
  </r>
  <r>
    <x v="0"/>
    <n v="13"/>
    <x v="5"/>
    <x v="4"/>
    <x v="2"/>
    <n v="2"/>
    <s v="EGP 12,000,000 "/>
    <x v="2"/>
    <n v="1"/>
    <d v="1899-12-30T04:48:00"/>
    <x v="0"/>
    <x v="7"/>
    <x v="2"/>
    <x v="1"/>
    <x v="1"/>
  </r>
  <r>
    <x v="0"/>
    <n v="1"/>
    <x v="8"/>
    <x v="4"/>
    <x v="1"/>
    <n v="4"/>
    <s v="EGP 20,000,000 "/>
    <x v="5"/>
    <n v="4"/>
    <d v="1899-12-30T04:48:00"/>
    <x v="2"/>
    <x v="8"/>
    <x v="5"/>
    <x v="0"/>
    <x v="10"/>
  </r>
  <r>
    <x v="1"/>
    <n v="12"/>
    <x v="9"/>
    <x v="0"/>
    <x v="2"/>
    <n v="0"/>
    <s v="EGP 0 "/>
    <x v="9"/>
    <n v="2"/>
    <d v="1899-12-30T04:48:00"/>
    <x v="3"/>
    <x v="9"/>
    <x v="0"/>
    <x v="2"/>
    <x v="3"/>
  </r>
  <r>
    <x v="1"/>
    <n v="6"/>
    <x v="2"/>
    <x v="0"/>
    <x v="1"/>
    <n v="0"/>
    <s v="EGP 0 "/>
    <x v="9"/>
    <n v="1"/>
    <d v="1899-12-30T04:48:00"/>
    <x v="3"/>
    <x v="9"/>
    <x v="3"/>
    <x v="1"/>
    <x v="13"/>
  </r>
  <r>
    <x v="1"/>
    <n v="17"/>
    <x v="2"/>
    <x v="0"/>
    <x v="2"/>
    <n v="0"/>
    <s v="EGP 0 "/>
    <x v="9"/>
    <n v="4"/>
    <d v="1899-12-30T04:48:00"/>
    <x v="3"/>
    <x v="9"/>
    <x v="0"/>
    <x v="0"/>
    <x v="12"/>
  </r>
  <r>
    <x v="1"/>
    <n v="11"/>
    <x v="4"/>
    <x v="4"/>
    <x v="0"/>
    <n v="0"/>
    <s v="EGP 0 "/>
    <x v="9"/>
    <n v="2"/>
    <d v="1899-12-30T04:48:00"/>
    <x v="3"/>
    <x v="9"/>
    <x v="6"/>
    <x v="0"/>
    <x v="9"/>
  </r>
  <r>
    <x v="1"/>
    <n v="12"/>
    <x v="9"/>
    <x v="0"/>
    <x v="2"/>
    <n v="0"/>
    <s v="EGP 0 "/>
    <x v="9"/>
    <n v="2"/>
    <d v="1899-12-30T04:48:00"/>
    <x v="3"/>
    <x v="9"/>
    <x v="0"/>
    <x v="2"/>
    <x v="3"/>
  </r>
  <r>
    <x v="0"/>
    <n v="18"/>
    <x v="6"/>
    <x v="1"/>
    <x v="2"/>
    <n v="5"/>
    <s v="EGP 20,000,000 "/>
    <x v="5"/>
    <n v="1"/>
    <d v="1899-12-30T05:12:00"/>
    <x v="0"/>
    <x v="8"/>
    <x v="7"/>
    <x v="2"/>
    <x v="3"/>
  </r>
  <r>
    <x v="0"/>
    <n v="11"/>
    <x v="3"/>
    <x v="0"/>
    <x v="1"/>
    <n v="2"/>
    <s v="EGP 38,000,000 "/>
    <x v="7"/>
    <n v="2"/>
    <d v="1899-12-30T05:12:00"/>
    <x v="1"/>
    <x v="1"/>
    <x v="5"/>
    <x v="3"/>
    <x v="10"/>
  </r>
  <r>
    <x v="0"/>
    <n v="23"/>
    <x v="3"/>
    <x v="0"/>
    <x v="0"/>
    <n v="1"/>
    <s v="EGP 19,000,000 "/>
    <x v="6"/>
    <n v="2"/>
    <d v="1899-12-30T05:12:00"/>
    <x v="1"/>
    <x v="7"/>
    <x v="0"/>
    <x v="0"/>
    <x v="5"/>
  </r>
  <r>
    <x v="0"/>
    <n v="28"/>
    <x v="3"/>
    <x v="4"/>
    <x v="2"/>
    <n v="1"/>
    <s v="EGP 7,000,000 "/>
    <x v="0"/>
    <n v="4"/>
    <d v="1899-12-30T05:12:00"/>
    <x v="0"/>
    <x v="4"/>
    <x v="5"/>
    <x v="0"/>
    <x v="9"/>
  </r>
  <r>
    <x v="0"/>
    <n v="30"/>
    <x v="3"/>
    <x v="0"/>
    <x v="1"/>
    <n v="3"/>
    <s v="EGP 12,000,000 "/>
    <x v="2"/>
    <n v="1"/>
    <d v="1899-12-30T05:12:00"/>
    <x v="0"/>
    <x v="0"/>
    <x v="6"/>
    <x v="0"/>
    <x v="5"/>
  </r>
  <r>
    <x v="0"/>
    <n v="22"/>
    <x v="4"/>
    <x v="2"/>
    <x v="2"/>
    <n v="4"/>
    <s v="EGP 20,000,000 "/>
    <x v="5"/>
    <n v="2"/>
    <d v="1899-12-30T05:12:00"/>
    <x v="2"/>
    <x v="0"/>
    <x v="2"/>
    <x v="1"/>
    <x v="2"/>
  </r>
  <r>
    <x v="0"/>
    <n v="1"/>
    <x v="4"/>
    <x v="2"/>
    <x v="0"/>
    <n v="5"/>
    <s v="EGP 25,000,000 "/>
    <x v="4"/>
    <n v="2"/>
    <d v="1899-12-30T05:12:00"/>
    <x v="0"/>
    <x v="2"/>
    <x v="4"/>
    <x v="2"/>
    <x v="11"/>
  </r>
  <r>
    <x v="0"/>
    <n v="24"/>
    <x v="10"/>
    <x v="5"/>
    <x v="1"/>
    <n v="3"/>
    <s v="EGP 11,000,000 "/>
    <x v="1"/>
    <n v="4"/>
    <d v="1899-12-30T05:12:00"/>
    <x v="0"/>
    <x v="7"/>
    <x v="3"/>
    <x v="0"/>
    <x v="7"/>
  </r>
  <r>
    <x v="0"/>
    <n v="18"/>
    <x v="6"/>
    <x v="1"/>
    <x v="2"/>
    <n v="5"/>
    <s v="EGP 20,000,000 "/>
    <x v="5"/>
    <n v="1"/>
    <d v="1899-12-30T05:12:00"/>
    <x v="0"/>
    <x v="8"/>
    <x v="7"/>
    <x v="2"/>
    <x v="3"/>
  </r>
  <r>
    <x v="1"/>
    <n v="3"/>
    <x v="5"/>
    <x v="2"/>
    <x v="1"/>
    <n v="0"/>
    <s v="EGP 0 "/>
    <x v="9"/>
    <n v="1"/>
    <d v="1899-12-30T05:12:00"/>
    <x v="3"/>
    <x v="9"/>
    <x v="1"/>
    <x v="0"/>
    <x v="7"/>
  </r>
  <r>
    <x v="1"/>
    <n v="22"/>
    <x v="2"/>
    <x v="3"/>
    <x v="4"/>
    <n v="0"/>
    <s v="EGP 0 "/>
    <x v="9"/>
    <n v="6"/>
    <d v="1899-12-30T05:12:00"/>
    <x v="3"/>
    <x v="9"/>
    <x v="2"/>
    <x v="0"/>
    <x v="7"/>
  </r>
  <r>
    <x v="1"/>
    <n v="5"/>
    <x v="3"/>
    <x v="3"/>
    <x v="1"/>
    <n v="0"/>
    <s v="EGP 0 "/>
    <x v="9"/>
    <n v="3"/>
    <d v="1899-12-30T05:12:00"/>
    <x v="3"/>
    <x v="9"/>
    <x v="2"/>
    <x v="1"/>
    <x v="14"/>
  </r>
  <r>
    <x v="1"/>
    <n v="20"/>
    <x v="4"/>
    <x v="2"/>
    <x v="3"/>
    <n v="0"/>
    <s v="EGP 0 "/>
    <x v="9"/>
    <n v="3"/>
    <d v="1899-12-30T05:12:00"/>
    <x v="3"/>
    <x v="9"/>
    <x v="0"/>
    <x v="1"/>
    <x v="6"/>
  </r>
  <r>
    <x v="1"/>
    <n v="29"/>
    <x v="4"/>
    <x v="2"/>
    <x v="1"/>
    <n v="0"/>
    <s v="EGP 0 "/>
    <x v="9"/>
    <n v="2"/>
    <d v="1899-12-30T05:12:00"/>
    <x v="3"/>
    <x v="9"/>
    <x v="6"/>
    <x v="3"/>
    <x v="10"/>
  </r>
  <r>
    <x v="1"/>
    <n v="3"/>
    <x v="5"/>
    <x v="2"/>
    <x v="1"/>
    <n v="0"/>
    <s v="EGP 0 "/>
    <x v="9"/>
    <n v="1"/>
    <d v="1899-12-30T05:12:00"/>
    <x v="3"/>
    <x v="9"/>
    <x v="1"/>
    <x v="0"/>
    <x v="7"/>
  </r>
  <r>
    <x v="0"/>
    <n v="1"/>
    <x v="8"/>
    <x v="5"/>
    <x v="2"/>
    <n v="2"/>
    <s v="EGP 12,000,000 "/>
    <x v="2"/>
    <n v="3"/>
    <d v="1899-12-30T05:14:00"/>
    <x v="0"/>
    <x v="0"/>
    <x v="3"/>
    <x v="1"/>
    <x v="1"/>
  </r>
  <r>
    <x v="0"/>
    <n v="17"/>
    <x v="1"/>
    <x v="5"/>
    <x v="2"/>
    <n v="2"/>
    <s v="EGP 12,000,000 "/>
    <x v="2"/>
    <n v="4"/>
    <d v="1899-12-30T05:14:00"/>
    <x v="0"/>
    <x v="2"/>
    <x v="5"/>
    <x v="2"/>
    <x v="8"/>
  </r>
  <r>
    <x v="0"/>
    <n v="9"/>
    <x v="2"/>
    <x v="3"/>
    <x v="2"/>
    <n v="5"/>
    <s v="EGP 25,000,000 "/>
    <x v="4"/>
    <n v="2"/>
    <d v="1899-12-30T05:14:00"/>
    <x v="0"/>
    <x v="3"/>
    <x v="3"/>
    <x v="0"/>
    <x v="10"/>
  </r>
  <r>
    <x v="0"/>
    <n v="29"/>
    <x v="2"/>
    <x v="0"/>
    <x v="3"/>
    <n v="1"/>
    <s v="EGP 7,000,000 "/>
    <x v="0"/>
    <n v="4"/>
    <d v="1899-12-30T05:14:00"/>
    <x v="0"/>
    <x v="2"/>
    <x v="6"/>
    <x v="2"/>
    <x v="3"/>
  </r>
  <r>
    <x v="0"/>
    <n v="11"/>
    <x v="3"/>
    <x v="2"/>
    <x v="2"/>
    <n v="2"/>
    <s v="EGP 38,000,000 "/>
    <x v="7"/>
    <n v="3"/>
    <d v="1899-12-30T05:14:00"/>
    <x v="1"/>
    <x v="4"/>
    <x v="5"/>
    <x v="0"/>
    <x v="5"/>
  </r>
  <r>
    <x v="0"/>
    <n v="17"/>
    <x v="3"/>
    <x v="1"/>
    <x v="0"/>
    <n v="1"/>
    <s v="EGP 19,000,000 "/>
    <x v="6"/>
    <n v="2"/>
    <d v="1899-12-30T05:14:00"/>
    <x v="1"/>
    <x v="1"/>
    <x v="1"/>
    <x v="1"/>
    <x v="1"/>
  </r>
  <r>
    <x v="0"/>
    <n v="4"/>
    <x v="3"/>
    <x v="0"/>
    <x v="2"/>
    <n v="4"/>
    <s v="EGP 15,000,000 "/>
    <x v="3"/>
    <n v="5"/>
    <d v="1899-12-30T05:14:00"/>
    <x v="0"/>
    <x v="2"/>
    <x v="4"/>
    <x v="0"/>
    <x v="12"/>
  </r>
  <r>
    <x v="0"/>
    <n v="1"/>
    <x v="3"/>
    <x v="3"/>
    <x v="0"/>
    <n v="3"/>
    <s v="EGP 15,000,000 "/>
    <x v="3"/>
    <n v="5"/>
    <d v="1899-12-30T05:14:00"/>
    <x v="0"/>
    <x v="2"/>
    <x v="0"/>
    <x v="0"/>
    <x v="7"/>
  </r>
  <r>
    <x v="0"/>
    <n v="11"/>
    <x v="4"/>
    <x v="0"/>
    <x v="2"/>
    <n v="3"/>
    <s v="EGP 11,000,000 "/>
    <x v="1"/>
    <n v="1"/>
    <d v="1899-12-30T05:14:00"/>
    <x v="0"/>
    <x v="0"/>
    <x v="3"/>
    <x v="1"/>
    <x v="1"/>
  </r>
  <r>
    <x v="0"/>
    <n v="4"/>
    <x v="4"/>
    <x v="0"/>
    <x v="1"/>
    <n v="2"/>
    <s v="EGP 12,000,000 "/>
    <x v="2"/>
    <n v="1"/>
    <d v="1899-12-30T05:14:00"/>
    <x v="0"/>
    <x v="1"/>
    <x v="5"/>
    <x v="3"/>
    <x v="4"/>
  </r>
  <r>
    <x v="0"/>
    <n v="1"/>
    <x v="8"/>
    <x v="5"/>
    <x v="2"/>
    <n v="2"/>
    <s v="EGP 12,000,000 "/>
    <x v="2"/>
    <n v="3"/>
    <d v="1899-12-30T05:14:00"/>
    <x v="0"/>
    <x v="0"/>
    <x v="3"/>
    <x v="1"/>
    <x v="1"/>
  </r>
  <r>
    <x v="0"/>
    <n v="17"/>
    <x v="1"/>
    <x v="5"/>
    <x v="2"/>
    <n v="2"/>
    <s v="EGP 12,000,000 "/>
    <x v="2"/>
    <n v="4"/>
    <d v="1899-12-30T05:14:00"/>
    <x v="0"/>
    <x v="2"/>
    <x v="5"/>
    <x v="2"/>
    <x v="8"/>
  </r>
  <r>
    <x v="1"/>
    <n v="11"/>
    <x v="1"/>
    <x v="0"/>
    <x v="0"/>
    <n v="0"/>
    <s v="EGP 0 "/>
    <x v="9"/>
    <n v="1"/>
    <d v="1899-12-30T05:14:00"/>
    <x v="3"/>
    <x v="9"/>
    <x v="0"/>
    <x v="1"/>
    <x v="13"/>
  </r>
  <r>
    <x v="1"/>
    <n v="12"/>
    <x v="1"/>
    <x v="4"/>
    <x v="2"/>
    <n v="0"/>
    <s v="EGP 0 "/>
    <x v="9"/>
    <n v="1"/>
    <d v="1899-12-30T05:14:00"/>
    <x v="3"/>
    <x v="9"/>
    <x v="2"/>
    <x v="1"/>
    <x v="1"/>
  </r>
  <r>
    <x v="1"/>
    <n v="25"/>
    <x v="3"/>
    <x v="4"/>
    <x v="1"/>
    <n v="0"/>
    <s v="EGP 0 "/>
    <x v="9"/>
    <n v="1"/>
    <d v="1899-12-30T05:14:00"/>
    <x v="3"/>
    <x v="9"/>
    <x v="7"/>
    <x v="0"/>
    <x v="5"/>
  </r>
  <r>
    <x v="0"/>
    <n v="8"/>
    <x v="5"/>
    <x v="2"/>
    <x v="0"/>
    <n v="3"/>
    <s v="EGP 15,000,000 "/>
    <x v="3"/>
    <n v="5"/>
    <d v="1899-12-30T05:15:00"/>
    <x v="0"/>
    <x v="7"/>
    <x v="1"/>
    <x v="0"/>
    <x v="7"/>
  </r>
  <r>
    <x v="0"/>
    <n v="12"/>
    <x v="9"/>
    <x v="2"/>
    <x v="0"/>
    <n v="5"/>
    <s v="EGP 25,000,000 "/>
    <x v="4"/>
    <n v="1"/>
    <d v="1899-12-30T05:15:00"/>
    <x v="0"/>
    <x v="8"/>
    <x v="5"/>
    <x v="1"/>
    <x v="6"/>
  </r>
  <r>
    <x v="0"/>
    <n v="30"/>
    <x v="2"/>
    <x v="2"/>
    <x v="2"/>
    <n v="4"/>
    <s v="EGP 20,000,000 "/>
    <x v="5"/>
    <n v="3"/>
    <d v="1899-12-30T05:15:00"/>
    <x v="0"/>
    <x v="0"/>
    <x v="4"/>
    <x v="2"/>
    <x v="3"/>
  </r>
  <r>
    <x v="0"/>
    <n v="18"/>
    <x v="4"/>
    <x v="4"/>
    <x v="0"/>
    <n v="4"/>
    <s v="EGP 11,000,000 "/>
    <x v="1"/>
    <n v="1"/>
    <d v="1899-12-30T05:15:00"/>
    <x v="2"/>
    <x v="4"/>
    <x v="6"/>
    <x v="1"/>
    <x v="6"/>
  </r>
  <r>
    <x v="0"/>
    <n v="3"/>
    <x v="4"/>
    <x v="1"/>
    <x v="2"/>
    <n v="2"/>
    <s v="EGP 12,000,000 "/>
    <x v="2"/>
    <n v="4"/>
    <d v="1899-12-30T05:15:00"/>
    <x v="0"/>
    <x v="3"/>
    <x v="4"/>
    <x v="0"/>
    <x v="9"/>
  </r>
  <r>
    <x v="0"/>
    <n v="7"/>
    <x v="4"/>
    <x v="1"/>
    <x v="2"/>
    <n v="3"/>
    <s v="EGP 15,000,000 "/>
    <x v="3"/>
    <n v="5"/>
    <d v="1899-12-30T05:15:00"/>
    <x v="0"/>
    <x v="7"/>
    <x v="3"/>
    <x v="1"/>
    <x v="2"/>
  </r>
  <r>
    <x v="0"/>
    <n v="19"/>
    <x v="4"/>
    <x v="4"/>
    <x v="1"/>
    <n v="3"/>
    <s v="EGP 15,000,000 "/>
    <x v="3"/>
    <n v="3"/>
    <d v="1899-12-30T05:15:00"/>
    <x v="0"/>
    <x v="2"/>
    <x v="2"/>
    <x v="0"/>
    <x v="5"/>
  </r>
  <r>
    <x v="0"/>
    <n v="13"/>
    <x v="10"/>
    <x v="0"/>
    <x v="3"/>
    <n v="2"/>
    <s v="EGP 38,000,000 "/>
    <x v="7"/>
    <n v="2"/>
    <d v="1899-12-30T05:15:00"/>
    <x v="1"/>
    <x v="4"/>
    <x v="0"/>
    <x v="3"/>
    <x v="10"/>
  </r>
  <r>
    <x v="0"/>
    <n v="14"/>
    <x v="10"/>
    <x v="1"/>
    <x v="0"/>
    <n v="2"/>
    <s v="EGP 12,000,000 "/>
    <x v="2"/>
    <n v="2"/>
    <d v="1899-12-30T05:15:00"/>
    <x v="0"/>
    <x v="1"/>
    <x v="5"/>
    <x v="1"/>
    <x v="2"/>
  </r>
  <r>
    <x v="0"/>
    <n v="8"/>
    <x v="5"/>
    <x v="2"/>
    <x v="0"/>
    <n v="3"/>
    <s v="EGP 15,000,000 "/>
    <x v="3"/>
    <n v="5"/>
    <d v="1899-12-30T05:15:00"/>
    <x v="0"/>
    <x v="7"/>
    <x v="1"/>
    <x v="0"/>
    <x v="7"/>
  </r>
  <r>
    <x v="0"/>
    <n v="12"/>
    <x v="9"/>
    <x v="2"/>
    <x v="0"/>
    <n v="5"/>
    <s v="EGP 25,000,000 "/>
    <x v="4"/>
    <n v="1"/>
    <d v="1899-12-30T05:15:00"/>
    <x v="0"/>
    <x v="8"/>
    <x v="5"/>
    <x v="1"/>
    <x v="6"/>
  </r>
  <r>
    <x v="1"/>
    <n v="29"/>
    <x v="8"/>
    <x v="1"/>
    <x v="0"/>
    <n v="0"/>
    <s v="EGP 0 "/>
    <x v="9"/>
    <n v="2"/>
    <d v="1899-12-30T05:15:00"/>
    <x v="3"/>
    <x v="9"/>
    <x v="3"/>
    <x v="2"/>
    <x v="8"/>
  </r>
  <r>
    <x v="1"/>
    <n v="5"/>
    <x v="3"/>
    <x v="2"/>
    <x v="0"/>
    <n v="0"/>
    <s v="EGP 0 "/>
    <x v="9"/>
    <n v="5"/>
    <d v="1899-12-30T05:15:00"/>
    <x v="3"/>
    <x v="9"/>
    <x v="6"/>
    <x v="0"/>
    <x v="5"/>
  </r>
  <r>
    <x v="1"/>
    <n v="10"/>
    <x v="10"/>
    <x v="0"/>
    <x v="3"/>
    <n v="0"/>
    <s v="EGP 0 "/>
    <x v="9"/>
    <n v="3"/>
    <d v="1899-12-30T05:15:00"/>
    <x v="3"/>
    <x v="9"/>
    <x v="1"/>
    <x v="0"/>
    <x v="0"/>
  </r>
  <r>
    <x v="1"/>
    <n v="5"/>
    <x v="10"/>
    <x v="1"/>
    <x v="2"/>
    <n v="0"/>
    <s v="EGP 0 "/>
    <x v="9"/>
    <n v="5"/>
    <d v="1899-12-30T05:15:00"/>
    <x v="3"/>
    <x v="9"/>
    <x v="7"/>
    <x v="1"/>
    <x v="14"/>
  </r>
  <r>
    <x v="1"/>
    <n v="29"/>
    <x v="8"/>
    <x v="1"/>
    <x v="0"/>
    <n v="0"/>
    <s v="EGP 0 "/>
    <x v="9"/>
    <n v="2"/>
    <d v="1899-12-30T05:15:00"/>
    <x v="3"/>
    <x v="9"/>
    <x v="3"/>
    <x v="2"/>
    <x v="8"/>
  </r>
  <r>
    <x v="0"/>
    <n v="18"/>
    <x v="9"/>
    <x v="0"/>
    <x v="0"/>
    <n v="5"/>
    <s v="EGP 25,000,000 "/>
    <x v="4"/>
    <n v="5"/>
    <d v="1899-12-30T06:15:00"/>
    <x v="0"/>
    <x v="6"/>
    <x v="3"/>
    <x v="0"/>
    <x v="10"/>
  </r>
  <r>
    <x v="0"/>
    <n v="12"/>
    <x v="1"/>
    <x v="3"/>
    <x v="0"/>
    <n v="3"/>
    <s v="EGP 15,000,000 "/>
    <x v="3"/>
    <n v="4"/>
    <d v="1899-12-30T06:15:00"/>
    <x v="0"/>
    <x v="5"/>
    <x v="1"/>
    <x v="2"/>
    <x v="3"/>
  </r>
  <r>
    <x v="0"/>
    <n v="30"/>
    <x v="2"/>
    <x v="5"/>
    <x v="2"/>
    <n v="4"/>
    <s v="EGP 20,000,000 "/>
    <x v="5"/>
    <n v="5"/>
    <d v="1899-12-30T06:15:00"/>
    <x v="2"/>
    <x v="0"/>
    <x v="6"/>
    <x v="3"/>
    <x v="4"/>
  </r>
  <r>
    <x v="0"/>
    <n v="16"/>
    <x v="2"/>
    <x v="5"/>
    <x v="2"/>
    <n v="3"/>
    <s v="EGP 12,000,000 "/>
    <x v="2"/>
    <n v="2"/>
    <d v="1899-12-30T06:15:00"/>
    <x v="0"/>
    <x v="2"/>
    <x v="4"/>
    <x v="3"/>
    <x v="4"/>
  </r>
  <r>
    <x v="0"/>
    <n v="28"/>
    <x v="2"/>
    <x v="3"/>
    <x v="0"/>
    <n v="2"/>
    <s v="EGP 12,000,000 "/>
    <x v="2"/>
    <n v="2"/>
    <d v="1899-12-30T06:15:00"/>
    <x v="0"/>
    <x v="3"/>
    <x v="3"/>
    <x v="0"/>
    <x v="7"/>
  </r>
  <r>
    <x v="0"/>
    <n v="7"/>
    <x v="3"/>
    <x v="0"/>
    <x v="0"/>
    <n v="2"/>
    <s v="EGP 10,000,000 "/>
    <x v="8"/>
    <n v="1"/>
    <d v="1899-12-30T06:15:00"/>
    <x v="0"/>
    <x v="0"/>
    <x v="2"/>
    <x v="2"/>
    <x v="8"/>
  </r>
  <r>
    <x v="0"/>
    <n v="9"/>
    <x v="3"/>
    <x v="0"/>
    <x v="0"/>
    <n v="1"/>
    <s v="EGP 7,000,000 "/>
    <x v="0"/>
    <n v="4"/>
    <d v="1899-12-30T06:15:00"/>
    <x v="0"/>
    <x v="2"/>
    <x v="4"/>
    <x v="1"/>
    <x v="2"/>
  </r>
  <r>
    <x v="0"/>
    <n v="18"/>
    <x v="3"/>
    <x v="3"/>
    <x v="2"/>
    <n v="3"/>
    <s v="EGP 15,000,000 "/>
    <x v="3"/>
    <n v="1"/>
    <d v="1899-12-30T06:15:00"/>
    <x v="0"/>
    <x v="7"/>
    <x v="5"/>
    <x v="1"/>
    <x v="2"/>
  </r>
  <r>
    <x v="0"/>
    <n v="4"/>
    <x v="4"/>
    <x v="0"/>
    <x v="2"/>
    <n v="2"/>
    <s v="EGP 38,000,000 "/>
    <x v="7"/>
    <n v="5"/>
    <d v="1899-12-30T06:15:00"/>
    <x v="1"/>
    <x v="2"/>
    <x v="0"/>
    <x v="1"/>
    <x v="2"/>
  </r>
  <r>
    <x v="0"/>
    <n v="23"/>
    <x v="4"/>
    <x v="0"/>
    <x v="2"/>
    <n v="2"/>
    <s v="EGP 12,000,000 "/>
    <x v="2"/>
    <n v="2"/>
    <d v="1899-12-30T06:15:00"/>
    <x v="0"/>
    <x v="4"/>
    <x v="5"/>
    <x v="1"/>
    <x v="14"/>
  </r>
  <r>
    <x v="0"/>
    <n v="31"/>
    <x v="10"/>
    <x v="2"/>
    <x v="1"/>
    <n v="1"/>
    <s v="EGP 19,000,000 "/>
    <x v="6"/>
    <n v="3"/>
    <d v="1899-12-30T06:15:00"/>
    <x v="1"/>
    <x v="1"/>
    <x v="2"/>
    <x v="0"/>
    <x v="7"/>
  </r>
  <r>
    <x v="0"/>
    <n v="18"/>
    <x v="9"/>
    <x v="0"/>
    <x v="0"/>
    <n v="5"/>
    <s v="EGP 25,000,000 "/>
    <x v="4"/>
    <n v="5"/>
    <d v="1899-12-30T06:15:00"/>
    <x v="0"/>
    <x v="6"/>
    <x v="3"/>
    <x v="0"/>
    <x v="10"/>
  </r>
  <r>
    <x v="1"/>
    <n v="15"/>
    <x v="2"/>
    <x v="2"/>
    <x v="2"/>
    <n v="0"/>
    <s v="EGP 0 "/>
    <x v="9"/>
    <n v="1"/>
    <d v="1899-12-30T06:15:00"/>
    <x v="3"/>
    <x v="9"/>
    <x v="5"/>
    <x v="0"/>
    <x v="7"/>
  </r>
  <r>
    <x v="1"/>
    <n v="15"/>
    <x v="10"/>
    <x v="1"/>
    <x v="2"/>
    <n v="0"/>
    <s v="EGP 0 "/>
    <x v="9"/>
    <n v="1"/>
    <d v="1899-12-30T06:15:00"/>
    <x v="3"/>
    <x v="9"/>
    <x v="7"/>
    <x v="0"/>
    <x v="5"/>
  </r>
  <r>
    <x v="0"/>
    <n v="1"/>
    <x v="8"/>
    <x v="0"/>
    <x v="2"/>
    <n v="5"/>
    <s v="EGP 25,000,000 "/>
    <x v="4"/>
    <n v="1"/>
    <d v="1899-12-30T06:18:00"/>
    <x v="0"/>
    <x v="0"/>
    <x v="7"/>
    <x v="0"/>
    <x v="9"/>
  </r>
  <r>
    <x v="0"/>
    <n v="7"/>
    <x v="11"/>
    <x v="3"/>
    <x v="2"/>
    <n v="1"/>
    <s v="EGP 19,000,000 "/>
    <x v="6"/>
    <n v="6"/>
    <d v="1899-12-30T06:18:00"/>
    <x v="1"/>
    <x v="2"/>
    <x v="0"/>
    <x v="0"/>
    <x v="0"/>
  </r>
  <r>
    <x v="0"/>
    <n v="27"/>
    <x v="2"/>
    <x v="2"/>
    <x v="1"/>
    <n v="2"/>
    <s v="EGP 38,000,000 "/>
    <x v="7"/>
    <n v="3"/>
    <d v="1899-12-30T06:18:00"/>
    <x v="1"/>
    <x v="7"/>
    <x v="3"/>
    <x v="1"/>
    <x v="2"/>
  </r>
  <r>
    <x v="0"/>
    <n v="12"/>
    <x v="2"/>
    <x v="0"/>
    <x v="1"/>
    <n v="1"/>
    <s v="EGP 7,000,000 "/>
    <x v="0"/>
    <n v="1"/>
    <d v="1899-12-30T06:18:00"/>
    <x v="0"/>
    <x v="7"/>
    <x v="7"/>
    <x v="1"/>
    <x v="14"/>
  </r>
  <r>
    <x v="0"/>
    <n v="11"/>
    <x v="3"/>
    <x v="0"/>
    <x v="1"/>
    <n v="2"/>
    <s v="EGP 12,000,000 "/>
    <x v="2"/>
    <n v="3"/>
    <d v="1899-12-30T06:18:00"/>
    <x v="0"/>
    <x v="6"/>
    <x v="3"/>
    <x v="3"/>
    <x v="4"/>
  </r>
  <r>
    <x v="0"/>
    <n v="29"/>
    <x v="3"/>
    <x v="0"/>
    <x v="2"/>
    <n v="3"/>
    <s v="EGP 12,000,000 "/>
    <x v="2"/>
    <n v="5"/>
    <d v="1899-12-30T06:18:00"/>
    <x v="0"/>
    <x v="8"/>
    <x v="3"/>
    <x v="3"/>
    <x v="4"/>
  </r>
  <r>
    <x v="0"/>
    <n v="31"/>
    <x v="3"/>
    <x v="3"/>
    <x v="2"/>
    <n v="3"/>
    <s v="EGP 15,000,000 "/>
    <x v="3"/>
    <n v="1"/>
    <d v="1899-12-30T06:18:00"/>
    <x v="0"/>
    <x v="3"/>
    <x v="7"/>
    <x v="1"/>
    <x v="2"/>
  </r>
  <r>
    <x v="0"/>
    <n v="22"/>
    <x v="4"/>
    <x v="2"/>
    <x v="1"/>
    <n v="2"/>
    <s v="EGP 12,000,000 "/>
    <x v="2"/>
    <n v="6"/>
    <d v="1899-12-30T06:18:00"/>
    <x v="0"/>
    <x v="0"/>
    <x v="3"/>
    <x v="2"/>
    <x v="11"/>
  </r>
  <r>
    <x v="0"/>
    <n v="1"/>
    <x v="4"/>
    <x v="4"/>
    <x v="2"/>
    <n v="3"/>
    <s v="EGP 15,000,000 "/>
    <x v="3"/>
    <n v="3"/>
    <d v="1899-12-30T06:18:00"/>
    <x v="0"/>
    <x v="2"/>
    <x v="5"/>
    <x v="1"/>
    <x v="6"/>
  </r>
  <r>
    <x v="0"/>
    <n v="25"/>
    <x v="10"/>
    <x v="2"/>
    <x v="1"/>
    <n v="4"/>
    <s v="EGP 20,000,000 "/>
    <x v="5"/>
    <n v="4"/>
    <d v="1899-12-30T06:18:00"/>
    <x v="2"/>
    <x v="7"/>
    <x v="2"/>
    <x v="0"/>
    <x v="7"/>
  </r>
  <r>
    <x v="0"/>
    <n v="1"/>
    <x v="8"/>
    <x v="0"/>
    <x v="2"/>
    <n v="5"/>
    <s v="EGP 25,000,000 "/>
    <x v="4"/>
    <n v="1"/>
    <d v="1899-12-30T06:18:00"/>
    <x v="0"/>
    <x v="0"/>
    <x v="7"/>
    <x v="0"/>
    <x v="9"/>
  </r>
  <r>
    <x v="0"/>
    <n v="7"/>
    <x v="11"/>
    <x v="3"/>
    <x v="2"/>
    <n v="1"/>
    <s v="EGP 19,000,000 "/>
    <x v="6"/>
    <n v="6"/>
    <d v="1899-12-30T06:18:00"/>
    <x v="1"/>
    <x v="2"/>
    <x v="0"/>
    <x v="0"/>
    <x v="0"/>
  </r>
  <r>
    <x v="1"/>
    <n v="7"/>
    <x v="3"/>
    <x v="2"/>
    <x v="1"/>
    <n v="0"/>
    <s v="EGP 0 "/>
    <x v="9"/>
    <n v="1"/>
    <d v="1899-12-30T06:18:00"/>
    <x v="3"/>
    <x v="9"/>
    <x v="2"/>
    <x v="0"/>
    <x v="10"/>
  </r>
  <r>
    <x v="1"/>
    <n v="16"/>
    <x v="4"/>
    <x v="0"/>
    <x v="0"/>
    <n v="0"/>
    <s v="EGP 0 "/>
    <x v="9"/>
    <n v="1"/>
    <d v="1899-12-30T06:18:00"/>
    <x v="3"/>
    <x v="9"/>
    <x v="6"/>
    <x v="2"/>
    <x v="8"/>
  </r>
  <r>
    <x v="1"/>
    <n v="11"/>
    <x v="10"/>
    <x v="2"/>
    <x v="1"/>
    <n v="0"/>
    <s v="EGP 0 "/>
    <x v="9"/>
    <n v="2"/>
    <d v="1899-12-30T06:18:00"/>
    <x v="3"/>
    <x v="9"/>
    <x v="4"/>
    <x v="1"/>
    <x v="1"/>
  </r>
  <r>
    <x v="0"/>
    <n v="17"/>
    <x v="6"/>
    <x v="3"/>
    <x v="2"/>
    <n v="4"/>
    <s v="EGP 15,000,000 "/>
    <x v="3"/>
    <n v="2"/>
    <d v="1899-12-30T06:20:00"/>
    <x v="0"/>
    <x v="8"/>
    <x v="2"/>
    <x v="2"/>
    <x v="11"/>
  </r>
  <r>
    <x v="0"/>
    <n v="27"/>
    <x v="3"/>
    <x v="2"/>
    <x v="2"/>
    <n v="1"/>
    <s v="EGP 19,000,000 "/>
    <x v="6"/>
    <n v="2"/>
    <d v="1899-12-30T06:20:00"/>
    <x v="1"/>
    <x v="0"/>
    <x v="3"/>
    <x v="1"/>
    <x v="1"/>
  </r>
  <r>
    <x v="0"/>
    <n v="22"/>
    <x v="3"/>
    <x v="0"/>
    <x v="1"/>
    <n v="2"/>
    <s v="EGP 38,000,000 "/>
    <x v="7"/>
    <n v="1"/>
    <d v="1899-12-30T06:20:00"/>
    <x v="1"/>
    <x v="7"/>
    <x v="7"/>
    <x v="3"/>
    <x v="10"/>
  </r>
  <r>
    <x v="0"/>
    <n v="31"/>
    <x v="3"/>
    <x v="2"/>
    <x v="1"/>
    <n v="4"/>
    <s v="EGP 20,000,000 "/>
    <x v="5"/>
    <n v="1"/>
    <d v="1899-12-30T06:20:00"/>
    <x v="2"/>
    <x v="6"/>
    <x v="5"/>
    <x v="0"/>
    <x v="9"/>
  </r>
  <r>
    <x v="0"/>
    <n v="10"/>
    <x v="3"/>
    <x v="0"/>
    <x v="1"/>
    <n v="5"/>
    <s v="EGP 25,000,000 "/>
    <x v="4"/>
    <n v="3"/>
    <d v="1899-12-30T06:20:00"/>
    <x v="0"/>
    <x v="2"/>
    <x v="2"/>
    <x v="1"/>
    <x v="1"/>
  </r>
  <r>
    <x v="0"/>
    <n v="29"/>
    <x v="3"/>
    <x v="0"/>
    <x v="1"/>
    <n v="2"/>
    <s v="EGP 10,000,000 "/>
    <x v="8"/>
    <n v="1"/>
    <d v="1899-12-30T06:20:00"/>
    <x v="0"/>
    <x v="2"/>
    <x v="7"/>
    <x v="1"/>
    <x v="1"/>
  </r>
  <r>
    <x v="0"/>
    <n v="22"/>
    <x v="4"/>
    <x v="2"/>
    <x v="1"/>
    <n v="3"/>
    <s v="EGP 15,000,000 "/>
    <x v="3"/>
    <n v="5"/>
    <d v="1899-12-30T06:20:00"/>
    <x v="0"/>
    <x v="0"/>
    <x v="6"/>
    <x v="0"/>
    <x v="0"/>
  </r>
  <r>
    <x v="0"/>
    <n v="17"/>
    <x v="10"/>
    <x v="5"/>
    <x v="3"/>
    <n v="3"/>
    <s v="EGP 12,000,000 "/>
    <x v="2"/>
    <n v="1"/>
    <d v="1899-12-30T06:20:00"/>
    <x v="0"/>
    <x v="7"/>
    <x v="6"/>
    <x v="0"/>
    <x v="10"/>
  </r>
  <r>
    <x v="0"/>
    <n v="17"/>
    <x v="6"/>
    <x v="3"/>
    <x v="2"/>
    <n v="4"/>
    <s v="EGP 15,000,000 "/>
    <x v="3"/>
    <n v="2"/>
    <d v="1899-12-30T06:20:00"/>
    <x v="0"/>
    <x v="8"/>
    <x v="2"/>
    <x v="2"/>
    <x v="11"/>
  </r>
  <r>
    <x v="1"/>
    <n v="13"/>
    <x v="2"/>
    <x v="2"/>
    <x v="1"/>
    <n v="0"/>
    <s v="EGP 0 "/>
    <x v="9"/>
    <n v="1"/>
    <d v="1899-12-30T06:20:00"/>
    <x v="3"/>
    <x v="9"/>
    <x v="0"/>
    <x v="3"/>
    <x v="4"/>
  </r>
  <r>
    <x v="1"/>
    <n v="5"/>
    <x v="3"/>
    <x v="4"/>
    <x v="2"/>
    <n v="0"/>
    <s v="EGP 0 "/>
    <x v="9"/>
    <n v="5"/>
    <d v="1899-12-30T06:20:00"/>
    <x v="3"/>
    <x v="9"/>
    <x v="4"/>
    <x v="1"/>
    <x v="1"/>
  </r>
  <r>
    <x v="1"/>
    <n v="19"/>
    <x v="4"/>
    <x v="2"/>
    <x v="0"/>
    <n v="0"/>
    <s v="EGP 0 "/>
    <x v="9"/>
    <n v="2"/>
    <d v="1899-12-30T06:20:00"/>
    <x v="3"/>
    <x v="9"/>
    <x v="2"/>
    <x v="1"/>
    <x v="1"/>
  </r>
  <r>
    <x v="1"/>
    <n v="28"/>
    <x v="4"/>
    <x v="2"/>
    <x v="1"/>
    <n v="0"/>
    <s v="EGP 0 "/>
    <x v="9"/>
    <n v="4"/>
    <d v="1899-12-30T06:20:00"/>
    <x v="3"/>
    <x v="9"/>
    <x v="5"/>
    <x v="3"/>
    <x v="4"/>
  </r>
  <r>
    <x v="1"/>
    <n v="10"/>
    <x v="10"/>
    <x v="4"/>
    <x v="2"/>
    <n v="0"/>
    <s v="EGP 0 "/>
    <x v="9"/>
    <n v="5"/>
    <d v="1899-12-30T06:20:00"/>
    <x v="3"/>
    <x v="9"/>
    <x v="6"/>
    <x v="0"/>
    <x v="9"/>
  </r>
  <r>
    <x v="0"/>
    <n v="1"/>
    <x v="0"/>
    <x v="3"/>
    <x v="4"/>
    <n v="2"/>
    <s v="EGP 12,000,000 "/>
    <x v="2"/>
    <n v="1"/>
    <d v="1899-12-30T06:30:00"/>
    <x v="0"/>
    <x v="5"/>
    <x v="1"/>
    <x v="3"/>
    <x v="4"/>
  </r>
  <r>
    <x v="0"/>
    <n v="1"/>
    <x v="0"/>
    <x v="1"/>
    <x v="1"/>
    <n v="2"/>
    <s v="EGP 12,000,000 "/>
    <x v="2"/>
    <n v="1"/>
    <d v="1899-12-30T06:30:00"/>
    <x v="0"/>
    <x v="4"/>
    <x v="6"/>
    <x v="1"/>
    <x v="1"/>
  </r>
  <r>
    <x v="0"/>
    <n v="1"/>
    <x v="0"/>
    <x v="2"/>
    <x v="2"/>
    <n v="5"/>
    <s v="EGP 25,000,000 "/>
    <x v="4"/>
    <n v="2"/>
    <d v="1899-12-30T06:30:00"/>
    <x v="0"/>
    <x v="5"/>
    <x v="6"/>
    <x v="0"/>
    <x v="7"/>
  </r>
  <r>
    <x v="0"/>
    <n v="12"/>
    <x v="9"/>
    <x v="5"/>
    <x v="2"/>
    <n v="4"/>
    <s v="EGP 11,000,000 "/>
    <x v="1"/>
    <n v="1"/>
    <d v="1899-12-30T06:30:00"/>
    <x v="2"/>
    <x v="1"/>
    <x v="2"/>
    <x v="1"/>
    <x v="1"/>
  </r>
  <r>
    <x v="0"/>
    <n v="27"/>
    <x v="1"/>
    <x v="3"/>
    <x v="1"/>
    <n v="3"/>
    <s v="EGP 15,000,000 "/>
    <x v="3"/>
    <n v="4"/>
    <d v="1899-12-30T06:30:00"/>
    <x v="0"/>
    <x v="4"/>
    <x v="5"/>
    <x v="0"/>
    <x v="10"/>
  </r>
  <r>
    <x v="0"/>
    <n v="16"/>
    <x v="1"/>
    <x v="5"/>
    <x v="1"/>
    <n v="5"/>
    <s v="EGP 20,000,000 "/>
    <x v="5"/>
    <n v="3"/>
    <d v="1899-12-30T06:30:00"/>
    <x v="0"/>
    <x v="6"/>
    <x v="7"/>
    <x v="0"/>
    <x v="5"/>
  </r>
  <r>
    <x v="0"/>
    <n v="24"/>
    <x v="2"/>
    <x v="0"/>
    <x v="0"/>
    <n v="3"/>
    <s v="EGP 15,000,000 "/>
    <x v="3"/>
    <n v="5"/>
    <d v="1899-12-30T06:30:00"/>
    <x v="0"/>
    <x v="0"/>
    <x v="2"/>
    <x v="1"/>
    <x v="6"/>
  </r>
  <r>
    <x v="0"/>
    <n v="30"/>
    <x v="2"/>
    <x v="4"/>
    <x v="2"/>
    <n v="2"/>
    <s v="EGP 12,000,000 "/>
    <x v="2"/>
    <n v="4"/>
    <d v="1899-12-30T06:30:00"/>
    <x v="0"/>
    <x v="2"/>
    <x v="2"/>
    <x v="0"/>
    <x v="5"/>
  </r>
  <r>
    <x v="0"/>
    <n v="11"/>
    <x v="2"/>
    <x v="0"/>
    <x v="1"/>
    <n v="5"/>
    <s v="EGP 21,000,000 "/>
    <x v="10"/>
    <n v="1"/>
    <d v="1899-12-30T06:30:00"/>
    <x v="0"/>
    <x v="2"/>
    <x v="7"/>
    <x v="2"/>
    <x v="11"/>
  </r>
  <r>
    <x v="0"/>
    <n v="8"/>
    <x v="3"/>
    <x v="1"/>
    <x v="1"/>
    <n v="1"/>
    <s v="EGP 19,000,000 "/>
    <x v="6"/>
    <n v="3"/>
    <d v="1899-12-30T06:30:00"/>
    <x v="1"/>
    <x v="2"/>
    <x v="3"/>
    <x v="1"/>
    <x v="2"/>
  </r>
  <r>
    <x v="0"/>
    <n v="26"/>
    <x v="3"/>
    <x v="0"/>
    <x v="0"/>
    <n v="2"/>
    <s v="EGP 38,000,000 "/>
    <x v="7"/>
    <n v="4"/>
    <d v="1899-12-30T06:30:00"/>
    <x v="1"/>
    <x v="0"/>
    <x v="3"/>
    <x v="3"/>
    <x v="10"/>
  </r>
  <r>
    <x v="0"/>
    <n v="10"/>
    <x v="3"/>
    <x v="0"/>
    <x v="1"/>
    <n v="4"/>
    <s v="EGP 11,000,000 "/>
    <x v="1"/>
    <n v="5"/>
    <d v="1899-12-30T06:30:00"/>
    <x v="2"/>
    <x v="3"/>
    <x v="5"/>
    <x v="3"/>
    <x v="4"/>
  </r>
  <r>
    <x v="0"/>
    <n v="31"/>
    <x v="3"/>
    <x v="3"/>
    <x v="2"/>
    <n v="5"/>
    <s v="EGP 21,000,000 "/>
    <x v="10"/>
    <n v="5"/>
    <d v="1899-12-30T06:30:00"/>
    <x v="0"/>
    <x v="4"/>
    <x v="0"/>
    <x v="1"/>
    <x v="1"/>
  </r>
  <r>
    <x v="0"/>
    <n v="11"/>
    <x v="3"/>
    <x v="2"/>
    <x v="0"/>
    <n v="5"/>
    <s v="EGP 25,000,000 "/>
    <x v="4"/>
    <n v="2"/>
    <d v="1899-12-30T06:30:00"/>
    <x v="0"/>
    <x v="4"/>
    <x v="3"/>
    <x v="0"/>
    <x v="7"/>
  </r>
  <r>
    <x v="0"/>
    <n v="5"/>
    <x v="3"/>
    <x v="1"/>
    <x v="1"/>
    <n v="4"/>
    <s v="EGP 20,000,000 "/>
    <x v="5"/>
    <n v="4"/>
    <d v="1899-12-30T06:30:00"/>
    <x v="0"/>
    <x v="8"/>
    <x v="0"/>
    <x v="0"/>
    <x v="10"/>
  </r>
  <r>
    <x v="0"/>
    <n v="28"/>
    <x v="3"/>
    <x v="4"/>
    <x v="0"/>
    <n v="1"/>
    <s v="EGP 7,000,000 "/>
    <x v="0"/>
    <n v="5"/>
    <d v="1899-12-30T06:30:00"/>
    <x v="0"/>
    <x v="0"/>
    <x v="5"/>
    <x v="2"/>
    <x v="8"/>
  </r>
  <r>
    <x v="0"/>
    <n v="4"/>
    <x v="4"/>
    <x v="1"/>
    <x v="1"/>
    <n v="2"/>
    <s v="EGP 38,000,000 "/>
    <x v="7"/>
    <n v="4"/>
    <d v="1899-12-30T06:30:00"/>
    <x v="1"/>
    <x v="8"/>
    <x v="0"/>
    <x v="1"/>
    <x v="2"/>
  </r>
  <r>
    <x v="0"/>
    <n v="15"/>
    <x v="4"/>
    <x v="1"/>
    <x v="3"/>
    <n v="1"/>
    <s v="EGP 19,000,000 "/>
    <x v="6"/>
    <n v="7"/>
    <d v="1899-12-30T06:30:00"/>
    <x v="1"/>
    <x v="5"/>
    <x v="7"/>
    <x v="2"/>
    <x v="8"/>
  </r>
  <r>
    <x v="0"/>
    <n v="22"/>
    <x v="4"/>
    <x v="4"/>
    <x v="2"/>
    <n v="4"/>
    <s v="EGP 20,000,000 "/>
    <x v="5"/>
    <n v="3"/>
    <d v="1899-12-30T06:30:00"/>
    <x v="2"/>
    <x v="7"/>
    <x v="6"/>
    <x v="1"/>
    <x v="6"/>
  </r>
  <r>
    <x v="0"/>
    <n v="3"/>
    <x v="4"/>
    <x v="1"/>
    <x v="2"/>
    <n v="2"/>
    <s v="EGP 12,000,000 "/>
    <x v="2"/>
    <n v="2"/>
    <d v="1899-12-30T06:30:00"/>
    <x v="0"/>
    <x v="0"/>
    <x v="1"/>
    <x v="0"/>
    <x v="10"/>
  </r>
  <r>
    <x v="0"/>
    <n v="15"/>
    <x v="4"/>
    <x v="0"/>
    <x v="1"/>
    <n v="2"/>
    <s v="EGP 12,000,000 "/>
    <x v="2"/>
    <n v="3"/>
    <d v="1899-12-30T06:30:00"/>
    <x v="0"/>
    <x v="3"/>
    <x v="2"/>
    <x v="0"/>
    <x v="7"/>
  </r>
  <r>
    <x v="0"/>
    <n v="3"/>
    <x v="4"/>
    <x v="0"/>
    <x v="0"/>
    <n v="2"/>
    <s v="EGP 12,000,000 "/>
    <x v="2"/>
    <n v="3"/>
    <d v="1899-12-30T06:30:00"/>
    <x v="0"/>
    <x v="2"/>
    <x v="3"/>
    <x v="1"/>
    <x v="2"/>
  </r>
  <r>
    <x v="0"/>
    <n v="11"/>
    <x v="4"/>
    <x v="4"/>
    <x v="3"/>
    <n v="3"/>
    <s v="EGP 15,000,000 "/>
    <x v="3"/>
    <n v="3"/>
    <d v="1899-12-30T06:30:00"/>
    <x v="0"/>
    <x v="8"/>
    <x v="3"/>
    <x v="2"/>
    <x v="8"/>
  </r>
  <r>
    <x v="0"/>
    <n v="22"/>
    <x v="4"/>
    <x v="5"/>
    <x v="2"/>
    <n v="3"/>
    <s v="EGP 15,000,000 "/>
    <x v="3"/>
    <n v="4"/>
    <d v="1899-12-30T06:30:00"/>
    <x v="0"/>
    <x v="0"/>
    <x v="3"/>
    <x v="0"/>
    <x v="9"/>
  </r>
  <r>
    <x v="0"/>
    <n v="20"/>
    <x v="4"/>
    <x v="0"/>
    <x v="2"/>
    <n v="3"/>
    <s v="EGP 15,000,000 "/>
    <x v="3"/>
    <n v="6"/>
    <d v="1899-12-30T06:30:00"/>
    <x v="0"/>
    <x v="3"/>
    <x v="0"/>
    <x v="3"/>
    <x v="10"/>
  </r>
  <r>
    <x v="0"/>
    <n v="30"/>
    <x v="4"/>
    <x v="5"/>
    <x v="2"/>
    <n v="1"/>
    <s v="EGP 7,000,000 "/>
    <x v="0"/>
    <n v="3"/>
    <d v="1899-12-30T06:30:00"/>
    <x v="0"/>
    <x v="0"/>
    <x v="6"/>
    <x v="1"/>
    <x v="2"/>
  </r>
  <r>
    <x v="0"/>
    <n v="2"/>
    <x v="10"/>
    <x v="1"/>
    <x v="2"/>
    <n v="3"/>
    <s v="EGP 12,000,000 "/>
    <x v="2"/>
    <n v="3"/>
    <d v="1899-12-30T06:30:00"/>
    <x v="0"/>
    <x v="4"/>
    <x v="2"/>
    <x v="1"/>
    <x v="2"/>
  </r>
  <r>
    <x v="0"/>
    <n v="17"/>
    <x v="10"/>
    <x v="0"/>
    <x v="2"/>
    <n v="3"/>
    <s v="EGP 11,000,000 "/>
    <x v="1"/>
    <n v="4"/>
    <d v="1899-12-30T06:30:00"/>
    <x v="0"/>
    <x v="5"/>
    <x v="5"/>
    <x v="0"/>
    <x v="5"/>
  </r>
  <r>
    <x v="0"/>
    <n v="24"/>
    <x v="10"/>
    <x v="2"/>
    <x v="0"/>
    <n v="5"/>
    <s v="EGP 25,000,000 "/>
    <x v="4"/>
    <n v="6"/>
    <d v="1899-12-30T06:30:00"/>
    <x v="0"/>
    <x v="3"/>
    <x v="7"/>
    <x v="0"/>
    <x v="9"/>
  </r>
  <r>
    <x v="0"/>
    <n v="28"/>
    <x v="10"/>
    <x v="5"/>
    <x v="2"/>
    <n v="4"/>
    <s v="EGP 20,000,000 "/>
    <x v="5"/>
    <n v="2"/>
    <d v="1899-12-30T06:30:00"/>
    <x v="0"/>
    <x v="4"/>
    <x v="7"/>
    <x v="1"/>
    <x v="2"/>
  </r>
  <r>
    <x v="0"/>
    <n v="1"/>
    <x v="0"/>
    <x v="3"/>
    <x v="4"/>
    <n v="2"/>
    <s v="EGP 12,000,000 "/>
    <x v="2"/>
    <n v="1"/>
    <d v="1899-12-30T06:30:00"/>
    <x v="0"/>
    <x v="5"/>
    <x v="1"/>
    <x v="3"/>
    <x v="4"/>
  </r>
  <r>
    <x v="0"/>
    <n v="1"/>
    <x v="0"/>
    <x v="1"/>
    <x v="1"/>
    <n v="2"/>
    <s v="EGP 12,000,000 "/>
    <x v="2"/>
    <n v="1"/>
    <d v="1899-12-30T06:30:00"/>
    <x v="0"/>
    <x v="4"/>
    <x v="6"/>
    <x v="1"/>
    <x v="1"/>
  </r>
  <r>
    <x v="0"/>
    <n v="1"/>
    <x v="0"/>
    <x v="2"/>
    <x v="2"/>
    <n v="5"/>
    <s v="EGP 25,000,000 "/>
    <x v="4"/>
    <n v="2"/>
    <d v="1899-12-30T06:30:00"/>
    <x v="0"/>
    <x v="5"/>
    <x v="6"/>
    <x v="0"/>
    <x v="7"/>
  </r>
  <r>
    <x v="0"/>
    <n v="12"/>
    <x v="9"/>
    <x v="5"/>
    <x v="2"/>
    <n v="4"/>
    <s v="EGP 11,000,000 "/>
    <x v="1"/>
    <n v="1"/>
    <d v="1899-12-30T06:30:00"/>
    <x v="2"/>
    <x v="1"/>
    <x v="2"/>
    <x v="1"/>
    <x v="1"/>
  </r>
  <r>
    <x v="1"/>
    <n v="19"/>
    <x v="7"/>
    <x v="0"/>
    <x v="1"/>
    <n v="0"/>
    <s v="EGP 0 "/>
    <x v="9"/>
    <n v="3"/>
    <d v="1899-12-30T06:30:00"/>
    <x v="3"/>
    <x v="9"/>
    <x v="1"/>
    <x v="3"/>
    <x v="4"/>
  </r>
  <r>
    <x v="1"/>
    <n v="3"/>
    <x v="11"/>
    <x v="0"/>
    <x v="1"/>
    <n v="0"/>
    <s v="EGP 0 "/>
    <x v="9"/>
    <n v="1"/>
    <d v="1899-12-30T06:30:00"/>
    <x v="3"/>
    <x v="9"/>
    <x v="6"/>
    <x v="1"/>
    <x v="2"/>
  </r>
  <r>
    <x v="1"/>
    <n v="23"/>
    <x v="2"/>
    <x v="3"/>
    <x v="1"/>
    <n v="0"/>
    <s v="EGP 0 "/>
    <x v="9"/>
    <n v="3"/>
    <d v="1899-12-30T06:30:00"/>
    <x v="3"/>
    <x v="9"/>
    <x v="7"/>
    <x v="0"/>
    <x v="5"/>
  </r>
  <r>
    <x v="1"/>
    <n v="5"/>
    <x v="3"/>
    <x v="0"/>
    <x v="0"/>
    <n v="0"/>
    <s v="EGP 0 "/>
    <x v="9"/>
    <n v="1"/>
    <d v="1899-12-30T06:30:00"/>
    <x v="3"/>
    <x v="9"/>
    <x v="2"/>
    <x v="0"/>
    <x v="9"/>
  </r>
  <r>
    <x v="1"/>
    <n v="10"/>
    <x v="3"/>
    <x v="4"/>
    <x v="1"/>
    <n v="0"/>
    <s v="EGP 0 "/>
    <x v="9"/>
    <n v="6"/>
    <d v="1899-12-30T06:30:00"/>
    <x v="3"/>
    <x v="9"/>
    <x v="5"/>
    <x v="2"/>
    <x v="11"/>
  </r>
  <r>
    <x v="1"/>
    <n v="24"/>
    <x v="3"/>
    <x v="4"/>
    <x v="2"/>
    <n v="0"/>
    <s v="EGP 0 "/>
    <x v="9"/>
    <n v="3"/>
    <d v="1899-12-30T06:30:00"/>
    <x v="3"/>
    <x v="9"/>
    <x v="1"/>
    <x v="3"/>
    <x v="10"/>
  </r>
  <r>
    <x v="1"/>
    <n v="29"/>
    <x v="10"/>
    <x v="3"/>
    <x v="2"/>
    <n v="0"/>
    <s v="EGP 0 "/>
    <x v="9"/>
    <n v="3"/>
    <d v="1899-12-30T06:30:00"/>
    <x v="3"/>
    <x v="9"/>
    <x v="5"/>
    <x v="1"/>
    <x v="1"/>
  </r>
  <r>
    <x v="1"/>
    <n v="30"/>
    <x v="10"/>
    <x v="1"/>
    <x v="4"/>
    <n v="0"/>
    <s v="EGP 0 "/>
    <x v="9"/>
    <n v="1"/>
    <d v="1899-12-30T06:30:00"/>
    <x v="3"/>
    <x v="9"/>
    <x v="1"/>
    <x v="0"/>
    <x v="0"/>
  </r>
  <r>
    <x v="1"/>
    <n v="21"/>
    <x v="10"/>
    <x v="0"/>
    <x v="1"/>
    <n v="0"/>
    <s v="EGP 0 "/>
    <x v="9"/>
    <n v="2"/>
    <d v="1899-12-30T06:30:00"/>
    <x v="3"/>
    <x v="9"/>
    <x v="6"/>
    <x v="1"/>
    <x v="1"/>
  </r>
  <r>
    <x v="1"/>
    <n v="19"/>
    <x v="7"/>
    <x v="0"/>
    <x v="1"/>
    <n v="0"/>
    <s v="EGP 0 "/>
    <x v="9"/>
    <n v="3"/>
    <d v="1899-12-30T06:30:00"/>
    <x v="3"/>
    <x v="9"/>
    <x v="1"/>
    <x v="3"/>
    <x v="4"/>
  </r>
  <r>
    <x v="1"/>
    <n v="3"/>
    <x v="11"/>
    <x v="0"/>
    <x v="1"/>
    <n v="0"/>
    <s v="EGP 0 "/>
    <x v="9"/>
    <n v="1"/>
    <d v="1899-12-30T06:30:00"/>
    <x v="3"/>
    <x v="9"/>
    <x v="6"/>
    <x v="1"/>
    <x v="2"/>
  </r>
  <r>
    <x v="0"/>
    <n v="19"/>
    <x v="6"/>
    <x v="1"/>
    <x v="3"/>
    <n v="2"/>
    <s v="EGP 12,000,000 "/>
    <x v="2"/>
    <n v="3"/>
    <d v="1899-12-30T07:10:00"/>
    <x v="0"/>
    <x v="1"/>
    <x v="6"/>
    <x v="1"/>
    <x v="6"/>
  </r>
  <r>
    <x v="0"/>
    <n v="22"/>
    <x v="2"/>
    <x v="5"/>
    <x v="0"/>
    <n v="4"/>
    <s v="EGP 15,000,000 "/>
    <x v="3"/>
    <n v="2"/>
    <d v="1899-12-30T07:10:00"/>
    <x v="0"/>
    <x v="3"/>
    <x v="5"/>
    <x v="2"/>
    <x v="8"/>
  </r>
  <r>
    <x v="0"/>
    <n v="25"/>
    <x v="3"/>
    <x v="0"/>
    <x v="2"/>
    <n v="1"/>
    <s v="EGP 19,000,000 "/>
    <x v="6"/>
    <n v="4"/>
    <d v="1899-12-30T07:10:00"/>
    <x v="1"/>
    <x v="8"/>
    <x v="2"/>
    <x v="3"/>
    <x v="4"/>
  </r>
  <r>
    <x v="0"/>
    <n v="31"/>
    <x v="3"/>
    <x v="0"/>
    <x v="0"/>
    <n v="3"/>
    <s v="EGP 11,000,000 "/>
    <x v="1"/>
    <n v="1"/>
    <d v="1899-12-30T07:10:00"/>
    <x v="0"/>
    <x v="4"/>
    <x v="3"/>
    <x v="1"/>
    <x v="1"/>
  </r>
  <r>
    <x v="0"/>
    <n v="29"/>
    <x v="3"/>
    <x v="4"/>
    <x v="1"/>
    <n v="2"/>
    <s v="EGP 12,000,000 "/>
    <x v="2"/>
    <n v="3"/>
    <d v="1899-12-30T07:10:00"/>
    <x v="0"/>
    <x v="4"/>
    <x v="4"/>
    <x v="1"/>
    <x v="1"/>
  </r>
  <r>
    <x v="0"/>
    <n v="2"/>
    <x v="4"/>
    <x v="4"/>
    <x v="4"/>
    <n v="2"/>
    <s v="EGP 38,000,000 "/>
    <x v="7"/>
    <n v="1"/>
    <d v="1899-12-30T07:10:00"/>
    <x v="1"/>
    <x v="0"/>
    <x v="2"/>
    <x v="2"/>
    <x v="8"/>
  </r>
  <r>
    <x v="0"/>
    <n v="22"/>
    <x v="4"/>
    <x v="5"/>
    <x v="1"/>
    <n v="5"/>
    <s v="EGP 25,000,000 "/>
    <x v="4"/>
    <n v="3"/>
    <d v="1899-12-30T07:10:00"/>
    <x v="0"/>
    <x v="7"/>
    <x v="6"/>
    <x v="1"/>
    <x v="6"/>
  </r>
  <r>
    <x v="0"/>
    <n v="29"/>
    <x v="10"/>
    <x v="0"/>
    <x v="1"/>
    <n v="1"/>
    <s v="EGP 7,000,000 "/>
    <x v="0"/>
    <n v="1"/>
    <d v="1899-12-30T07:10:00"/>
    <x v="0"/>
    <x v="3"/>
    <x v="2"/>
    <x v="0"/>
    <x v="9"/>
  </r>
  <r>
    <x v="0"/>
    <n v="19"/>
    <x v="6"/>
    <x v="1"/>
    <x v="3"/>
    <n v="2"/>
    <s v="EGP 12,000,000 "/>
    <x v="2"/>
    <n v="3"/>
    <d v="1899-12-30T07:10:00"/>
    <x v="0"/>
    <x v="1"/>
    <x v="6"/>
    <x v="1"/>
    <x v="6"/>
  </r>
  <r>
    <x v="1"/>
    <n v="28"/>
    <x v="2"/>
    <x v="3"/>
    <x v="2"/>
    <n v="0"/>
    <s v="EGP 0 "/>
    <x v="9"/>
    <n v="1"/>
    <d v="1899-12-30T07:10:00"/>
    <x v="3"/>
    <x v="9"/>
    <x v="7"/>
    <x v="0"/>
    <x v="12"/>
  </r>
  <r>
    <x v="1"/>
    <n v="5"/>
    <x v="3"/>
    <x v="3"/>
    <x v="2"/>
    <n v="0"/>
    <s v="EGP 0 "/>
    <x v="9"/>
    <n v="2"/>
    <d v="1899-12-30T07:10:00"/>
    <x v="3"/>
    <x v="9"/>
    <x v="0"/>
    <x v="0"/>
    <x v="7"/>
  </r>
  <r>
    <x v="1"/>
    <n v="29"/>
    <x v="3"/>
    <x v="2"/>
    <x v="3"/>
    <n v="0"/>
    <s v="EGP 0 "/>
    <x v="9"/>
    <n v="5"/>
    <d v="1899-12-30T07:10:00"/>
    <x v="3"/>
    <x v="9"/>
    <x v="1"/>
    <x v="3"/>
    <x v="4"/>
  </r>
  <r>
    <x v="1"/>
    <n v="30"/>
    <x v="4"/>
    <x v="2"/>
    <x v="2"/>
    <n v="0"/>
    <s v="EGP 0 "/>
    <x v="9"/>
    <n v="1"/>
    <d v="1899-12-30T07:10:00"/>
    <x v="3"/>
    <x v="9"/>
    <x v="3"/>
    <x v="0"/>
    <x v="12"/>
  </r>
  <r>
    <x v="1"/>
    <n v="15"/>
    <x v="4"/>
    <x v="4"/>
    <x v="2"/>
    <n v="0"/>
    <s v="EGP 0 "/>
    <x v="9"/>
    <n v="4"/>
    <d v="1899-12-30T07:10:00"/>
    <x v="3"/>
    <x v="9"/>
    <x v="7"/>
    <x v="0"/>
    <x v="12"/>
  </r>
  <r>
    <x v="0"/>
    <n v="14"/>
    <x v="5"/>
    <x v="2"/>
    <x v="0"/>
    <n v="5"/>
    <s v="EGP 20,000,000 "/>
    <x v="5"/>
    <n v="6"/>
    <d v="1899-12-30T07:14:00"/>
    <x v="0"/>
    <x v="5"/>
    <x v="3"/>
    <x v="0"/>
    <x v="7"/>
  </r>
  <r>
    <x v="0"/>
    <n v="11"/>
    <x v="6"/>
    <x v="0"/>
    <x v="1"/>
    <n v="1"/>
    <s v="EGP 19,000,000 "/>
    <x v="6"/>
    <n v="3"/>
    <d v="1899-12-30T07:14:00"/>
    <x v="1"/>
    <x v="4"/>
    <x v="6"/>
    <x v="1"/>
    <x v="1"/>
  </r>
  <r>
    <x v="0"/>
    <n v="13"/>
    <x v="8"/>
    <x v="2"/>
    <x v="2"/>
    <n v="2"/>
    <s v="EGP 12,000,000 "/>
    <x v="2"/>
    <n v="1"/>
    <d v="1899-12-30T07:14:00"/>
    <x v="0"/>
    <x v="4"/>
    <x v="7"/>
    <x v="1"/>
    <x v="1"/>
  </r>
  <r>
    <x v="0"/>
    <n v="28"/>
    <x v="1"/>
    <x v="2"/>
    <x v="2"/>
    <n v="2"/>
    <s v="EGP 38,000,000 "/>
    <x v="7"/>
    <n v="5"/>
    <d v="1899-12-30T07:14:00"/>
    <x v="1"/>
    <x v="7"/>
    <x v="7"/>
    <x v="0"/>
    <x v="5"/>
  </r>
  <r>
    <x v="0"/>
    <n v="30"/>
    <x v="2"/>
    <x v="2"/>
    <x v="0"/>
    <n v="1"/>
    <s v="EGP 7,000,000 "/>
    <x v="0"/>
    <n v="1"/>
    <d v="1899-12-30T07:14:00"/>
    <x v="0"/>
    <x v="3"/>
    <x v="2"/>
    <x v="2"/>
    <x v="8"/>
  </r>
  <r>
    <x v="0"/>
    <n v="20"/>
    <x v="2"/>
    <x v="2"/>
    <x v="0"/>
    <n v="2"/>
    <s v="EGP 12,000,000 "/>
    <x v="2"/>
    <n v="2"/>
    <d v="1899-12-30T07:14:00"/>
    <x v="0"/>
    <x v="0"/>
    <x v="5"/>
    <x v="0"/>
    <x v="5"/>
  </r>
  <r>
    <x v="0"/>
    <n v="22"/>
    <x v="3"/>
    <x v="0"/>
    <x v="0"/>
    <n v="2"/>
    <s v="EGP 12,000,000 "/>
    <x v="2"/>
    <n v="2"/>
    <d v="1899-12-30T07:14:00"/>
    <x v="0"/>
    <x v="2"/>
    <x v="1"/>
    <x v="1"/>
    <x v="6"/>
  </r>
  <r>
    <x v="0"/>
    <n v="17"/>
    <x v="4"/>
    <x v="3"/>
    <x v="3"/>
    <n v="3"/>
    <s v="EGP 15,000,000 "/>
    <x v="3"/>
    <n v="2"/>
    <d v="1899-12-30T07:14:00"/>
    <x v="0"/>
    <x v="1"/>
    <x v="1"/>
    <x v="0"/>
    <x v="12"/>
  </r>
  <r>
    <x v="0"/>
    <n v="20"/>
    <x v="4"/>
    <x v="3"/>
    <x v="2"/>
    <n v="3"/>
    <s v="EGP 11,000,000 "/>
    <x v="1"/>
    <n v="2"/>
    <d v="1899-12-30T07:14:00"/>
    <x v="0"/>
    <x v="4"/>
    <x v="2"/>
    <x v="1"/>
    <x v="1"/>
  </r>
  <r>
    <x v="0"/>
    <n v="22"/>
    <x v="4"/>
    <x v="0"/>
    <x v="4"/>
    <n v="5"/>
    <s v="EGP 25,000,000 "/>
    <x v="4"/>
    <n v="4"/>
    <d v="1899-12-30T07:14:00"/>
    <x v="0"/>
    <x v="1"/>
    <x v="0"/>
    <x v="1"/>
    <x v="6"/>
  </r>
  <r>
    <x v="0"/>
    <n v="3"/>
    <x v="4"/>
    <x v="2"/>
    <x v="0"/>
    <n v="4"/>
    <s v="EGP 15,000,000 "/>
    <x v="3"/>
    <n v="3"/>
    <d v="1899-12-30T07:14:00"/>
    <x v="0"/>
    <x v="8"/>
    <x v="7"/>
    <x v="0"/>
    <x v="5"/>
  </r>
  <r>
    <x v="0"/>
    <n v="14"/>
    <x v="5"/>
    <x v="2"/>
    <x v="0"/>
    <n v="5"/>
    <s v="EGP 20,000,000 "/>
    <x v="5"/>
    <n v="6"/>
    <d v="1899-12-30T07:14:00"/>
    <x v="0"/>
    <x v="5"/>
    <x v="3"/>
    <x v="0"/>
    <x v="7"/>
  </r>
  <r>
    <x v="0"/>
    <n v="11"/>
    <x v="6"/>
    <x v="0"/>
    <x v="1"/>
    <n v="1"/>
    <s v="EGP 19,000,000 "/>
    <x v="6"/>
    <n v="3"/>
    <d v="1899-12-30T07:14:00"/>
    <x v="1"/>
    <x v="4"/>
    <x v="6"/>
    <x v="1"/>
    <x v="1"/>
  </r>
  <r>
    <x v="0"/>
    <n v="13"/>
    <x v="8"/>
    <x v="2"/>
    <x v="2"/>
    <n v="2"/>
    <s v="EGP 12,000,000 "/>
    <x v="2"/>
    <n v="1"/>
    <d v="1899-12-30T07:14:00"/>
    <x v="0"/>
    <x v="4"/>
    <x v="7"/>
    <x v="1"/>
    <x v="1"/>
  </r>
  <r>
    <x v="0"/>
    <n v="28"/>
    <x v="1"/>
    <x v="2"/>
    <x v="2"/>
    <n v="2"/>
    <s v="EGP 38,000,000 "/>
    <x v="7"/>
    <n v="5"/>
    <d v="1899-12-30T07:14:00"/>
    <x v="1"/>
    <x v="7"/>
    <x v="7"/>
    <x v="0"/>
    <x v="5"/>
  </r>
  <r>
    <x v="1"/>
    <n v="13"/>
    <x v="7"/>
    <x v="4"/>
    <x v="2"/>
    <n v="0"/>
    <s v="EGP 0 "/>
    <x v="9"/>
    <n v="2"/>
    <d v="1899-12-30T07:14:00"/>
    <x v="3"/>
    <x v="9"/>
    <x v="6"/>
    <x v="2"/>
    <x v="11"/>
  </r>
  <r>
    <x v="1"/>
    <n v="11"/>
    <x v="4"/>
    <x v="2"/>
    <x v="1"/>
    <n v="0"/>
    <s v="EGP 0 "/>
    <x v="9"/>
    <n v="2"/>
    <d v="1899-12-30T07:14:00"/>
    <x v="3"/>
    <x v="9"/>
    <x v="3"/>
    <x v="3"/>
    <x v="4"/>
  </r>
  <r>
    <x v="1"/>
    <n v="13"/>
    <x v="7"/>
    <x v="4"/>
    <x v="2"/>
    <n v="0"/>
    <s v="EGP 0 "/>
    <x v="9"/>
    <n v="2"/>
    <d v="1899-12-30T07:14:00"/>
    <x v="3"/>
    <x v="9"/>
    <x v="6"/>
    <x v="2"/>
    <x v="11"/>
  </r>
  <r>
    <x v="0"/>
    <n v="11"/>
    <x v="5"/>
    <x v="0"/>
    <x v="2"/>
    <n v="2"/>
    <s v="EGP 38,000,000 "/>
    <x v="7"/>
    <n v="4"/>
    <d v="1899-12-30T07:30:00"/>
    <x v="1"/>
    <x v="5"/>
    <x v="7"/>
    <x v="3"/>
    <x v="10"/>
  </r>
  <r>
    <x v="0"/>
    <n v="6"/>
    <x v="5"/>
    <x v="2"/>
    <x v="2"/>
    <n v="5"/>
    <s v="EGP 20,000,000 "/>
    <x v="5"/>
    <n v="3"/>
    <d v="1899-12-30T07:30:00"/>
    <x v="0"/>
    <x v="2"/>
    <x v="1"/>
    <x v="1"/>
    <x v="1"/>
  </r>
  <r>
    <x v="0"/>
    <n v="1"/>
    <x v="0"/>
    <x v="0"/>
    <x v="3"/>
    <n v="2"/>
    <s v="EGP 12,000,000 "/>
    <x v="2"/>
    <n v="1"/>
    <d v="1899-12-30T07:30:00"/>
    <x v="0"/>
    <x v="0"/>
    <x v="1"/>
    <x v="2"/>
    <x v="11"/>
  </r>
  <r>
    <x v="0"/>
    <n v="10"/>
    <x v="8"/>
    <x v="3"/>
    <x v="0"/>
    <n v="2"/>
    <s v="EGP 38,000,000 "/>
    <x v="7"/>
    <n v="2"/>
    <d v="1899-12-30T07:30:00"/>
    <x v="4"/>
    <x v="5"/>
    <x v="5"/>
    <x v="1"/>
    <x v="6"/>
  </r>
  <r>
    <x v="0"/>
    <n v="1"/>
    <x v="8"/>
    <x v="5"/>
    <x v="2"/>
    <n v="3"/>
    <s v="EGP 15,000,000 "/>
    <x v="3"/>
    <n v="1"/>
    <d v="1899-12-30T07:30:00"/>
    <x v="0"/>
    <x v="7"/>
    <x v="5"/>
    <x v="0"/>
    <x v="9"/>
  </r>
  <r>
    <x v="0"/>
    <n v="30"/>
    <x v="2"/>
    <x v="2"/>
    <x v="2"/>
    <n v="1"/>
    <s v="EGP 7,000,000 "/>
    <x v="0"/>
    <n v="2"/>
    <d v="1899-12-30T07:30:00"/>
    <x v="0"/>
    <x v="2"/>
    <x v="5"/>
    <x v="0"/>
    <x v="10"/>
  </r>
  <r>
    <x v="0"/>
    <n v="27"/>
    <x v="2"/>
    <x v="0"/>
    <x v="1"/>
    <n v="1"/>
    <s v="EGP 7,000,000 "/>
    <x v="0"/>
    <n v="1"/>
    <d v="1899-12-30T07:30:00"/>
    <x v="0"/>
    <x v="6"/>
    <x v="7"/>
    <x v="3"/>
    <x v="10"/>
  </r>
  <r>
    <x v="0"/>
    <n v="15"/>
    <x v="3"/>
    <x v="2"/>
    <x v="0"/>
    <n v="1"/>
    <s v="EGP 19,000,000 "/>
    <x v="6"/>
    <n v="2"/>
    <d v="1899-12-30T07:30:00"/>
    <x v="1"/>
    <x v="0"/>
    <x v="2"/>
    <x v="2"/>
    <x v="11"/>
  </r>
  <r>
    <x v="0"/>
    <n v="5"/>
    <x v="3"/>
    <x v="0"/>
    <x v="2"/>
    <n v="4"/>
    <s v="EGP 15,000,000 "/>
    <x v="3"/>
    <n v="6"/>
    <d v="1899-12-30T07:30:00"/>
    <x v="0"/>
    <x v="6"/>
    <x v="2"/>
    <x v="3"/>
    <x v="4"/>
  </r>
  <r>
    <x v="0"/>
    <n v="6"/>
    <x v="3"/>
    <x v="4"/>
    <x v="1"/>
    <n v="5"/>
    <s v="EGP 20,000,000 "/>
    <x v="5"/>
    <n v="6"/>
    <d v="1899-12-30T07:30:00"/>
    <x v="0"/>
    <x v="2"/>
    <x v="2"/>
    <x v="0"/>
    <x v="9"/>
  </r>
  <r>
    <x v="0"/>
    <n v="12"/>
    <x v="3"/>
    <x v="5"/>
    <x v="0"/>
    <n v="2"/>
    <s v="EGP 12,000,000 "/>
    <x v="2"/>
    <n v="2"/>
    <d v="1899-12-30T07:30:00"/>
    <x v="0"/>
    <x v="0"/>
    <x v="4"/>
    <x v="2"/>
    <x v="8"/>
  </r>
  <r>
    <x v="0"/>
    <n v="28"/>
    <x v="3"/>
    <x v="1"/>
    <x v="1"/>
    <n v="2"/>
    <s v="EGP 12,000,000 "/>
    <x v="2"/>
    <n v="2"/>
    <d v="1899-12-30T07:30:00"/>
    <x v="0"/>
    <x v="0"/>
    <x v="0"/>
    <x v="0"/>
    <x v="0"/>
  </r>
  <r>
    <x v="0"/>
    <n v="8"/>
    <x v="3"/>
    <x v="0"/>
    <x v="1"/>
    <n v="2"/>
    <s v="EGP 12,000,000 "/>
    <x v="2"/>
    <n v="3"/>
    <d v="1899-12-30T07:30:00"/>
    <x v="0"/>
    <x v="2"/>
    <x v="3"/>
    <x v="1"/>
    <x v="14"/>
  </r>
  <r>
    <x v="0"/>
    <n v="7"/>
    <x v="3"/>
    <x v="3"/>
    <x v="2"/>
    <n v="2"/>
    <s v="EGP 12,000,000 "/>
    <x v="2"/>
    <n v="3"/>
    <d v="1899-12-30T07:30:00"/>
    <x v="0"/>
    <x v="7"/>
    <x v="4"/>
    <x v="0"/>
    <x v="10"/>
  </r>
  <r>
    <x v="0"/>
    <n v="9"/>
    <x v="3"/>
    <x v="4"/>
    <x v="2"/>
    <n v="3"/>
    <s v="EGP 15,000,000 "/>
    <x v="3"/>
    <n v="1"/>
    <d v="1899-12-30T07:30:00"/>
    <x v="0"/>
    <x v="2"/>
    <x v="6"/>
    <x v="3"/>
    <x v="4"/>
  </r>
  <r>
    <x v="0"/>
    <n v="16"/>
    <x v="4"/>
    <x v="1"/>
    <x v="1"/>
    <n v="1"/>
    <s v="EGP 19,000,000 "/>
    <x v="6"/>
    <n v="1"/>
    <d v="1899-12-30T07:30:00"/>
    <x v="1"/>
    <x v="0"/>
    <x v="3"/>
    <x v="1"/>
    <x v="2"/>
  </r>
  <r>
    <x v="0"/>
    <n v="22"/>
    <x v="4"/>
    <x v="1"/>
    <x v="1"/>
    <n v="3"/>
    <s v="EGP 11,000,000 "/>
    <x v="1"/>
    <n v="3"/>
    <d v="1899-12-30T07:30:00"/>
    <x v="0"/>
    <x v="0"/>
    <x v="2"/>
    <x v="2"/>
    <x v="11"/>
  </r>
  <r>
    <x v="0"/>
    <n v="5"/>
    <x v="4"/>
    <x v="0"/>
    <x v="2"/>
    <n v="3"/>
    <s v="EGP 15,000,000 "/>
    <x v="3"/>
    <n v="2"/>
    <d v="1899-12-30T07:30:00"/>
    <x v="0"/>
    <x v="8"/>
    <x v="4"/>
    <x v="3"/>
    <x v="10"/>
  </r>
  <r>
    <x v="0"/>
    <n v="29"/>
    <x v="4"/>
    <x v="3"/>
    <x v="2"/>
    <n v="3"/>
    <s v="EGP 15,000,000 "/>
    <x v="3"/>
    <n v="4"/>
    <d v="1899-12-30T07:30:00"/>
    <x v="0"/>
    <x v="0"/>
    <x v="1"/>
    <x v="0"/>
    <x v="10"/>
  </r>
  <r>
    <x v="0"/>
    <n v="12"/>
    <x v="4"/>
    <x v="0"/>
    <x v="3"/>
    <n v="4"/>
    <s v="EGP 15,000,000 "/>
    <x v="3"/>
    <n v="2"/>
    <d v="1899-12-30T07:30:00"/>
    <x v="0"/>
    <x v="0"/>
    <x v="6"/>
    <x v="0"/>
    <x v="5"/>
  </r>
  <r>
    <x v="0"/>
    <n v="11"/>
    <x v="5"/>
    <x v="0"/>
    <x v="2"/>
    <n v="2"/>
    <s v="EGP 38,000,000 "/>
    <x v="7"/>
    <n v="4"/>
    <d v="1899-12-30T07:30:00"/>
    <x v="1"/>
    <x v="5"/>
    <x v="7"/>
    <x v="3"/>
    <x v="10"/>
  </r>
  <r>
    <x v="0"/>
    <n v="6"/>
    <x v="5"/>
    <x v="2"/>
    <x v="2"/>
    <n v="5"/>
    <s v="EGP 20,000,000 "/>
    <x v="5"/>
    <n v="3"/>
    <d v="1899-12-30T07:30:00"/>
    <x v="0"/>
    <x v="2"/>
    <x v="1"/>
    <x v="1"/>
    <x v="1"/>
  </r>
  <r>
    <x v="0"/>
    <n v="1"/>
    <x v="0"/>
    <x v="0"/>
    <x v="3"/>
    <n v="2"/>
    <s v="EGP 12,000,000 "/>
    <x v="2"/>
    <n v="1"/>
    <d v="1899-12-30T07:30:00"/>
    <x v="0"/>
    <x v="0"/>
    <x v="1"/>
    <x v="2"/>
    <x v="11"/>
  </r>
  <r>
    <x v="0"/>
    <n v="10"/>
    <x v="8"/>
    <x v="3"/>
    <x v="0"/>
    <n v="2"/>
    <s v="EGP 38,000,000 "/>
    <x v="7"/>
    <n v="2"/>
    <d v="1899-12-30T07:30:00"/>
    <x v="4"/>
    <x v="5"/>
    <x v="5"/>
    <x v="1"/>
    <x v="6"/>
  </r>
  <r>
    <x v="0"/>
    <n v="1"/>
    <x v="8"/>
    <x v="5"/>
    <x v="2"/>
    <n v="3"/>
    <s v="EGP 15,000,000 "/>
    <x v="3"/>
    <n v="1"/>
    <d v="1899-12-30T07:30:00"/>
    <x v="0"/>
    <x v="7"/>
    <x v="5"/>
    <x v="0"/>
    <x v="9"/>
  </r>
  <r>
    <x v="1"/>
    <n v="7"/>
    <x v="11"/>
    <x v="1"/>
    <x v="0"/>
    <n v="0"/>
    <s v="EGP 0 "/>
    <x v="9"/>
    <n v="3"/>
    <d v="1899-12-30T07:30:00"/>
    <x v="3"/>
    <x v="9"/>
    <x v="7"/>
    <x v="2"/>
    <x v="11"/>
  </r>
  <r>
    <x v="1"/>
    <n v="12"/>
    <x v="1"/>
    <x v="4"/>
    <x v="1"/>
    <n v="0"/>
    <s v="EGP 0 "/>
    <x v="9"/>
    <n v="2"/>
    <d v="1899-12-30T07:30:00"/>
    <x v="3"/>
    <x v="9"/>
    <x v="2"/>
    <x v="1"/>
    <x v="2"/>
  </r>
  <r>
    <x v="1"/>
    <n v="1"/>
    <x v="2"/>
    <x v="2"/>
    <x v="2"/>
    <n v="0"/>
    <s v="EGP 0 "/>
    <x v="9"/>
    <n v="4"/>
    <d v="1899-12-30T07:30:00"/>
    <x v="3"/>
    <x v="9"/>
    <x v="2"/>
    <x v="0"/>
    <x v="10"/>
  </r>
  <r>
    <x v="1"/>
    <n v="29"/>
    <x v="2"/>
    <x v="3"/>
    <x v="2"/>
    <n v="0"/>
    <s v="EGP 0 "/>
    <x v="9"/>
    <n v="2"/>
    <d v="1899-12-30T07:30:00"/>
    <x v="3"/>
    <x v="9"/>
    <x v="4"/>
    <x v="1"/>
    <x v="6"/>
  </r>
  <r>
    <x v="1"/>
    <n v="26"/>
    <x v="3"/>
    <x v="3"/>
    <x v="0"/>
    <n v="0"/>
    <s v="EGP 0 "/>
    <x v="9"/>
    <n v="3"/>
    <d v="1899-12-30T07:30:00"/>
    <x v="3"/>
    <x v="9"/>
    <x v="2"/>
    <x v="0"/>
    <x v="5"/>
  </r>
  <r>
    <x v="1"/>
    <n v="30"/>
    <x v="10"/>
    <x v="4"/>
    <x v="0"/>
    <n v="0"/>
    <s v="EGP 0 "/>
    <x v="9"/>
    <n v="7"/>
    <d v="1899-12-30T07:30:00"/>
    <x v="3"/>
    <x v="9"/>
    <x v="5"/>
    <x v="1"/>
    <x v="6"/>
  </r>
  <r>
    <x v="1"/>
    <n v="7"/>
    <x v="11"/>
    <x v="1"/>
    <x v="0"/>
    <n v="0"/>
    <s v="EGP 0 "/>
    <x v="9"/>
    <n v="3"/>
    <d v="1899-12-30T07:30:00"/>
    <x v="3"/>
    <x v="9"/>
    <x v="7"/>
    <x v="2"/>
    <x v="11"/>
  </r>
  <r>
    <x v="0"/>
    <n v="16"/>
    <x v="6"/>
    <x v="3"/>
    <x v="1"/>
    <n v="3"/>
    <s v="EGP 11,000,000 "/>
    <x v="1"/>
    <n v="3"/>
    <d v="1899-12-30T08:00:00"/>
    <x v="0"/>
    <x v="1"/>
    <x v="2"/>
    <x v="0"/>
    <x v="5"/>
  </r>
  <r>
    <x v="0"/>
    <n v="13"/>
    <x v="2"/>
    <x v="5"/>
    <x v="1"/>
    <n v="2"/>
    <s v="EGP 10,000,000 "/>
    <x v="8"/>
    <n v="2"/>
    <d v="1899-12-30T08:00:00"/>
    <x v="0"/>
    <x v="0"/>
    <x v="3"/>
    <x v="0"/>
    <x v="5"/>
  </r>
  <r>
    <x v="0"/>
    <n v="16"/>
    <x v="2"/>
    <x v="0"/>
    <x v="2"/>
    <n v="2"/>
    <s v="EGP 12,000,000 "/>
    <x v="2"/>
    <n v="2"/>
    <d v="1899-12-30T08:00:00"/>
    <x v="0"/>
    <x v="4"/>
    <x v="7"/>
    <x v="1"/>
    <x v="1"/>
  </r>
  <r>
    <x v="0"/>
    <n v="26"/>
    <x v="3"/>
    <x v="2"/>
    <x v="2"/>
    <n v="2"/>
    <s v="EGP 38,000,000 "/>
    <x v="7"/>
    <n v="5"/>
    <d v="1899-12-30T08:00:00"/>
    <x v="1"/>
    <x v="2"/>
    <x v="6"/>
    <x v="1"/>
    <x v="2"/>
  </r>
  <r>
    <x v="0"/>
    <n v="9"/>
    <x v="3"/>
    <x v="1"/>
    <x v="2"/>
    <n v="4"/>
    <s v="EGP 20,000,000 "/>
    <x v="5"/>
    <n v="1"/>
    <d v="1899-12-30T08:00:00"/>
    <x v="2"/>
    <x v="2"/>
    <x v="5"/>
    <x v="1"/>
    <x v="13"/>
  </r>
  <r>
    <x v="0"/>
    <n v="28"/>
    <x v="3"/>
    <x v="1"/>
    <x v="2"/>
    <n v="1"/>
    <s v="EGP 7,000,000 "/>
    <x v="0"/>
    <n v="2"/>
    <d v="1899-12-30T08:00:00"/>
    <x v="0"/>
    <x v="2"/>
    <x v="6"/>
    <x v="1"/>
    <x v="6"/>
  </r>
  <r>
    <x v="0"/>
    <n v="30"/>
    <x v="3"/>
    <x v="2"/>
    <x v="0"/>
    <n v="3"/>
    <s v="EGP 15,000,000 "/>
    <x v="3"/>
    <n v="4"/>
    <d v="1899-12-30T08:00:00"/>
    <x v="0"/>
    <x v="1"/>
    <x v="3"/>
    <x v="0"/>
    <x v="10"/>
  </r>
  <r>
    <x v="0"/>
    <n v="5"/>
    <x v="4"/>
    <x v="1"/>
    <x v="0"/>
    <n v="5"/>
    <s v="EGP 25,000,000 "/>
    <x v="4"/>
    <n v="2"/>
    <d v="1899-12-30T08:00:00"/>
    <x v="0"/>
    <x v="0"/>
    <x v="1"/>
    <x v="3"/>
    <x v="4"/>
  </r>
  <r>
    <x v="0"/>
    <n v="16"/>
    <x v="6"/>
    <x v="3"/>
    <x v="1"/>
    <n v="3"/>
    <s v="EGP 11,000,000 "/>
    <x v="1"/>
    <n v="3"/>
    <d v="1899-12-30T08:00:00"/>
    <x v="0"/>
    <x v="1"/>
    <x v="2"/>
    <x v="0"/>
    <x v="5"/>
  </r>
  <r>
    <x v="1"/>
    <n v="12"/>
    <x v="2"/>
    <x v="2"/>
    <x v="2"/>
    <n v="0"/>
    <s v="EGP 0 "/>
    <x v="9"/>
    <n v="3"/>
    <d v="1899-12-30T08:00:00"/>
    <x v="3"/>
    <x v="9"/>
    <x v="2"/>
    <x v="3"/>
    <x v="10"/>
  </r>
  <r>
    <x v="1"/>
    <n v="1"/>
    <x v="3"/>
    <x v="4"/>
    <x v="2"/>
    <n v="0"/>
    <s v="EGP 0 "/>
    <x v="9"/>
    <n v="1"/>
    <d v="1899-12-30T08:00:00"/>
    <x v="3"/>
    <x v="9"/>
    <x v="2"/>
    <x v="3"/>
    <x v="10"/>
  </r>
  <r>
    <x v="1"/>
    <n v="5"/>
    <x v="3"/>
    <x v="4"/>
    <x v="3"/>
    <n v="0"/>
    <s v="EGP 0 "/>
    <x v="9"/>
    <n v="4"/>
    <d v="1899-12-30T08:00:00"/>
    <x v="3"/>
    <x v="9"/>
    <x v="5"/>
    <x v="2"/>
    <x v="11"/>
  </r>
  <r>
    <x v="1"/>
    <n v="27"/>
    <x v="4"/>
    <x v="0"/>
    <x v="0"/>
    <n v="0"/>
    <s v="EGP 0 "/>
    <x v="9"/>
    <n v="1"/>
    <d v="1899-12-30T08:00:00"/>
    <x v="3"/>
    <x v="9"/>
    <x v="2"/>
    <x v="1"/>
    <x v="6"/>
  </r>
  <r>
    <x v="1"/>
    <n v="16"/>
    <x v="4"/>
    <x v="0"/>
    <x v="0"/>
    <n v="0"/>
    <s v="EGP 0 "/>
    <x v="9"/>
    <n v="1"/>
    <d v="1899-12-30T08:00:00"/>
    <x v="3"/>
    <x v="9"/>
    <x v="4"/>
    <x v="0"/>
    <x v="0"/>
  </r>
  <r>
    <x v="0"/>
    <n v="11"/>
    <x v="6"/>
    <x v="2"/>
    <x v="2"/>
    <n v="4"/>
    <s v="EGP 20,000,000 "/>
    <x v="5"/>
    <n v="1"/>
    <d v="1899-12-30T08:10:00"/>
    <x v="0"/>
    <x v="7"/>
    <x v="0"/>
    <x v="0"/>
    <x v="9"/>
  </r>
  <r>
    <x v="0"/>
    <n v="1"/>
    <x v="8"/>
    <x v="3"/>
    <x v="1"/>
    <n v="2"/>
    <s v="EGP 12,000,000 "/>
    <x v="2"/>
    <n v="5"/>
    <d v="1899-12-30T08:10:00"/>
    <x v="0"/>
    <x v="3"/>
    <x v="4"/>
    <x v="3"/>
    <x v="4"/>
  </r>
  <r>
    <x v="0"/>
    <n v="10"/>
    <x v="2"/>
    <x v="3"/>
    <x v="2"/>
    <n v="2"/>
    <s v="EGP 38,000,000 "/>
    <x v="7"/>
    <n v="2"/>
    <d v="1899-12-30T08:10:00"/>
    <x v="4"/>
    <x v="5"/>
    <x v="6"/>
    <x v="0"/>
    <x v="10"/>
  </r>
  <r>
    <x v="0"/>
    <n v="11"/>
    <x v="2"/>
    <x v="0"/>
    <x v="1"/>
    <n v="2"/>
    <s v="EGP 12,000,000 "/>
    <x v="2"/>
    <n v="4"/>
    <d v="1899-12-30T08:10:00"/>
    <x v="0"/>
    <x v="4"/>
    <x v="2"/>
    <x v="1"/>
    <x v="2"/>
  </r>
  <r>
    <x v="0"/>
    <n v="12"/>
    <x v="2"/>
    <x v="3"/>
    <x v="0"/>
    <n v="3"/>
    <s v="EGP 15,000,000 "/>
    <x v="3"/>
    <n v="4"/>
    <d v="1899-12-30T08:10:00"/>
    <x v="0"/>
    <x v="1"/>
    <x v="2"/>
    <x v="1"/>
    <x v="2"/>
  </r>
  <r>
    <x v="0"/>
    <n v="27"/>
    <x v="3"/>
    <x v="2"/>
    <x v="3"/>
    <n v="1"/>
    <s v="EGP 19,000,000 "/>
    <x v="6"/>
    <n v="1"/>
    <d v="1899-12-30T08:10:00"/>
    <x v="1"/>
    <x v="0"/>
    <x v="3"/>
    <x v="0"/>
    <x v="5"/>
  </r>
  <r>
    <x v="0"/>
    <n v="30"/>
    <x v="3"/>
    <x v="3"/>
    <x v="2"/>
    <n v="4"/>
    <s v="EGP 11,000,000 "/>
    <x v="1"/>
    <n v="3"/>
    <d v="1899-12-30T08:10:00"/>
    <x v="2"/>
    <x v="4"/>
    <x v="5"/>
    <x v="1"/>
    <x v="1"/>
  </r>
  <r>
    <x v="0"/>
    <n v="27"/>
    <x v="3"/>
    <x v="1"/>
    <x v="0"/>
    <n v="5"/>
    <s v="EGP 25,000,000 "/>
    <x v="4"/>
    <n v="2"/>
    <d v="1899-12-30T08:10:00"/>
    <x v="0"/>
    <x v="4"/>
    <x v="4"/>
    <x v="1"/>
    <x v="6"/>
  </r>
  <r>
    <x v="0"/>
    <n v="9"/>
    <x v="3"/>
    <x v="0"/>
    <x v="2"/>
    <n v="3"/>
    <s v="EGP 15,000,000 "/>
    <x v="3"/>
    <n v="4"/>
    <d v="1899-12-30T08:10:00"/>
    <x v="0"/>
    <x v="7"/>
    <x v="3"/>
    <x v="3"/>
    <x v="10"/>
  </r>
  <r>
    <x v="0"/>
    <n v="22"/>
    <x v="4"/>
    <x v="5"/>
    <x v="2"/>
    <n v="3"/>
    <s v="EGP 15,000,000 "/>
    <x v="3"/>
    <n v="1"/>
    <d v="1899-12-30T08:10:00"/>
    <x v="0"/>
    <x v="2"/>
    <x v="6"/>
    <x v="3"/>
    <x v="4"/>
  </r>
  <r>
    <x v="0"/>
    <n v="23"/>
    <x v="10"/>
    <x v="3"/>
    <x v="2"/>
    <n v="5"/>
    <s v="EGP 21,000,000 "/>
    <x v="10"/>
    <n v="1"/>
    <d v="1899-12-30T08:10:00"/>
    <x v="0"/>
    <x v="8"/>
    <x v="1"/>
    <x v="0"/>
    <x v="5"/>
  </r>
  <r>
    <x v="0"/>
    <n v="11"/>
    <x v="6"/>
    <x v="2"/>
    <x v="2"/>
    <n v="4"/>
    <s v="EGP 20,000,000 "/>
    <x v="5"/>
    <n v="1"/>
    <d v="1899-12-30T08:10:00"/>
    <x v="0"/>
    <x v="7"/>
    <x v="0"/>
    <x v="0"/>
    <x v="9"/>
  </r>
  <r>
    <x v="0"/>
    <n v="1"/>
    <x v="8"/>
    <x v="3"/>
    <x v="1"/>
    <n v="2"/>
    <s v="EGP 12,000,000 "/>
    <x v="2"/>
    <n v="5"/>
    <d v="1899-12-30T08:10:00"/>
    <x v="0"/>
    <x v="3"/>
    <x v="4"/>
    <x v="3"/>
    <x v="4"/>
  </r>
  <r>
    <x v="1"/>
    <n v="18"/>
    <x v="7"/>
    <x v="0"/>
    <x v="2"/>
    <n v="0"/>
    <s v="EGP 0 "/>
    <x v="9"/>
    <n v="1"/>
    <d v="1899-12-30T08:10:00"/>
    <x v="3"/>
    <x v="9"/>
    <x v="0"/>
    <x v="1"/>
    <x v="2"/>
  </r>
  <r>
    <x v="1"/>
    <n v="2"/>
    <x v="11"/>
    <x v="0"/>
    <x v="1"/>
    <n v="0"/>
    <s v="EGP 0 "/>
    <x v="9"/>
    <n v="4"/>
    <d v="1899-12-30T08:10:00"/>
    <x v="3"/>
    <x v="9"/>
    <x v="7"/>
    <x v="2"/>
    <x v="8"/>
  </r>
  <r>
    <x v="1"/>
    <n v="18"/>
    <x v="7"/>
    <x v="0"/>
    <x v="2"/>
    <n v="0"/>
    <s v="EGP 0 "/>
    <x v="9"/>
    <n v="1"/>
    <d v="1899-12-30T08:10:00"/>
    <x v="3"/>
    <x v="9"/>
    <x v="0"/>
    <x v="1"/>
    <x v="2"/>
  </r>
  <r>
    <x v="1"/>
    <n v="2"/>
    <x v="11"/>
    <x v="0"/>
    <x v="1"/>
    <n v="0"/>
    <s v="EGP 0 "/>
    <x v="9"/>
    <n v="4"/>
    <d v="1899-12-30T08:10:00"/>
    <x v="3"/>
    <x v="9"/>
    <x v="7"/>
    <x v="2"/>
    <x v="8"/>
  </r>
  <r>
    <x v="0"/>
    <n v="13"/>
    <x v="5"/>
    <x v="0"/>
    <x v="2"/>
    <n v="4"/>
    <s v="EGP 15,000,000 "/>
    <x v="3"/>
    <n v="5"/>
    <d v="1899-12-30T08:12:00"/>
    <x v="0"/>
    <x v="3"/>
    <x v="6"/>
    <x v="1"/>
    <x v="6"/>
  </r>
  <r>
    <x v="0"/>
    <n v="11"/>
    <x v="6"/>
    <x v="1"/>
    <x v="0"/>
    <n v="2"/>
    <s v="EGP 38,000,000 "/>
    <x v="7"/>
    <n v="2"/>
    <d v="1899-12-30T08:12:00"/>
    <x v="1"/>
    <x v="0"/>
    <x v="1"/>
    <x v="0"/>
    <x v="9"/>
  </r>
  <r>
    <x v="0"/>
    <n v="12"/>
    <x v="8"/>
    <x v="0"/>
    <x v="2"/>
    <n v="1"/>
    <s v="EGP 7,000,000 "/>
    <x v="0"/>
    <n v="1"/>
    <d v="1899-12-30T08:12:00"/>
    <x v="0"/>
    <x v="4"/>
    <x v="0"/>
    <x v="2"/>
    <x v="11"/>
  </r>
  <r>
    <x v="0"/>
    <n v="27"/>
    <x v="1"/>
    <x v="2"/>
    <x v="4"/>
    <n v="5"/>
    <s v="EGP 25,000,000 "/>
    <x v="4"/>
    <n v="4"/>
    <d v="1899-12-30T08:12:00"/>
    <x v="0"/>
    <x v="7"/>
    <x v="7"/>
    <x v="0"/>
    <x v="10"/>
  </r>
  <r>
    <x v="0"/>
    <n v="30"/>
    <x v="2"/>
    <x v="2"/>
    <x v="2"/>
    <n v="1"/>
    <s v="EGP 19,000,000 "/>
    <x v="6"/>
    <n v="5"/>
    <d v="1899-12-30T08:12:00"/>
    <x v="1"/>
    <x v="7"/>
    <x v="4"/>
    <x v="0"/>
    <x v="10"/>
  </r>
  <r>
    <x v="0"/>
    <n v="19"/>
    <x v="2"/>
    <x v="2"/>
    <x v="4"/>
    <n v="5"/>
    <s v="EGP 20,000,000 "/>
    <x v="5"/>
    <n v="5"/>
    <d v="1899-12-30T08:12:00"/>
    <x v="0"/>
    <x v="4"/>
    <x v="3"/>
    <x v="0"/>
    <x v="7"/>
  </r>
  <r>
    <x v="0"/>
    <n v="12"/>
    <x v="2"/>
    <x v="0"/>
    <x v="2"/>
    <n v="3"/>
    <s v="EGP 11,000,000 "/>
    <x v="1"/>
    <n v="5"/>
    <d v="1899-12-30T08:12:00"/>
    <x v="0"/>
    <x v="8"/>
    <x v="1"/>
    <x v="3"/>
    <x v="10"/>
  </r>
  <r>
    <x v="0"/>
    <n v="21"/>
    <x v="3"/>
    <x v="0"/>
    <x v="1"/>
    <n v="2"/>
    <s v="EGP 12,000,000 "/>
    <x v="2"/>
    <n v="1"/>
    <d v="1899-12-30T08:12:00"/>
    <x v="0"/>
    <x v="5"/>
    <x v="0"/>
    <x v="1"/>
    <x v="13"/>
  </r>
  <r>
    <x v="0"/>
    <n v="17"/>
    <x v="4"/>
    <x v="3"/>
    <x v="2"/>
    <n v="2"/>
    <s v="EGP 12,000,000 "/>
    <x v="2"/>
    <n v="4"/>
    <d v="1899-12-30T08:12:00"/>
    <x v="0"/>
    <x v="8"/>
    <x v="0"/>
    <x v="3"/>
    <x v="4"/>
  </r>
  <r>
    <x v="0"/>
    <n v="15"/>
    <x v="10"/>
    <x v="1"/>
    <x v="4"/>
    <n v="4"/>
    <s v="EGP 20,000,000 "/>
    <x v="5"/>
    <n v="2"/>
    <d v="1899-12-30T08:12:00"/>
    <x v="2"/>
    <x v="2"/>
    <x v="5"/>
    <x v="1"/>
    <x v="6"/>
  </r>
  <r>
    <x v="0"/>
    <n v="1"/>
    <x v="10"/>
    <x v="3"/>
    <x v="2"/>
    <n v="3"/>
    <s v="EGP 12,000,000 "/>
    <x v="2"/>
    <n v="4"/>
    <d v="1899-12-30T08:12:00"/>
    <x v="0"/>
    <x v="0"/>
    <x v="5"/>
    <x v="2"/>
    <x v="8"/>
  </r>
  <r>
    <x v="0"/>
    <n v="13"/>
    <x v="5"/>
    <x v="0"/>
    <x v="2"/>
    <n v="4"/>
    <s v="EGP 15,000,000 "/>
    <x v="3"/>
    <n v="5"/>
    <d v="1899-12-30T08:12:00"/>
    <x v="0"/>
    <x v="3"/>
    <x v="6"/>
    <x v="1"/>
    <x v="6"/>
  </r>
  <r>
    <x v="0"/>
    <n v="11"/>
    <x v="6"/>
    <x v="1"/>
    <x v="0"/>
    <n v="2"/>
    <s v="EGP 38,000,000 "/>
    <x v="7"/>
    <n v="2"/>
    <d v="1899-12-30T08:12:00"/>
    <x v="1"/>
    <x v="0"/>
    <x v="1"/>
    <x v="0"/>
    <x v="9"/>
  </r>
  <r>
    <x v="0"/>
    <n v="12"/>
    <x v="8"/>
    <x v="0"/>
    <x v="2"/>
    <n v="1"/>
    <s v="EGP 7,000,000 "/>
    <x v="0"/>
    <n v="1"/>
    <d v="1899-12-30T08:12:00"/>
    <x v="0"/>
    <x v="4"/>
    <x v="0"/>
    <x v="2"/>
    <x v="11"/>
  </r>
  <r>
    <x v="0"/>
    <n v="27"/>
    <x v="1"/>
    <x v="2"/>
    <x v="4"/>
    <n v="5"/>
    <s v="EGP 25,000,000 "/>
    <x v="4"/>
    <n v="4"/>
    <d v="1899-12-30T08:12:00"/>
    <x v="0"/>
    <x v="7"/>
    <x v="7"/>
    <x v="0"/>
    <x v="10"/>
  </r>
  <r>
    <x v="1"/>
    <n v="12"/>
    <x v="7"/>
    <x v="4"/>
    <x v="1"/>
    <n v="0"/>
    <s v="EGP 0 "/>
    <x v="9"/>
    <n v="3"/>
    <d v="1899-12-30T08:12:00"/>
    <x v="3"/>
    <x v="9"/>
    <x v="7"/>
    <x v="2"/>
    <x v="8"/>
  </r>
  <r>
    <x v="1"/>
    <n v="25"/>
    <x v="4"/>
    <x v="0"/>
    <x v="2"/>
    <n v="0"/>
    <s v="EGP 0 "/>
    <x v="9"/>
    <n v="1"/>
    <d v="1899-12-30T08:12:00"/>
    <x v="3"/>
    <x v="9"/>
    <x v="6"/>
    <x v="3"/>
    <x v="10"/>
  </r>
  <r>
    <x v="1"/>
    <n v="12"/>
    <x v="7"/>
    <x v="4"/>
    <x v="1"/>
    <n v="0"/>
    <s v="EGP 0 "/>
    <x v="9"/>
    <n v="3"/>
    <d v="1899-12-30T08:12:00"/>
    <x v="3"/>
    <x v="9"/>
    <x v="7"/>
    <x v="2"/>
    <x v="8"/>
  </r>
  <r>
    <x v="0"/>
    <n v="12"/>
    <x v="1"/>
    <x v="0"/>
    <x v="2"/>
    <n v="3"/>
    <s v="EGP 15,000,000 "/>
    <x v="3"/>
    <n v="1"/>
    <d v="1899-12-30T08:20:00"/>
    <x v="0"/>
    <x v="3"/>
    <x v="4"/>
    <x v="1"/>
    <x v="1"/>
  </r>
  <r>
    <x v="0"/>
    <n v="30"/>
    <x v="2"/>
    <x v="1"/>
    <x v="2"/>
    <n v="2"/>
    <s v="EGP 12,000,000 "/>
    <x v="2"/>
    <n v="2"/>
    <d v="1899-12-30T08:20:00"/>
    <x v="0"/>
    <x v="8"/>
    <x v="2"/>
    <x v="2"/>
    <x v="8"/>
  </r>
  <r>
    <x v="0"/>
    <n v="6"/>
    <x v="2"/>
    <x v="2"/>
    <x v="2"/>
    <n v="5"/>
    <s v="EGP 20,000,000 "/>
    <x v="5"/>
    <n v="2"/>
    <d v="1899-12-30T08:20:00"/>
    <x v="0"/>
    <x v="4"/>
    <x v="5"/>
    <x v="0"/>
    <x v="7"/>
  </r>
  <r>
    <x v="0"/>
    <n v="21"/>
    <x v="3"/>
    <x v="1"/>
    <x v="1"/>
    <n v="1"/>
    <s v="EGP 7,000,000 "/>
    <x v="0"/>
    <n v="2"/>
    <d v="1899-12-30T08:20:00"/>
    <x v="0"/>
    <x v="0"/>
    <x v="2"/>
    <x v="1"/>
    <x v="14"/>
  </r>
  <r>
    <x v="0"/>
    <n v="22"/>
    <x v="3"/>
    <x v="4"/>
    <x v="1"/>
    <n v="3"/>
    <s v="EGP 15,000,000 "/>
    <x v="3"/>
    <n v="5"/>
    <d v="1899-12-30T08:20:00"/>
    <x v="0"/>
    <x v="4"/>
    <x v="6"/>
    <x v="0"/>
    <x v="12"/>
  </r>
  <r>
    <x v="0"/>
    <n v="12"/>
    <x v="3"/>
    <x v="1"/>
    <x v="2"/>
    <n v="4"/>
    <s v="EGP 15,000,000 "/>
    <x v="3"/>
    <n v="4"/>
    <d v="1899-12-30T08:20:00"/>
    <x v="0"/>
    <x v="7"/>
    <x v="3"/>
    <x v="1"/>
    <x v="6"/>
  </r>
  <r>
    <x v="0"/>
    <n v="23"/>
    <x v="4"/>
    <x v="1"/>
    <x v="1"/>
    <n v="2"/>
    <s v="EGP 12,000,000 "/>
    <x v="2"/>
    <n v="1"/>
    <d v="1899-12-30T08:20:00"/>
    <x v="0"/>
    <x v="3"/>
    <x v="1"/>
    <x v="0"/>
    <x v="5"/>
  </r>
  <r>
    <x v="0"/>
    <n v="29"/>
    <x v="4"/>
    <x v="3"/>
    <x v="0"/>
    <n v="2"/>
    <s v="EGP 12,000,000 "/>
    <x v="2"/>
    <n v="2"/>
    <d v="1899-12-30T08:20:00"/>
    <x v="0"/>
    <x v="4"/>
    <x v="6"/>
    <x v="0"/>
    <x v="7"/>
  </r>
  <r>
    <x v="0"/>
    <n v="21"/>
    <x v="10"/>
    <x v="0"/>
    <x v="2"/>
    <n v="1"/>
    <s v="EGP 19,000,000 "/>
    <x v="6"/>
    <n v="2"/>
    <d v="1899-12-30T08:20:00"/>
    <x v="1"/>
    <x v="7"/>
    <x v="2"/>
    <x v="0"/>
    <x v="12"/>
  </r>
  <r>
    <x v="0"/>
    <n v="24"/>
    <x v="10"/>
    <x v="0"/>
    <x v="1"/>
    <n v="3"/>
    <s v="EGP 15,000,000 "/>
    <x v="3"/>
    <n v="1"/>
    <d v="1899-12-30T08:20:00"/>
    <x v="0"/>
    <x v="1"/>
    <x v="3"/>
    <x v="1"/>
    <x v="1"/>
  </r>
  <r>
    <x v="1"/>
    <n v="20"/>
    <x v="2"/>
    <x v="0"/>
    <x v="2"/>
    <n v="0"/>
    <s v="EGP 0 "/>
    <x v="9"/>
    <n v="1"/>
    <d v="1899-12-30T08:20:00"/>
    <x v="3"/>
    <x v="9"/>
    <x v="6"/>
    <x v="1"/>
    <x v="6"/>
  </r>
  <r>
    <x v="1"/>
    <n v="8"/>
    <x v="3"/>
    <x v="3"/>
    <x v="2"/>
    <n v="0"/>
    <s v="EGP 0 "/>
    <x v="9"/>
    <n v="5"/>
    <d v="1899-12-30T08:20:00"/>
    <x v="3"/>
    <x v="9"/>
    <x v="0"/>
    <x v="2"/>
    <x v="8"/>
  </r>
  <r>
    <x v="1"/>
    <n v="31"/>
    <x v="10"/>
    <x v="0"/>
    <x v="2"/>
    <n v="0"/>
    <s v="EGP 0 "/>
    <x v="9"/>
    <n v="1"/>
    <d v="1899-12-30T08:20:00"/>
    <x v="3"/>
    <x v="9"/>
    <x v="7"/>
    <x v="3"/>
    <x v="4"/>
  </r>
  <r>
    <x v="0"/>
    <n v="30"/>
    <x v="1"/>
    <x v="1"/>
    <x v="0"/>
    <n v="2"/>
    <s v="EGP 38,000,000 "/>
    <x v="7"/>
    <n v="2"/>
    <d v="1899-12-30T08:40:00"/>
    <x v="1"/>
    <x v="7"/>
    <x v="0"/>
    <x v="1"/>
    <x v="2"/>
  </r>
  <r>
    <x v="0"/>
    <n v="28"/>
    <x v="2"/>
    <x v="0"/>
    <x v="2"/>
    <n v="2"/>
    <s v="EGP 12,000,000 "/>
    <x v="2"/>
    <n v="2"/>
    <d v="1899-12-30T08:40:00"/>
    <x v="0"/>
    <x v="2"/>
    <x v="2"/>
    <x v="3"/>
    <x v="10"/>
  </r>
  <r>
    <x v="0"/>
    <n v="28"/>
    <x v="2"/>
    <x v="3"/>
    <x v="1"/>
    <n v="3"/>
    <s v="EGP 15,000,000 "/>
    <x v="3"/>
    <n v="2"/>
    <d v="1899-12-30T08:40:00"/>
    <x v="0"/>
    <x v="0"/>
    <x v="2"/>
    <x v="3"/>
    <x v="10"/>
  </r>
  <r>
    <x v="0"/>
    <n v="30"/>
    <x v="2"/>
    <x v="5"/>
    <x v="1"/>
    <n v="3"/>
    <s v="EGP 15,000,000 "/>
    <x v="3"/>
    <n v="4"/>
    <d v="1899-12-30T08:40:00"/>
    <x v="0"/>
    <x v="7"/>
    <x v="3"/>
    <x v="1"/>
    <x v="1"/>
  </r>
  <r>
    <x v="0"/>
    <n v="30"/>
    <x v="2"/>
    <x v="2"/>
    <x v="0"/>
    <n v="2"/>
    <s v="EGP 12,000,000 "/>
    <x v="2"/>
    <n v="2"/>
    <d v="1899-12-30T08:40:00"/>
    <x v="0"/>
    <x v="7"/>
    <x v="5"/>
    <x v="1"/>
    <x v="1"/>
  </r>
  <r>
    <x v="0"/>
    <n v="6"/>
    <x v="2"/>
    <x v="5"/>
    <x v="1"/>
    <n v="3"/>
    <s v="EGP 15,000,000 "/>
    <x v="3"/>
    <n v="4"/>
    <d v="1899-12-30T08:40:00"/>
    <x v="0"/>
    <x v="4"/>
    <x v="6"/>
    <x v="1"/>
    <x v="1"/>
  </r>
  <r>
    <x v="0"/>
    <n v="27"/>
    <x v="3"/>
    <x v="0"/>
    <x v="1"/>
    <n v="4"/>
    <s v="EGP 20,000,000 "/>
    <x v="5"/>
    <n v="5"/>
    <d v="1899-12-30T08:40:00"/>
    <x v="2"/>
    <x v="7"/>
    <x v="7"/>
    <x v="1"/>
    <x v="6"/>
  </r>
  <r>
    <x v="0"/>
    <n v="11"/>
    <x v="3"/>
    <x v="4"/>
    <x v="0"/>
    <n v="1"/>
    <s v="EGP 7,000,000 "/>
    <x v="0"/>
    <n v="1"/>
    <d v="1899-12-30T08:40:00"/>
    <x v="0"/>
    <x v="0"/>
    <x v="2"/>
    <x v="2"/>
    <x v="8"/>
  </r>
  <r>
    <x v="0"/>
    <n v="29"/>
    <x v="3"/>
    <x v="3"/>
    <x v="2"/>
    <n v="2"/>
    <s v="EGP 12,000,000 "/>
    <x v="2"/>
    <n v="2"/>
    <d v="1899-12-30T08:40:00"/>
    <x v="0"/>
    <x v="3"/>
    <x v="2"/>
    <x v="0"/>
    <x v="5"/>
  </r>
  <r>
    <x v="0"/>
    <n v="7"/>
    <x v="3"/>
    <x v="3"/>
    <x v="0"/>
    <n v="2"/>
    <s v="EGP 12,000,000 "/>
    <x v="2"/>
    <n v="7"/>
    <d v="1899-12-30T08:40:00"/>
    <x v="0"/>
    <x v="0"/>
    <x v="0"/>
    <x v="2"/>
    <x v="11"/>
  </r>
  <r>
    <x v="0"/>
    <n v="8"/>
    <x v="3"/>
    <x v="0"/>
    <x v="2"/>
    <n v="3"/>
    <s v="EGP 15,000,000 "/>
    <x v="3"/>
    <n v="2"/>
    <d v="1899-12-30T08:40:00"/>
    <x v="0"/>
    <x v="1"/>
    <x v="5"/>
    <x v="1"/>
    <x v="13"/>
  </r>
  <r>
    <x v="0"/>
    <n v="11"/>
    <x v="3"/>
    <x v="1"/>
    <x v="4"/>
    <n v="4"/>
    <s v="EGP 20,000,000 "/>
    <x v="5"/>
    <n v="5"/>
    <d v="1899-12-30T08:40:00"/>
    <x v="0"/>
    <x v="4"/>
    <x v="7"/>
    <x v="2"/>
    <x v="8"/>
  </r>
  <r>
    <x v="0"/>
    <n v="22"/>
    <x v="4"/>
    <x v="1"/>
    <x v="0"/>
    <n v="1"/>
    <s v="EGP 19,000,000 "/>
    <x v="6"/>
    <n v="1"/>
    <d v="1899-12-30T08:40:00"/>
    <x v="1"/>
    <x v="2"/>
    <x v="4"/>
    <x v="1"/>
    <x v="1"/>
  </r>
  <r>
    <x v="0"/>
    <n v="6"/>
    <x v="4"/>
    <x v="0"/>
    <x v="2"/>
    <n v="4"/>
    <s v="EGP 20,000,000 "/>
    <x v="5"/>
    <n v="1"/>
    <d v="1899-12-30T08:40:00"/>
    <x v="2"/>
    <x v="8"/>
    <x v="2"/>
    <x v="0"/>
    <x v="12"/>
  </r>
  <r>
    <x v="0"/>
    <n v="1"/>
    <x v="4"/>
    <x v="2"/>
    <x v="0"/>
    <n v="2"/>
    <s v="EGP 12,000,000 "/>
    <x v="2"/>
    <n v="1"/>
    <d v="1899-12-30T08:40:00"/>
    <x v="0"/>
    <x v="2"/>
    <x v="2"/>
    <x v="0"/>
    <x v="7"/>
  </r>
  <r>
    <x v="0"/>
    <n v="14"/>
    <x v="4"/>
    <x v="3"/>
    <x v="2"/>
    <n v="5"/>
    <s v="EGP 25,000,000 "/>
    <x v="4"/>
    <n v="1"/>
    <d v="1899-12-30T08:40:00"/>
    <x v="0"/>
    <x v="6"/>
    <x v="2"/>
    <x v="1"/>
    <x v="2"/>
  </r>
  <r>
    <x v="0"/>
    <n v="10"/>
    <x v="4"/>
    <x v="0"/>
    <x v="1"/>
    <n v="1"/>
    <s v="EGP 7,000,000 "/>
    <x v="0"/>
    <n v="2"/>
    <d v="1899-12-30T08:40:00"/>
    <x v="0"/>
    <x v="8"/>
    <x v="6"/>
    <x v="0"/>
    <x v="12"/>
  </r>
  <r>
    <x v="0"/>
    <n v="13"/>
    <x v="10"/>
    <x v="2"/>
    <x v="2"/>
    <n v="1"/>
    <s v="EGP 19,000,000 "/>
    <x v="6"/>
    <n v="2"/>
    <d v="1899-12-30T08:40:00"/>
    <x v="1"/>
    <x v="0"/>
    <x v="7"/>
    <x v="0"/>
    <x v="5"/>
  </r>
  <r>
    <x v="0"/>
    <n v="16"/>
    <x v="10"/>
    <x v="0"/>
    <x v="0"/>
    <n v="5"/>
    <s v="EGP 20,000,000 "/>
    <x v="5"/>
    <n v="4"/>
    <d v="1899-12-30T08:40:00"/>
    <x v="0"/>
    <x v="7"/>
    <x v="3"/>
    <x v="1"/>
    <x v="6"/>
  </r>
  <r>
    <x v="0"/>
    <n v="17"/>
    <x v="10"/>
    <x v="2"/>
    <x v="2"/>
    <n v="5"/>
    <s v="EGP 21,000,000 "/>
    <x v="10"/>
    <n v="6"/>
    <d v="1899-12-30T08:40:00"/>
    <x v="0"/>
    <x v="2"/>
    <x v="3"/>
    <x v="3"/>
    <x v="4"/>
  </r>
  <r>
    <x v="0"/>
    <n v="30"/>
    <x v="1"/>
    <x v="1"/>
    <x v="0"/>
    <n v="2"/>
    <s v="EGP 38,000,000 "/>
    <x v="7"/>
    <n v="2"/>
    <d v="1899-12-30T08:40:00"/>
    <x v="1"/>
    <x v="7"/>
    <x v="0"/>
    <x v="1"/>
    <x v="2"/>
  </r>
  <r>
    <x v="1"/>
    <n v="5"/>
    <x v="5"/>
    <x v="0"/>
    <x v="3"/>
    <n v="0"/>
    <s v="EGP 0 "/>
    <x v="9"/>
    <n v="4"/>
    <d v="1899-12-30T08:40:00"/>
    <x v="3"/>
    <x v="9"/>
    <x v="6"/>
    <x v="1"/>
    <x v="1"/>
  </r>
  <r>
    <x v="1"/>
    <n v="10"/>
    <x v="11"/>
    <x v="3"/>
    <x v="1"/>
    <n v="0"/>
    <s v="EGP 0 "/>
    <x v="9"/>
    <n v="3"/>
    <d v="1899-12-30T08:40:00"/>
    <x v="3"/>
    <x v="9"/>
    <x v="7"/>
    <x v="3"/>
    <x v="4"/>
  </r>
  <r>
    <x v="1"/>
    <n v="12"/>
    <x v="1"/>
    <x v="3"/>
    <x v="3"/>
    <n v="0"/>
    <s v="EGP 0 "/>
    <x v="9"/>
    <n v="1"/>
    <d v="1899-12-30T08:40:00"/>
    <x v="3"/>
    <x v="9"/>
    <x v="2"/>
    <x v="0"/>
    <x v="12"/>
  </r>
  <r>
    <x v="1"/>
    <n v="30"/>
    <x v="2"/>
    <x v="3"/>
    <x v="1"/>
    <n v="0"/>
    <s v="EGP 0 "/>
    <x v="9"/>
    <n v="2"/>
    <d v="1899-12-30T08:40:00"/>
    <x v="3"/>
    <x v="9"/>
    <x v="7"/>
    <x v="0"/>
    <x v="5"/>
  </r>
  <r>
    <x v="1"/>
    <n v="30"/>
    <x v="10"/>
    <x v="0"/>
    <x v="2"/>
    <n v="0"/>
    <s v="EGP 0 "/>
    <x v="9"/>
    <n v="5"/>
    <d v="1899-12-30T08:40:00"/>
    <x v="3"/>
    <x v="9"/>
    <x v="2"/>
    <x v="2"/>
    <x v="8"/>
  </r>
  <r>
    <x v="1"/>
    <n v="30"/>
    <x v="10"/>
    <x v="4"/>
    <x v="0"/>
    <n v="0"/>
    <s v="EGP 0 "/>
    <x v="9"/>
    <n v="3"/>
    <d v="1899-12-30T08:40:00"/>
    <x v="3"/>
    <x v="9"/>
    <x v="4"/>
    <x v="3"/>
    <x v="10"/>
  </r>
  <r>
    <x v="1"/>
    <n v="5"/>
    <x v="5"/>
    <x v="0"/>
    <x v="3"/>
    <n v="0"/>
    <s v="EGP 0 "/>
    <x v="9"/>
    <n v="4"/>
    <d v="1899-12-30T08:40:00"/>
    <x v="3"/>
    <x v="9"/>
    <x v="6"/>
    <x v="1"/>
    <x v="1"/>
  </r>
  <r>
    <x v="1"/>
    <n v="10"/>
    <x v="11"/>
    <x v="3"/>
    <x v="1"/>
    <n v="0"/>
    <s v="EGP 0 "/>
    <x v="9"/>
    <n v="3"/>
    <d v="1899-12-30T08:40:00"/>
    <x v="3"/>
    <x v="9"/>
    <x v="7"/>
    <x v="3"/>
    <x v="4"/>
  </r>
  <r>
    <x v="0"/>
    <n v="26"/>
    <x v="1"/>
    <x v="1"/>
    <x v="2"/>
    <n v="3"/>
    <s v="EGP 15,000,000 "/>
    <x v="3"/>
    <n v="2"/>
    <d v="1899-12-30T09:00:00"/>
    <x v="0"/>
    <x v="3"/>
    <x v="0"/>
    <x v="0"/>
    <x v="10"/>
  </r>
  <r>
    <x v="0"/>
    <n v="27"/>
    <x v="2"/>
    <x v="2"/>
    <x v="1"/>
    <n v="3"/>
    <s v="EGP 15,000,000 "/>
    <x v="3"/>
    <n v="4"/>
    <d v="1899-12-30T09:00:00"/>
    <x v="0"/>
    <x v="7"/>
    <x v="4"/>
    <x v="1"/>
    <x v="2"/>
  </r>
  <r>
    <x v="0"/>
    <n v="30"/>
    <x v="2"/>
    <x v="5"/>
    <x v="3"/>
    <n v="3"/>
    <s v="EGP 15,000,000 "/>
    <x v="3"/>
    <n v="2"/>
    <d v="1899-12-30T09:00:00"/>
    <x v="0"/>
    <x v="0"/>
    <x v="5"/>
    <x v="2"/>
    <x v="11"/>
  </r>
  <r>
    <x v="0"/>
    <n v="5"/>
    <x v="3"/>
    <x v="2"/>
    <x v="2"/>
    <n v="1"/>
    <s v="EGP 7,000,000 "/>
    <x v="0"/>
    <n v="4"/>
    <d v="1899-12-30T09:00:00"/>
    <x v="0"/>
    <x v="2"/>
    <x v="2"/>
    <x v="0"/>
    <x v="12"/>
  </r>
  <r>
    <x v="0"/>
    <n v="28"/>
    <x v="3"/>
    <x v="0"/>
    <x v="2"/>
    <n v="5"/>
    <s v="EGP 20,000,000 "/>
    <x v="5"/>
    <n v="2"/>
    <d v="1899-12-30T09:00:00"/>
    <x v="0"/>
    <x v="7"/>
    <x v="1"/>
    <x v="1"/>
    <x v="6"/>
  </r>
  <r>
    <x v="0"/>
    <n v="7"/>
    <x v="3"/>
    <x v="0"/>
    <x v="2"/>
    <n v="2"/>
    <s v="EGP 12,000,000 "/>
    <x v="2"/>
    <n v="2"/>
    <d v="1899-12-30T09:00:00"/>
    <x v="0"/>
    <x v="0"/>
    <x v="6"/>
    <x v="0"/>
    <x v="10"/>
  </r>
  <r>
    <x v="0"/>
    <n v="20"/>
    <x v="4"/>
    <x v="0"/>
    <x v="2"/>
    <n v="4"/>
    <s v="EGP 20,000,000 "/>
    <x v="5"/>
    <n v="2"/>
    <d v="1899-12-30T09:00:00"/>
    <x v="2"/>
    <x v="4"/>
    <x v="7"/>
    <x v="1"/>
    <x v="2"/>
  </r>
  <r>
    <x v="0"/>
    <n v="15"/>
    <x v="4"/>
    <x v="5"/>
    <x v="1"/>
    <n v="2"/>
    <s v="EGP 12,000,000 "/>
    <x v="2"/>
    <n v="3"/>
    <d v="1899-12-30T09:00:00"/>
    <x v="0"/>
    <x v="8"/>
    <x v="3"/>
    <x v="0"/>
    <x v="12"/>
  </r>
  <r>
    <x v="0"/>
    <n v="18"/>
    <x v="4"/>
    <x v="0"/>
    <x v="1"/>
    <n v="2"/>
    <s v="EGP 12,000,000 "/>
    <x v="2"/>
    <n v="1"/>
    <d v="1899-12-30T09:00:00"/>
    <x v="0"/>
    <x v="7"/>
    <x v="4"/>
    <x v="1"/>
    <x v="6"/>
  </r>
  <r>
    <x v="0"/>
    <n v="3"/>
    <x v="4"/>
    <x v="3"/>
    <x v="0"/>
    <n v="4"/>
    <s v="EGP 20,000,000 "/>
    <x v="5"/>
    <n v="1"/>
    <d v="1899-12-30T09:00:00"/>
    <x v="0"/>
    <x v="4"/>
    <x v="5"/>
    <x v="0"/>
    <x v="7"/>
  </r>
  <r>
    <x v="1"/>
    <n v="11"/>
    <x v="7"/>
    <x v="0"/>
    <x v="0"/>
    <n v="0"/>
    <s v="EGP 0 "/>
    <x v="9"/>
    <n v="1"/>
    <d v="1899-12-30T09:00:00"/>
    <x v="3"/>
    <x v="9"/>
    <x v="2"/>
    <x v="1"/>
    <x v="6"/>
  </r>
  <r>
    <x v="1"/>
    <n v="30"/>
    <x v="10"/>
    <x v="3"/>
    <x v="0"/>
    <n v="0"/>
    <s v="EGP 0 "/>
    <x v="9"/>
    <n v="3"/>
    <d v="1899-12-30T09:00:00"/>
    <x v="3"/>
    <x v="9"/>
    <x v="2"/>
    <x v="3"/>
    <x v="10"/>
  </r>
  <r>
    <x v="1"/>
    <n v="27"/>
    <x v="10"/>
    <x v="4"/>
    <x v="2"/>
    <n v="0"/>
    <s v="EGP 0 "/>
    <x v="9"/>
    <n v="1"/>
    <d v="1899-12-30T09:00:00"/>
    <x v="3"/>
    <x v="9"/>
    <x v="6"/>
    <x v="2"/>
    <x v="3"/>
  </r>
  <r>
    <x v="1"/>
    <n v="11"/>
    <x v="7"/>
    <x v="0"/>
    <x v="0"/>
    <n v="0"/>
    <s v="EGP 0 "/>
    <x v="9"/>
    <n v="1"/>
    <d v="1899-12-30T09:00:00"/>
    <x v="3"/>
    <x v="9"/>
    <x v="2"/>
    <x v="1"/>
    <x v="6"/>
  </r>
  <r>
    <x v="0"/>
    <n v="31"/>
    <x v="8"/>
    <x v="4"/>
    <x v="2"/>
    <n v="2"/>
    <s v="EGP 12,000,000 "/>
    <x v="2"/>
    <n v="4"/>
    <d v="1899-12-30T09:12:00"/>
    <x v="0"/>
    <x v="7"/>
    <x v="2"/>
    <x v="1"/>
    <x v="1"/>
  </r>
  <r>
    <x v="0"/>
    <n v="7"/>
    <x v="2"/>
    <x v="0"/>
    <x v="3"/>
    <n v="4"/>
    <s v="EGP 11,000,000 "/>
    <x v="1"/>
    <n v="5"/>
    <d v="1899-12-30T09:12:00"/>
    <x v="2"/>
    <x v="4"/>
    <x v="3"/>
    <x v="1"/>
    <x v="6"/>
  </r>
  <r>
    <x v="0"/>
    <n v="21"/>
    <x v="3"/>
    <x v="0"/>
    <x v="4"/>
    <n v="4"/>
    <s v="EGP 20,000,000 "/>
    <x v="5"/>
    <n v="2"/>
    <d v="1899-12-30T09:12:00"/>
    <x v="0"/>
    <x v="3"/>
    <x v="2"/>
    <x v="1"/>
    <x v="6"/>
  </r>
  <r>
    <x v="0"/>
    <n v="8"/>
    <x v="3"/>
    <x v="0"/>
    <x v="4"/>
    <n v="3"/>
    <s v="EGP 15,000,000 "/>
    <x v="3"/>
    <n v="1"/>
    <d v="1899-12-30T09:12:00"/>
    <x v="0"/>
    <x v="8"/>
    <x v="4"/>
    <x v="0"/>
    <x v="7"/>
  </r>
  <r>
    <x v="0"/>
    <n v="8"/>
    <x v="3"/>
    <x v="3"/>
    <x v="2"/>
    <n v="2"/>
    <s v="EGP 12,000,000 "/>
    <x v="2"/>
    <n v="4"/>
    <d v="1899-12-30T09:12:00"/>
    <x v="0"/>
    <x v="4"/>
    <x v="1"/>
    <x v="2"/>
    <x v="8"/>
  </r>
  <r>
    <x v="0"/>
    <n v="22"/>
    <x v="4"/>
    <x v="1"/>
    <x v="0"/>
    <n v="1"/>
    <s v="EGP 7,000,000 "/>
    <x v="0"/>
    <n v="1"/>
    <d v="1899-12-30T09:12:00"/>
    <x v="0"/>
    <x v="2"/>
    <x v="7"/>
    <x v="3"/>
    <x v="10"/>
  </r>
  <r>
    <x v="0"/>
    <n v="25"/>
    <x v="4"/>
    <x v="0"/>
    <x v="2"/>
    <n v="3"/>
    <s v="EGP 15,000,000 "/>
    <x v="3"/>
    <n v="3"/>
    <d v="1899-12-30T09:12:00"/>
    <x v="0"/>
    <x v="0"/>
    <x v="2"/>
    <x v="0"/>
    <x v="5"/>
  </r>
  <r>
    <x v="0"/>
    <n v="7"/>
    <x v="4"/>
    <x v="0"/>
    <x v="2"/>
    <n v="5"/>
    <s v="EGP 25,000,000 "/>
    <x v="4"/>
    <n v="3"/>
    <d v="1899-12-30T09:12:00"/>
    <x v="0"/>
    <x v="1"/>
    <x v="0"/>
    <x v="0"/>
    <x v="9"/>
  </r>
  <r>
    <x v="0"/>
    <n v="1"/>
    <x v="10"/>
    <x v="1"/>
    <x v="3"/>
    <n v="5"/>
    <s v="EGP 25,000,000 "/>
    <x v="4"/>
    <n v="3"/>
    <d v="1899-12-30T09:12:00"/>
    <x v="0"/>
    <x v="4"/>
    <x v="2"/>
    <x v="2"/>
    <x v="11"/>
  </r>
  <r>
    <x v="0"/>
    <n v="17"/>
    <x v="10"/>
    <x v="0"/>
    <x v="2"/>
    <n v="2"/>
    <s v="EGP 12,000,000 "/>
    <x v="2"/>
    <n v="2"/>
    <d v="1899-12-30T09:12:00"/>
    <x v="0"/>
    <x v="7"/>
    <x v="5"/>
    <x v="1"/>
    <x v="6"/>
  </r>
  <r>
    <x v="0"/>
    <n v="31"/>
    <x v="8"/>
    <x v="4"/>
    <x v="2"/>
    <n v="2"/>
    <s v="EGP 12,000,000 "/>
    <x v="2"/>
    <n v="4"/>
    <d v="1899-12-30T09:12:00"/>
    <x v="0"/>
    <x v="7"/>
    <x v="2"/>
    <x v="1"/>
    <x v="1"/>
  </r>
  <r>
    <x v="1"/>
    <n v="12"/>
    <x v="1"/>
    <x v="3"/>
    <x v="1"/>
    <n v="0"/>
    <s v="EGP 0 "/>
    <x v="9"/>
    <n v="3"/>
    <d v="1899-12-30T09:12:00"/>
    <x v="3"/>
    <x v="9"/>
    <x v="6"/>
    <x v="3"/>
    <x v="10"/>
  </r>
  <r>
    <x v="1"/>
    <n v="17"/>
    <x v="4"/>
    <x v="1"/>
    <x v="1"/>
    <n v="0"/>
    <s v="EGP 0 "/>
    <x v="9"/>
    <n v="1"/>
    <d v="1899-12-30T09:12:00"/>
    <x v="3"/>
    <x v="9"/>
    <x v="6"/>
    <x v="2"/>
    <x v="8"/>
  </r>
  <r>
    <x v="1"/>
    <n v="14"/>
    <x v="10"/>
    <x v="1"/>
    <x v="2"/>
    <n v="0"/>
    <s v="EGP 0 "/>
    <x v="9"/>
    <n v="4"/>
    <d v="1899-12-30T09:12:00"/>
    <x v="3"/>
    <x v="9"/>
    <x v="7"/>
    <x v="1"/>
    <x v="2"/>
  </r>
  <r>
    <x v="0"/>
    <n v="11"/>
    <x v="5"/>
    <x v="2"/>
    <x v="1"/>
    <n v="2"/>
    <s v="EGP 38,000,000 "/>
    <x v="7"/>
    <n v="1"/>
    <d v="1899-12-30T09:15:00"/>
    <x v="1"/>
    <x v="2"/>
    <x v="7"/>
    <x v="3"/>
    <x v="10"/>
  </r>
  <r>
    <x v="0"/>
    <n v="11"/>
    <x v="6"/>
    <x v="0"/>
    <x v="2"/>
    <n v="5"/>
    <s v="EGP 25,000,000 "/>
    <x v="4"/>
    <n v="1"/>
    <d v="1899-12-30T09:15:00"/>
    <x v="0"/>
    <x v="2"/>
    <x v="7"/>
    <x v="0"/>
    <x v="5"/>
  </r>
  <r>
    <x v="0"/>
    <n v="1"/>
    <x v="9"/>
    <x v="4"/>
    <x v="1"/>
    <n v="2"/>
    <s v="EGP 12,000,000 "/>
    <x v="2"/>
    <n v="1"/>
    <d v="1899-12-30T09:15:00"/>
    <x v="0"/>
    <x v="2"/>
    <x v="5"/>
    <x v="1"/>
    <x v="6"/>
  </r>
  <r>
    <x v="0"/>
    <n v="29"/>
    <x v="1"/>
    <x v="1"/>
    <x v="0"/>
    <n v="5"/>
    <s v="EGP 21,000,000 "/>
    <x v="10"/>
    <n v="5"/>
    <d v="1899-12-30T09:15:00"/>
    <x v="0"/>
    <x v="0"/>
    <x v="2"/>
    <x v="2"/>
    <x v="8"/>
  </r>
  <r>
    <x v="0"/>
    <n v="30"/>
    <x v="2"/>
    <x v="2"/>
    <x v="1"/>
    <n v="2"/>
    <s v="EGP 12,000,000 "/>
    <x v="2"/>
    <n v="4"/>
    <d v="1899-12-30T09:15:00"/>
    <x v="0"/>
    <x v="0"/>
    <x v="3"/>
    <x v="0"/>
    <x v="12"/>
  </r>
  <r>
    <x v="0"/>
    <n v="25"/>
    <x v="3"/>
    <x v="0"/>
    <x v="0"/>
    <n v="1"/>
    <s v="EGP 19,000,000 "/>
    <x v="6"/>
    <n v="3"/>
    <d v="1899-12-30T09:15:00"/>
    <x v="1"/>
    <x v="1"/>
    <x v="2"/>
    <x v="1"/>
    <x v="1"/>
  </r>
  <r>
    <x v="0"/>
    <n v="10"/>
    <x v="3"/>
    <x v="0"/>
    <x v="0"/>
    <n v="4"/>
    <s v="EGP 11,000,000 "/>
    <x v="1"/>
    <n v="5"/>
    <d v="1899-12-30T09:15:00"/>
    <x v="2"/>
    <x v="2"/>
    <x v="6"/>
    <x v="1"/>
    <x v="1"/>
  </r>
  <r>
    <x v="0"/>
    <n v="28"/>
    <x v="3"/>
    <x v="4"/>
    <x v="2"/>
    <n v="1"/>
    <s v="EGP 7,000,000 "/>
    <x v="0"/>
    <n v="1"/>
    <d v="1899-12-30T09:15:00"/>
    <x v="0"/>
    <x v="7"/>
    <x v="4"/>
    <x v="0"/>
    <x v="12"/>
  </r>
  <r>
    <x v="0"/>
    <n v="13"/>
    <x v="4"/>
    <x v="3"/>
    <x v="1"/>
    <n v="4"/>
    <s v="EGP 20,000,000 "/>
    <x v="5"/>
    <n v="5"/>
    <d v="1899-12-30T09:15:00"/>
    <x v="0"/>
    <x v="1"/>
    <x v="2"/>
    <x v="1"/>
    <x v="2"/>
  </r>
  <r>
    <x v="0"/>
    <n v="3"/>
    <x v="4"/>
    <x v="0"/>
    <x v="2"/>
    <n v="3"/>
    <s v="EGP 15,000,000 "/>
    <x v="3"/>
    <n v="2"/>
    <d v="1899-12-30T09:15:00"/>
    <x v="0"/>
    <x v="7"/>
    <x v="1"/>
    <x v="2"/>
    <x v="8"/>
  </r>
  <r>
    <x v="0"/>
    <n v="11"/>
    <x v="5"/>
    <x v="2"/>
    <x v="1"/>
    <n v="2"/>
    <s v="EGP 38,000,000 "/>
    <x v="7"/>
    <n v="1"/>
    <d v="1899-12-30T09:15:00"/>
    <x v="1"/>
    <x v="2"/>
    <x v="7"/>
    <x v="3"/>
    <x v="10"/>
  </r>
  <r>
    <x v="0"/>
    <n v="11"/>
    <x v="6"/>
    <x v="0"/>
    <x v="2"/>
    <n v="5"/>
    <s v="EGP 25,000,000 "/>
    <x v="4"/>
    <n v="1"/>
    <d v="1899-12-30T09:15:00"/>
    <x v="0"/>
    <x v="2"/>
    <x v="7"/>
    <x v="0"/>
    <x v="5"/>
  </r>
  <r>
    <x v="0"/>
    <n v="1"/>
    <x v="9"/>
    <x v="4"/>
    <x v="1"/>
    <n v="2"/>
    <s v="EGP 12,000,000 "/>
    <x v="2"/>
    <n v="1"/>
    <d v="1899-12-30T09:15:00"/>
    <x v="0"/>
    <x v="2"/>
    <x v="5"/>
    <x v="1"/>
    <x v="6"/>
  </r>
  <r>
    <x v="0"/>
    <n v="29"/>
    <x v="1"/>
    <x v="1"/>
    <x v="0"/>
    <n v="5"/>
    <s v="EGP 21,000,000 "/>
    <x v="10"/>
    <n v="5"/>
    <d v="1899-12-30T09:15:00"/>
    <x v="0"/>
    <x v="0"/>
    <x v="2"/>
    <x v="2"/>
    <x v="8"/>
  </r>
  <r>
    <x v="1"/>
    <n v="13"/>
    <x v="5"/>
    <x v="0"/>
    <x v="3"/>
    <n v="0"/>
    <s v="EGP 0 "/>
    <x v="9"/>
    <n v="2"/>
    <d v="1899-12-30T09:15:00"/>
    <x v="3"/>
    <x v="9"/>
    <x v="5"/>
    <x v="3"/>
    <x v="10"/>
  </r>
  <r>
    <x v="1"/>
    <n v="29"/>
    <x v="2"/>
    <x v="1"/>
    <x v="1"/>
    <n v="0"/>
    <s v="EGP 0 "/>
    <x v="9"/>
    <n v="2"/>
    <d v="1899-12-30T09:15:00"/>
    <x v="3"/>
    <x v="9"/>
    <x v="5"/>
    <x v="1"/>
    <x v="1"/>
  </r>
  <r>
    <x v="1"/>
    <n v="30"/>
    <x v="10"/>
    <x v="1"/>
    <x v="2"/>
    <n v="0"/>
    <s v="EGP 0 "/>
    <x v="9"/>
    <n v="4"/>
    <d v="1899-12-30T09:15:00"/>
    <x v="3"/>
    <x v="9"/>
    <x v="2"/>
    <x v="2"/>
    <x v="11"/>
  </r>
  <r>
    <x v="1"/>
    <n v="13"/>
    <x v="5"/>
    <x v="0"/>
    <x v="3"/>
    <n v="0"/>
    <s v="EGP 0 "/>
    <x v="9"/>
    <n v="2"/>
    <d v="1899-12-30T09:15:00"/>
    <x v="3"/>
    <x v="9"/>
    <x v="5"/>
    <x v="3"/>
    <x v="10"/>
  </r>
  <r>
    <x v="0"/>
    <n v="12"/>
    <x v="5"/>
    <x v="2"/>
    <x v="2"/>
    <n v="2"/>
    <s v="EGP 12,000,000 "/>
    <x v="2"/>
    <n v="3"/>
    <d v="1899-12-30T09:36:00"/>
    <x v="0"/>
    <x v="0"/>
    <x v="2"/>
    <x v="2"/>
    <x v="8"/>
  </r>
  <r>
    <x v="0"/>
    <n v="1"/>
    <x v="11"/>
    <x v="1"/>
    <x v="2"/>
    <n v="5"/>
    <s v="EGP 25,000,000 "/>
    <x v="4"/>
    <n v="1"/>
    <d v="1899-12-30T09:36:00"/>
    <x v="0"/>
    <x v="2"/>
    <x v="5"/>
    <x v="1"/>
    <x v="2"/>
  </r>
  <r>
    <x v="0"/>
    <n v="11"/>
    <x v="2"/>
    <x v="4"/>
    <x v="4"/>
    <n v="1"/>
    <s v="EGP 7,000,000 "/>
    <x v="0"/>
    <n v="2"/>
    <d v="1899-12-30T09:36:00"/>
    <x v="0"/>
    <x v="7"/>
    <x v="7"/>
    <x v="3"/>
    <x v="10"/>
  </r>
  <r>
    <x v="0"/>
    <n v="12"/>
    <x v="3"/>
    <x v="0"/>
    <x v="2"/>
    <n v="2"/>
    <s v="EGP 38,000,000 "/>
    <x v="7"/>
    <n v="3"/>
    <d v="1899-12-30T09:36:00"/>
    <x v="1"/>
    <x v="7"/>
    <x v="6"/>
    <x v="1"/>
    <x v="6"/>
  </r>
  <r>
    <x v="0"/>
    <n v="28"/>
    <x v="3"/>
    <x v="4"/>
    <x v="0"/>
    <n v="3"/>
    <s v="EGP 15,000,000 "/>
    <x v="3"/>
    <n v="1"/>
    <d v="1899-12-30T09:36:00"/>
    <x v="0"/>
    <x v="1"/>
    <x v="3"/>
    <x v="0"/>
    <x v="5"/>
  </r>
  <r>
    <x v="0"/>
    <n v="8"/>
    <x v="3"/>
    <x v="2"/>
    <x v="3"/>
    <n v="2"/>
    <s v="EGP 12,000,000 "/>
    <x v="2"/>
    <n v="4"/>
    <d v="1899-12-30T09:36:00"/>
    <x v="0"/>
    <x v="2"/>
    <x v="7"/>
    <x v="1"/>
    <x v="2"/>
  </r>
  <r>
    <x v="0"/>
    <n v="11"/>
    <x v="4"/>
    <x v="1"/>
    <x v="0"/>
    <n v="2"/>
    <s v="EGP 12,000,000 "/>
    <x v="2"/>
    <n v="1"/>
    <d v="1899-12-30T09:36:00"/>
    <x v="0"/>
    <x v="4"/>
    <x v="5"/>
    <x v="1"/>
    <x v="1"/>
  </r>
  <r>
    <x v="0"/>
    <n v="22"/>
    <x v="4"/>
    <x v="2"/>
    <x v="0"/>
    <n v="4"/>
    <s v="EGP 20,000,000 "/>
    <x v="5"/>
    <n v="4"/>
    <d v="1899-12-30T09:36:00"/>
    <x v="0"/>
    <x v="0"/>
    <x v="4"/>
    <x v="0"/>
    <x v="5"/>
  </r>
  <r>
    <x v="0"/>
    <n v="12"/>
    <x v="5"/>
    <x v="2"/>
    <x v="2"/>
    <n v="2"/>
    <s v="EGP 12,000,000 "/>
    <x v="2"/>
    <n v="3"/>
    <d v="1899-12-30T09:36:00"/>
    <x v="0"/>
    <x v="0"/>
    <x v="2"/>
    <x v="2"/>
    <x v="8"/>
  </r>
  <r>
    <x v="0"/>
    <n v="1"/>
    <x v="11"/>
    <x v="1"/>
    <x v="2"/>
    <n v="5"/>
    <s v="EGP 25,000,000 "/>
    <x v="4"/>
    <n v="1"/>
    <d v="1899-12-30T09:36:00"/>
    <x v="0"/>
    <x v="2"/>
    <x v="5"/>
    <x v="1"/>
    <x v="2"/>
  </r>
  <r>
    <x v="1"/>
    <n v="27"/>
    <x v="2"/>
    <x v="0"/>
    <x v="0"/>
    <n v="0"/>
    <s v="EGP 0 "/>
    <x v="9"/>
    <n v="1"/>
    <d v="1899-12-30T09:36:00"/>
    <x v="3"/>
    <x v="9"/>
    <x v="3"/>
    <x v="2"/>
    <x v="11"/>
  </r>
  <r>
    <x v="1"/>
    <n v="3"/>
    <x v="3"/>
    <x v="0"/>
    <x v="2"/>
    <n v="0"/>
    <s v="EGP 0 "/>
    <x v="9"/>
    <n v="1"/>
    <d v="1899-12-30T09:36:00"/>
    <x v="3"/>
    <x v="9"/>
    <x v="2"/>
    <x v="0"/>
    <x v="9"/>
  </r>
  <r>
    <x v="1"/>
    <n v="11"/>
    <x v="4"/>
    <x v="0"/>
    <x v="0"/>
    <n v="0"/>
    <s v="EGP 0 "/>
    <x v="9"/>
    <n v="3"/>
    <d v="1899-12-30T09:36:00"/>
    <x v="3"/>
    <x v="9"/>
    <x v="4"/>
    <x v="0"/>
    <x v="5"/>
  </r>
  <r>
    <x v="1"/>
    <n v="10"/>
    <x v="4"/>
    <x v="2"/>
    <x v="1"/>
    <n v="0"/>
    <s v="EGP 0 "/>
    <x v="9"/>
    <n v="5"/>
    <d v="1899-12-30T09:36:00"/>
    <x v="3"/>
    <x v="9"/>
    <x v="7"/>
    <x v="0"/>
    <x v="10"/>
  </r>
  <r>
    <x v="0"/>
    <n v="12"/>
    <x v="9"/>
    <x v="1"/>
    <x v="2"/>
    <n v="3"/>
    <s v="EGP 15,000,000 "/>
    <x v="3"/>
    <n v="3"/>
    <d v="1899-12-30T10:10:00"/>
    <x v="0"/>
    <x v="8"/>
    <x v="6"/>
    <x v="2"/>
    <x v="11"/>
  </r>
  <r>
    <x v="0"/>
    <n v="13"/>
    <x v="1"/>
    <x v="0"/>
    <x v="2"/>
    <n v="3"/>
    <s v="EGP 15,000,000 "/>
    <x v="3"/>
    <n v="1"/>
    <d v="1899-12-30T10:10:00"/>
    <x v="0"/>
    <x v="5"/>
    <x v="3"/>
    <x v="1"/>
    <x v="2"/>
  </r>
  <r>
    <x v="0"/>
    <n v="11"/>
    <x v="1"/>
    <x v="4"/>
    <x v="0"/>
    <n v="1"/>
    <s v="EGP 7,000,000 "/>
    <x v="0"/>
    <n v="3"/>
    <d v="1899-12-30T10:10:00"/>
    <x v="0"/>
    <x v="7"/>
    <x v="0"/>
    <x v="0"/>
    <x v="5"/>
  </r>
  <r>
    <x v="0"/>
    <n v="7"/>
    <x v="2"/>
    <x v="2"/>
    <x v="2"/>
    <n v="2"/>
    <s v="EGP 12,000,000 "/>
    <x v="2"/>
    <n v="4"/>
    <d v="1899-12-30T10:10:00"/>
    <x v="0"/>
    <x v="4"/>
    <x v="4"/>
    <x v="0"/>
    <x v="9"/>
  </r>
  <r>
    <x v="0"/>
    <n v="9"/>
    <x v="2"/>
    <x v="1"/>
    <x v="1"/>
    <n v="3"/>
    <s v="EGP 15,000,000 "/>
    <x v="3"/>
    <n v="4"/>
    <d v="1899-12-30T10:10:00"/>
    <x v="0"/>
    <x v="0"/>
    <x v="3"/>
    <x v="2"/>
    <x v="8"/>
  </r>
  <r>
    <x v="0"/>
    <n v="24"/>
    <x v="2"/>
    <x v="1"/>
    <x v="3"/>
    <n v="2"/>
    <s v="EGP 12,000,000 "/>
    <x v="2"/>
    <n v="2"/>
    <d v="1899-12-30T10:10:00"/>
    <x v="0"/>
    <x v="4"/>
    <x v="7"/>
    <x v="1"/>
    <x v="6"/>
  </r>
  <r>
    <x v="0"/>
    <n v="28"/>
    <x v="3"/>
    <x v="3"/>
    <x v="2"/>
    <n v="4"/>
    <s v="EGP 20,000,000 "/>
    <x v="5"/>
    <n v="1"/>
    <d v="1899-12-30T10:10:00"/>
    <x v="0"/>
    <x v="0"/>
    <x v="2"/>
    <x v="0"/>
    <x v="9"/>
  </r>
  <r>
    <x v="0"/>
    <n v="25"/>
    <x v="3"/>
    <x v="1"/>
    <x v="4"/>
    <n v="5"/>
    <s v="EGP 20,000,000 "/>
    <x v="5"/>
    <n v="5"/>
    <d v="1899-12-30T10:10:00"/>
    <x v="0"/>
    <x v="3"/>
    <x v="5"/>
    <x v="1"/>
    <x v="2"/>
  </r>
  <r>
    <x v="0"/>
    <n v="29"/>
    <x v="3"/>
    <x v="1"/>
    <x v="1"/>
    <n v="2"/>
    <s v="EGP 12,000,000 "/>
    <x v="2"/>
    <n v="2"/>
    <d v="1899-12-30T10:10:00"/>
    <x v="0"/>
    <x v="5"/>
    <x v="7"/>
    <x v="1"/>
    <x v="1"/>
  </r>
  <r>
    <x v="0"/>
    <n v="25"/>
    <x v="10"/>
    <x v="0"/>
    <x v="1"/>
    <n v="4"/>
    <s v="EGP 20,000,000 "/>
    <x v="5"/>
    <n v="1"/>
    <d v="1899-12-30T10:10:00"/>
    <x v="2"/>
    <x v="6"/>
    <x v="5"/>
    <x v="3"/>
    <x v="10"/>
  </r>
  <r>
    <x v="0"/>
    <n v="12"/>
    <x v="9"/>
    <x v="1"/>
    <x v="2"/>
    <n v="3"/>
    <s v="EGP 15,000,000 "/>
    <x v="3"/>
    <n v="3"/>
    <d v="1899-12-30T10:10:00"/>
    <x v="0"/>
    <x v="8"/>
    <x v="6"/>
    <x v="2"/>
    <x v="11"/>
  </r>
  <r>
    <x v="0"/>
    <n v="13"/>
    <x v="1"/>
    <x v="0"/>
    <x v="2"/>
    <n v="3"/>
    <s v="EGP 15,000,000 "/>
    <x v="3"/>
    <n v="1"/>
    <d v="1899-12-30T10:10:00"/>
    <x v="0"/>
    <x v="5"/>
    <x v="3"/>
    <x v="1"/>
    <x v="2"/>
  </r>
  <r>
    <x v="1"/>
    <n v="21"/>
    <x v="2"/>
    <x v="0"/>
    <x v="2"/>
    <n v="0"/>
    <s v="EGP 0 "/>
    <x v="9"/>
    <n v="2"/>
    <d v="1899-12-30T10:10:00"/>
    <x v="3"/>
    <x v="9"/>
    <x v="3"/>
    <x v="0"/>
    <x v="12"/>
  </r>
  <r>
    <x v="1"/>
    <n v="25"/>
    <x v="4"/>
    <x v="1"/>
    <x v="2"/>
    <n v="0"/>
    <s v="EGP 0 "/>
    <x v="9"/>
    <n v="2"/>
    <d v="1899-12-30T10:10:00"/>
    <x v="3"/>
    <x v="9"/>
    <x v="1"/>
    <x v="1"/>
    <x v="6"/>
  </r>
  <r>
    <x v="1"/>
    <n v="11"/>
    <x v="4"/>
    <x v="2"/>
    <x v="4"/>
    <n v="0"/>
    <s v="EGP 0 "/>
    <x v="9"/>
    <n v="2"/>
    <d v="1899-12-30T10:10:00"/>
    <x v="3"/>
    <x v="9"/>
    <x v="6"/>
    <x v="0"/>
    <x v="5"/>
  </r>
  <r>
    <x v="0"/>
    <n v="1"/>
    <x v="0"/>
    <x v="1"/>
    <x v="1"/>
    <n v="5"/>
    <s v="EGP 25,000,000 "/>
    <x v="4"/>
    <n v="1"/>
    <d v="1899-12-30T11:20:00"/>
    <x v="0"/>
    <x v="0"/>
    <x v="5"/>
    <x v="3"/>
    <x v="4"/>
  </r>
  <r>
    <x v="0"/>
    <n v="11"/>
    <x v="0"/>
    <x v="4"/>
    <x v="1"/>
    <n v="3"/>
    <s v="EGP 15,000,000 "/>
    <x v="3"/>
    <n v="2"/>
    <d v="1899-12-30T11:20:00"/>
    <x v="0"/>
    <x v="3"/>
    <x v="6"/>
    <x v="2"/>
    <x v="11"/>
  </r>
  <r>
    <x v="0"/>
    <n v="4"/>
    <x v="8"/>
    <x v="1"/>
    <x v="2"/>
    <n v="4"/>
    <s v="EGP 20,000,000 "/>
    <x v="5"/>
    <n v="1"/>
    <d v="1899-12-30T11:20:00"/>
    <x v="2"/>
    <x v="7"/>
    <x v="2"/>
    <x v="1"/>
    <x v="13"/>
  </r>
  <r>
    <x v="0"/>
    <n v="30"/>
    <x v="2"/>
    <x v="1"/>
    <x v="2"/>
    <n v="2"/>
    <s v="EGP 10,000,000 "/>
    <x v="8"/>
    <n v="1"/>
    <d v="1899-12-30T11:20:00"/>
    <x v="0"/>
    <x v="7"/>
    <x v="0"/>
    <x v="0"/>
    <x v="0"/>
  </r>
  <r>
    <x v="0"/>
    <n v="14"/>
    <x v="3"/>
    <x v="0"/>
    <x v="1"/>
    <n v="1"/>
    <s v="EGP 19,000,000 "/>
    <x v="6"/>
    <n v="2"/>
    <d v="1899-12-30T11:20:00"/>
    <x v="1"/>
    <x v="2"/>
    <x v="6"/>
    <x v="3"/>
    <x v="4"/>
  </r>
  <r>
    <x v="0"/>
    <n v="19"/>
    <x v="3"/>
    <x v="1"/>
    <x v="1"/>
    <n v="1"/>
    <s v="EGP 7,000,000 "/>
    <x v="0"/>
    <n v="4"/>
    <d v="1899-12-30T11:20:00"/>
    <x v="0"/>
    <x v="1"/>
    <x v="3"/>
    <x v="1"/>
    <x v="13"/>
  </r>
  <r>
    <x v="0"/>
    <n v="3"/>
    <x v="3"/>
    <x v="0"/>
    <x v="3"/>
    <n v="3"/>
    <s v="EGP 12,000,000 "/>
    <x v="2"/>
    <n v="2"/>
    <d v="1899-12-30T11:20:00"/>
    <x v="0"/>
    <x v="4"/>
    <x v="7"/>
    <x v="1"/>
    <x v="1"/>
  </r>
  <r>
    <x v="0"/>
    <n v="3"/>
    <x v="4"/>
    <x v="2"/>
    <x v="1"/>
    <n v="2"/>
    <s v="EGP 38,000,000 "/>
    <x v="7"/>
    <n v="2"/>
    <d v="1899-12-30T11:20:00"/>
    <x v="1"/>
    <x v="8"/>
    <x v="3"/>
    <x v="1"/>
    <x v="2"/>
  </r>
  <r>
    <x v="0"/>
    <n v="12"/>
    <x v="4"/>
    <x v="4"/>
    <x v="2"/>
    <n v="3"/>
    <s v="EGP 15,000,000 "/>
    <x v="3"/>
    <n v="1"/>
    <d v="1899-12-30T11:20:00"/>
    <x v="0"/>
    <x v="2"/>
    <x v="7"/>
    <x v="0"/>
    <x v="7"/>
  </r>
  <r>
    <x v="0"/>
    <n v="22"/>
    <x v="4"/>
    <x v="0"/>
    <x v="4"/>
    <n v="2"/>
    <s v="EGP 12,000,000 "/>
    <x v="2"/>
    <n v="3"/>
    <d v="1899-12-30T11:20:00"/>
    <x v="0"/>
    <x v="0"/>
    <x v="4"/>
    <x v="0"/>
    <x v="10"/>
  </r>
  <r>
    <x v="0"/>
    <n v="1"/>
    <x v="0"/>
    <x v="1"/>
    <x v="1"/>
    <n v="5"/>
    <s v="EGP 25,000,000 "/>
    <x v="4"/>
    <n v="1"/>
    <d v="1899-12-30T11:20:00"/>
    <x v="0"/>
    <x v="0"/>
    <x v="5"/>
    <x v="3"/>
    <x v="4"/>
  </r>
  <r>
    <x v="0"/>
    <n v="11"/>
    <x v="0"/>
    <x v="4"/>
    <x v="1"/>
    <n v="3"/>
    <s v="EGP 15,000,000 "/>
    <x v="3"/>
    <n v="2"/>
    <d v="1899-12-30T11:20:00"/>
    <x v="0"/>
    <x v="3"/>
    <x v="6"/>
    <x v="2"/>
    <x v="11"/>
  </r>
  <r>
    <x v="0"/>
    <n v="4"/>
    <x v="8"/>
    <x v="1"/>
    <x v="2"/>
    <n v="4"/>
    <s v="EGP 20,000,000 "/>
    <x v="5"/>
    <n v="1"/>
    <d v="1899-12-30T11:20:00"/>
    <x v="2"/>
    <x v="7"/>
    <x v="2"/>
    <x v="1"/>
    <x v="13"/>
  </r>
  <r>
    <x v="1"/>
    <n v="5"/>
    <x v="3"/>
    <x v="0"/>
    <x v="2"/>
    <n v="0"/>
    <s v="EGP 0 "/>
    <x v="9"/>
    <n v="3"/>
    <d v="1899-12-30T11:20:00"/>
    <x v="3"/>
    <x v="9"/>
    <x v="2"/>
    <x v="1"/>
    <x v="2"/>
  </r>
  <r>
    <x v="1"/>
    <n v="10"/>
    <x v="10"/>
    <x v="0"/>
    <x v="1"/>
    <n v="0"/>
    <s v="EGP 0 "/>
    <x v="9"/>
    <n v="2"/>
    <d v="1899-12-30T11:20:00"/>
    <x v="3"/>
    <x v="9"/>
    <x v="4"/>
    <x v="3"/>
    <x v="4"/>
  </r>
  <r>
    <x v="1"/>
    <n v="10"/>
    <x v="10"/>
    <x v="4"/>
    <x v="2"/>
    <n v="0"/>
    <s v="EGP 0 "/>
    <x v="9"/>
    <n v="2"/>
    <d v="1899-12-30T11:20:00"/>
    <x v="3"/>
    <x v="9"/>
    <x v="0"/>
    <x v="0"/>
    <x v="7"/>
  </r>
  <r>
    <x v="0"/>
    <n v="17"/>
    <x v="5"/>
    <x v="1"/>
    <x v="2"/>
    <n v="2"/>
    <s v="EGP 38,000,000 "/>
    <x v="7"/>
    <n v="4"/>
    <d v="1899-12-30T12:45:00"/>
    <x v="1"/>
    <x v="2"/>
    <x v="3"/>
    <x v="1"/>
    <x v="2"/>
  </r>
  <r>
    <x v="0"/>
    <n v="2"/>
    <x v="8"/>
    <x v="0"/>
    <x v="2"/>
    <n v="5"/>
    <s v="EGP 25,000,000 "/>
    <x v="4"/>
    <n v="1"/>
    <d v="1899-12-30T12:45:00"/>
    <x v="0"/>
    <x v="0"/>
    <x v="7"/>
    <x v="0"/>
    <x v="0"/>
  </r>
  <r>
    <x v="0"/>
    <n v="5"/>
    <x v="1"/>
    <x v="0"/>
    <x v="0"/>
    <n v="4"/>
    <s v="EGP 20,000,000 "/>
    <x v="5"/>
    <n v="3"/>
    <d v="1899-12-30T12:45:00"/>
    <x v="2"/>
    <x v="5"/>
    <x v="3"/>
    <x v="0"/>
    <x v="12"/>
  </r>
  <r>
    <x v="0"/>
    <n v="11"/>
    <x v="1"/>
    <x v="1"/>
    <x v="1"/>
    <n v="1"/>
    <s v="EGP 7,000,000 "/>
    <x v="0"/>
    <n v="6"/>
    <d v="1899-12-30T12:45:00"/>
    <x v="0"/>
    <x v="2"/>
    <x v="1"/>
    <x v="1"/>
    <x v="13"/>
  </r>
  <r>
    <x v="0"/>
    <n v="28"/>
    <x v="2"/>
    <x v="2"/>
    <x v="2"/>
    <n v="3"/>
    <s v="EGP 11,000,000 "/>
    <x v="1"/>
    <n v="2"/>
    <d v="1899-12-30T12:45:00"/>
    <x v="0"/>
    <x v="2"/>
    <x v="1"/>
    <x v="0"/>
    <x v="0"/>
  </r>
  <r>
    <x v="0"/>
    <n v="16"/>
    <x v="2"/>
    <x v="1"/>
    <x v="1"/>
    <n v="5"/>
    <s v="EGP 20,000,000 "/>
    <x v="5"/>
    <n v="5"/>
    <d v="1899-12-30T12:45:00"/>
    <x v="0"/>
    <x v="0"/>
    <x v="4"/>
    <x v="2"/>
    <x v="11"/>
  </r>
  <r>
    <x v="0"/>
    <n v="30"/>
    <x v="2"/>
    <x v="4"/>
    <x v="0"/>
    <n v="2"/>
    <s v="EGP 10,000,000 "/>
    <x v="8"/>
    <n v="1"/>
    <d v="1899-12-30T12:45:00"/>
    <x v="0"/>
    <x v="0"/>
    <x v="6"/>
    <x v="3"/>
    <x v="10"/>
  </r>
  <r>
    <x v="0"/>
    <n v="8"/>
    <x v="3"/>
    <x v="1"/>
    <x v="2"/>
    <n v="1"/>
    <s v="EGP 19,000,000 "/>
    <x v="6"/>
    <n v="4"/>
    <d v="1899-12-30T12:45:00"/>
    <x v="1"/>
    <x v="0"/>
    <x v="5"/>
    <x v="3"/>
    <x v="10"/>
  </r>
  <r>
    <x v="0"/>
    <n v="17"/>
    <x v="5"/>
    <x v="1"/>
    <x v="2"/>
    <n v="2"/>
    <s v="EGP 38,000,000 "/>
    <x v="7"/>
    <n v="4"/>
    <d v="1899-12-30T12:45:00"/>
    <x v="1"/>
    <x v="2"/>
    <x v="3"/>
    <x v="1"/>
    <x v="2"/>
  </r>
  <r>
    <x v="0"/>
    <n v="2"/>
    <x v="8"/>
    <x v="0"/>
    <x v="2"/>
    <n v="5"/>
    <s v="EGP 25,000,000 "/>
    <x v="4"/>
    <n v="1"/>
    <d v="1899-12-30T12:45:00"/>
    <x v="0"/>
    <x v="0"/>
    <x v="7"/>
    <x v="0"/>
    <x v="0"/>
  </r>
  <r>
    <x v="0"/>
    <n v="5"/>
    <x v="1"/>
    <x v="0"/>
    <x v="0"/>
    <n v="4"/>
    <s v="EGP 20,000,000 "/>
    <x v="5"/>
    <n v="3"/>
    <d v="1899-12-30T12:45:00"/>
    <x v="2"/>
    <x v="5"/>
    <x v="3"/>
    <x v="0"/>
    <x v="12"/>
  </r>
  <r>
    <x v="1"/>
    <n v="22"/>
    <x v="2"/>
    <x v="3"/>
    <x v="1"/>
    <n v="0"/>
    <s v="EGP 0 "/>
    <x v="9"/>
    <n v="3"/>
    <d v="1899-12-30T12:45:00"/>
    <x v="3"/>
    <x v="9"/>
    <x v="2"/>
    <x v="1"/>
    <x v="2"/>
  </r>
  <r>
    <x v="1"/>
    <n v="25"/>
    <x v="3"/>
    <x v="3"/>
    <x v="1"/>
    <n v="0"/>
    <s v="EGP 0 "/>
    <x v="9"/>
    <n v="5"/>
    <d v="1899-12-30T12:45:00"/>
    <x v="3"/>
    <x v="9"/>
    <x v="5"/>
    <x v="0"/>
    <x v="0"/>
  </r>
  <r>
    <x v="1"/>
    <n v="16"/>
    <x v="4"/>
    <x v="0"/>
    <x v="2"/>
    <n v="0"/>
    <s v="EGP 0 "/>
    <x v="9"/>
    <n v="3"/>
    <d v="1899-12-30T12:45:00"/>
    <x v="3"/>
    <x v="9"/>
    <x v="3"/>
    <x v="3"/>
    <x v="10"/>
  </r>
  <r>
    <x v="1"/>
    <n v="30"/>
    <x v="4"/>
    <x v="2"/>
    <x v="2"/>
    <n v="0"/>
    <s v="EGP 0 "/>
    <x v="9"/>
    <n v="5"/>
    <d v="1899-12-30T12:45:00"/>
    <x v="3"/>
    <x v="9"/>
    <x v="6"/>
    <x v="1"/>
    <x v="6"/>
  </r>
  <r>
    <x v="1"/>
    <n v="1"/>
    <x v="10"/>
    <x v="1"/>
    <x v="0"/>
    <n v="0"/>
    <s v="EGP 0 "/>
    <x v="9"/>
    <n v="2"/>
    <d v="1899-12-30T12:45:00"/>
    <x v="3"/>
    <x v="9"/>
    <x v="1"/>
    <x v="1"/>
    <x v="1"/>
  </r>
  <r>
    <x v="0"/>
    <n v="13"/>
    <x v="6"/>
    <x v="2"/>
    <x v="0"/>
    <n v="1"/>
    <s v="EGP 7,000,000 "/>
    <x v="0"/>
    <n v="6"/>
    <d v="1899-12-30T12:55:00"/>
    <x v="0"/>
    <x v="5"/>
    <x v="3"/>
    <x v="3"/>
    <x v="4"/>
  </r>
  <r>
    <x v="0"/>
    <n v="10"/>
    <x v="0"/>
    <x v="4"/>
    <x v="0"/>
    <n v="3"/>
    <s v="EGP 15,000,000 "/>
    <x v="3"/>
    <n v="1"/>
    <d v="1899-12-30T12:55:00"/>
    <x v="0"/>
    <x v="7"/>
    <x v="2"/>
    <x v="0"/>
    <x v="9"/>
  </r>
  <r>
    <x v="0"/>
    <n v="9"/>
    <x v="11"/>
    <x v="0"/>
    <x v="2"/>
    <n v="4"/>
    <s v="EGP 11,000,000 "/>
    <x v="1"/>
    <n v="1"/>
    <d v="1899-12-30T12:55:00"/>
    <x v="2"/>
    <x v="0"/>
    <x v="3"/>
    <x v="0"/>
    <x v="10"/>
  </r>
  <r>
    <x v="0"/>
    <n v="21"/>
    <x v="2"/>
    <x v="0"/>
    <x v="1"/>
    <n v="2"/>
    <s v="EGP 38,000,000 "/>
    <x v="7"/>
    <n v="3"/>
    <d v="1899-12-30T12:55:00"/>
    <x v="1"/>
    <x v="4"/>
    <x v="1"/>
    <x v="1"/>
    <x v="6"/>
  </r>
  <r>
    <x v="0"/>
    <n v="30"/>
    <x v="2"/>
    <x v="3"/>
    <x v="2"/>
    <n v="3"/>
    <s v="EGP 15,000,000 "/>
    <x v="3"/>
    <n v="5"/>
    <d v="1899-12-30T12:55:00"/>
    <x v="0"/>
    <x v="0"/>
    <x v="7"/>
    <x v="1"/>
    <x v="14"/>
  </r>
  <r>
    <x v="0"/>
    <n v="13"/>
    <x v="3"/>
    <x v="0"/>
    <x v="2"/>
    <n v="2"/>
    <s v="EGP 38,000,000 "/>
    <x v="7"/>
    <n v="1"/>
    <d v="1899-12-30T12:55:00"/>
    <x v="1"/>
    <x v="6"/>
    <x v="7"/>
    <x v="3"/>
    <x v="10"/>
  </r>
  <r>
    <x v="0"/>
    <n v="2"/>
    <x v="3"/>
    <x v="0"/>
    <x v="1"/>
    <n v="2"/>
    <s v="EGP 10,000,000 "/>
    <x v="8"/>
    <n v="5"/>
    <d v="1899-12-30T12:55:00"/>
    <x v="0"/>
    <x v="0"/>
    <x v="2"/>
    <x v="0"/>
    <x v="7"/>
  </r>
  <r>
    <x v="0"/>
    <n v="4"/>
    <x v="3"/>
    <x v="1"/>
    <x v="1"/>
    <n v="4"/>
    <s v="EGP 20,000,000 "/>
    <x v="5"/>
    <n v="2"/>
    <d v="1899-12-30T12:55:00"/>
    <x v="0"/>
    <x v="2"/>
    <x v="2"/>
    <x v="2"/>
    <x v="8"/>
  </r>
  <r>
    <x v="0"/>
    <n v="6"/>
    <x v="3"/>
    <x v="3"/>
    <x v="3"/>
    <n v="2"/>
    <s v="EGP 12,000,000 "/>
    <x v="2"/>
    <n v="2"/>
    <d v="1899-12-30T12:55:00"/>
    <x v="0"/>
    <x v="7"/>
    <x v="2"/>
    <x v="1"/>
    <x v="1"/>
  </r>
  <r>
    <x v="0"/>
    <n v="23"/>
    <x v="3"/>
    <x v="5"/>
    <x v="0"/>
    <n v="3"/>
    <s v="EGP 15,000,000 "/>
    <x v="3"/>
    <n v="1"/>
    <d v="1899-12-30T12:55:00"/>
    <x v="0"/>
    <x v="3"/>
    <x v="7"/>
    <x v="0"/>
    <x v="12"/>
  </r>
  <r>
    <x v="0"/>
    <n v="8"/>
    <x v="3"/>
    <x v="3"/>
    <x v="2"/>
    <n v="2"/>
    <s v="EGP 12,000,000 "/>
    <x v="2"/>
    <n v="2"/>
    <d v="1899-12-30T12:55:00"/>
    <x v="0"/>
    <x v="4"/>
    <x v="4"/>
    <x v="0"/>
    <x v="0"/>
  </r>
  <r>
    <x v="0"/>
    <n v="1"/>
    <x v="3"/>
    <x v="1"/>
    <x v="1"/>
    <n v="2"/>
    <s v="EGP 12,000,000 "/>
    <x v="2"/>
    <n v="2"/>
    <d v="1899-12-30T12:55:00"/>
    <x v="0"/>
    <x v="0"/>
    <x v="5"/>
    <x v="1"/>
    <x v="1"/>
  </r>
  <r>
    <x v="0"/>
    <n v="20"/>
    <x v="3"/>
    <x v="3"/>
    <x v="1"/>
    <n v="5"/>
    <s v="EGP 21,000,000 "/>
    <x v="10"/>
    <n v="2"/>
    <d v="1899-12-30T12:55:00"/>
    <x v="0"/>
    <x v="7"/>
    <x v="5"/>
    <x v="0"/>
    <x v="7"/>
  </r>
  <r>
    <x v="0"/>
    <n v="11"/>
    <x v="4"/>
    <x v="2"/>
    <x v="2"/>
    <n v="2"/>
    <s v="EGP 12,000,000 "/>
    <x v="2"/>
    <n v="1"/>
    <d v="1899-12-30T12:55:00"/>
    <x v="0"/>
    <x v="2"/>
    <x v="0"/>
    <x v="0"/>
    <x v="0"/>
  </r>
  <r>
    <x v="0"/>
    <n v="3"/>
    <x v="4"/>
    <x v="5"/>
    <x v="2"/>
    <n v="5"/>
    <s v="EGP 25,000,000 "/>
    <x v="4"/>
    <n v="1"/>
    <d v="1899-12-30T12:55:00"/>
    <x v="0"/>
    <x v="1"/>
    <x v="5"/>
    <x v="1"/>
    <x v="6"/>
  </r>
  <r>
    <x v="0"/>
    <n v="30"/>
    <x v="10"/>
    <x v="3"/>
    <x v="1"/>
    <n v="1"/>
    <s v="EGP 19,000,000 "/>
    <x v="6"/>
    <n v="2"/>
    <d v="1899-12-30T12:55:00"/>
    <x v="1"/>
    <x v="2"/>
    <x v="6"/>
    <x v="1"/>
    <x v="14"/>
  </r>
  <r>
    <x v="0"/>
    <n v="28"/>
    <x v="10"/>
    <x v="3"/>
    <x v="0"/>
    <n v="4"/>
    <s v="EGP 20,000,000 "/>
    <x v="5"/>
    <n v="1"/>
    <d v="1899-12-30T12:55:00"/>
    <x v="2"/>
    <x v="2"/>
    <x v="3"/>
    <x v="3"/>
    <x v="4"/>
  </r>
  <r>
    <x v="0"/>
    <n v="1"/>
    <x v="10"/>
    <x v="0"/>
    <x v="2"/>
    <n v="5"/>
    <s v="EGP 25,000,000 "/>
    <x v="4"/>
    <n v="3"/>
    <d v="1899-12-30T12:55:00"/>
    <x v="0"/>
    <x v="1"/>
    <x v="2"/>
    <x v="3"/>
    <x v="4"/>
  </r>
  <r>
    <x v="0"/>
    <n v="30"/>
    <x v="10"/>
    <x v="1"/>
    <x v="2"/>
    <n v="1"/>
    <s v="EGP 7,000,000 "/>
    <x v="0"/>
    <n v="1"/>
    <d v="1899-12-30T12:55:00"/>
    <x v="0"/>
    <x v="7"/>
    <x v="2"/>
    <x v="0"/>
    <x v="9"/>
  </r>
  <r>
    <x v="0"/>
    <n v="13"/>
    <x v="6"/>
    <x v="2"/>
    <x v="0"/>
    <n v="1"/>
    <s v="EGP 7,000,000 "/>
    <x v="0"/>
    <n v="6"/>
    <d v="1899-12-30T12:55:00"/>
    <x v="0"/>
    <x v="5"/>
    <x v="3"/>
    <x v="3"/>
    <x v="4"/>
  </r>
  <r>
    <x v="0"/>
    <n v="10"/>
    <x v="0"/>
    <x v="4"/>
    <x v="0"/>
    <n v="3"/>
    <s v="EGP 15,000,000 "/>
    <x v="3"/>
    <n v="1"/>
    <d v="1899-12-30T12:55:00"/>
    <x v="0"/>
    <x v="7"/>
    <x v="2"/>
    <x v="0"/>
    <x v="9"/>
  </r>
  <r>
    <x v="0"/>
    <n v="9"/>
    <x v="11"/>
    <x v="0"/>
    <x v="2"/>
    <n v="4"/>
    <s v="EGP 11,000,000 "/>
    <x v="1"/>
    <n v="1"/>
    <d v="1899-12-30T12:55:00"/>
    <x v="2"/>
    <x v="0"/>
    <x v="3"/>
    <x v="0"/>
    <x v="10"/>
  </r>
  <r>
    <x v="1"/>
    <n v="11"/>
    <x v="6"/>
    <x v="2"/>
    <x v="1"/>
    <n v="0"/>
    <s v="EGP 0 "/>
    <x v="9"/>
    <n v="2"/>
    <d v="1899-12-30T12:55:00"/>
    <x v="3"/>
    <x v="9"/>
    <x v="6"/>
    <x v="1"/>
    <x v="6"/>
  </r>
  <r>
    <x v="1"/>
    <n v="12"/>
    <x v="7"/>
    <x v="0"/>
    <x v="1"/>
    <n v="0"/>
    <s v="EGP 0 "/>
    <x v="9"/>
    <n v="2"/>
    <d v="1899-12-30T12:55:00"/>
    <x v="3"/>
    <x v="9"/>
    <x v="6"/>
    <x v="2"/>
    <x v="8"/>
  </r>
  <r>
    <x v="1"/>
    <n v="30"/>
    <x v="2"/>
    <x v="2"/>
    <x v="4"/>
    <n v="0"/>
    <s v="EGP 0 "/>
    <x v="9"/>
    <n v="2"/>
    <d v="1899-12-30T12:55:00"/>
    <x v="3"/>
    <x v="9"/>
    <x v="7"/>
    <x v="0"/>
    <x v="0"/>
  </r>
  <r>
    <x v="1"/>
    <n v="14"/>
    <x v="3"/>
    <x v="5"/>
    <x v="3"/>
    <n v="0"/>
    <s v="EGP 0 "/>
    <x v="9"/>
    <n v="2"/>
    <d v="1899-12-30T12:55:00"/>
    <x v="3"/>
    <x v="9"/>
    <x v="0"/>
    <x v="2"/>
    <x v="8"/>
  </r>
  <r>
    <x v="1"/>
    <n v="18"/>
    <x v="4"/>
    <x v="2"/>
    <x v="1"/>
    <n v="0"/>
    <s v="EGP 0 "/>
    <x v="9"/>
    <n v="2"/>
    <d v="1899-12-30T12:55:00"/>
    <x v="3"/>
    <x v="9"/>
    <x v="2"/>
    <x v="3"/>
    <x v="4"/>
  </r>
  <r>
    <x v="1"/>
    <n v="24"/>
    <x v="4"/>
    <x v="3"/>
    <x v="2"/>
    <n v="0"/>
    <s v="EGP 0 "/>
    <x v="9"/>
    <n v="2"/>
    <d v="1899-12-30T12:55:00"/>
    <x v="3"/>
    <x v="9"/>
    <x v="0"/>
    <x v="1"/>
    <x v="1"/>
  </r>
  <r>
    <x v="1"/>
    <n v="9"/>
    <x v="10"/>
    <x v="0"/>
    <x v="1"/>
    <n v="0"/>
    <s v="EGP 0 "/>
    <x v="9"/>
    <n v="1"/>
    <d v="1899-12-30T12:55:00"/>
    <x v="3"/>
    <x v="9"/>
    <x v="4"/>
    <x v="1"/>
    <x v="6"/>
  </r>
  <r>
    <x v="1"/>
    <n v="11"/>
    <x v="6"/>
    <x v="2"/>
    <x v="1"/>
    <n v="0"/>
    <s v="EGP 0 "/>
    <x v="9"/>
    <n v="2"/>
    <d v="1899-12-30T12:55:00"/>
    <x v="3"/>
    <x v="9"/>
    <x v="6"/>
    <x v="1"/>
    <x v="6"/>
  </r>
  <r>
    <x v="1"/>
    <n v="12"/>
    <x v="7"/>
    <x v="0"/>
    <x v="1"/>
    <n v="0"/>
    <s v="EGP 0 "/>
    <x v="9"/>
    <n v="2"/>
    <d v="1899-12-30T12:55:00"/>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BC2C8-E1B7-44ED-9AF1-83CA216B02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X4:AY9" firstHeaderRow="1" firstDataRow="1" firstDataCol="1" rowPageCount="1" colPageCount="1"/>
  <pivotFields count="15">
    <pivotField axis="axisPage" multipleItemSelectionAllowed="1" showAll="0">
      <items count="3">
        <item h="1"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showAll="0"/>
    <pivotField showAll="0"/>
    <pivotField numFmtId="20" showAll="0"/>
    <pivotField axis="axisRow" showAll="0">
      <items count="6">
        <item x="1"/>
        <item x="2"/>
        <item x="4"/>
        <item x="0"/>
        <item x="3"/>
        <item t="default"/>
      </items>
    </pivotField>
    <pivotField showAll="0"/>
    <pivotField showAll="0"/>
    <pivotField showAll="0"/>
    <pivotField showAll="0"/>
  </pivotFields>
  <rowFields count="1">
    <field x="10"/>
  </rowFields>
  <rowItems count="5">
    <i>
      <x/>
    </i>
    <i>
      <x v="1"/>
    </i>
    <i>
      <x v="2"/>
    </i>
    <i>
      <x v="3"/>
    </i>
    <i t="grand">
      <x/>
    </i>
  </rowItems>
  <colItems count="1">
    <i/>
  </colItems>
  <pageFields count="1">
    <pageField fld="0" hier="-1"/>
  </pageFields>
  <dataFields count="1">
    <dataField name="Sum of Paid Fees2" fld="7" baseField="10" baseItem="0" numFmtId="164"/>
  </dataFields>
  <formats count="18">
    <format dxfId="17">
      <pivotArea type="all" dataOnly="0" outline="0" fieldPosition="0"/>
    </format>
    <format dxfId="16">
      <pivotArea outline="0" collapsedLevelsAreSubtotals="1" fieldPosition="0"/>
    </format>
    <format dxfId="15">
      <pivotArea field="2" type="button" dataOnly="0" labelOnly="1" outline="0"/>
    </format>
    <format dxfId="14">
      <pivotArea dataOnly="0" labelOnly="1" grandRow="1" outline="0" fieldPosition="0"/>
    </format>
    <format dxfId="13">
      <pivotArea dataOnly="0" labelOnly="1" outline="0" axis="axisValues" fieldPosition="0"/>
    </format>
    <format dxfId="12">
      <pivotArea outline="0" fieldPosition="0">
        <references count="1">
          <reference field="4294967294" count="1">
            <x v="0"/>
          </reference>
        </references>
      </pivotArea>
    </format>
    <format dxfId="11">
      <pivotArea type="all" dataOnly="0" outline="0" fieldPosition="0"/>
    </format>
    <format dxfId="10">
      <pivotArea outline="0" collapsedLevelsAreSubtotals="1" fieldPosition="0"/>
    </format>
    <format dxfId="9">
      <pivotArea field="10" type="button" dataOnly="0" labelOnly="1" outline="0" axis="axisRow" fieldPosition="0"/>
    </format>
    <format dxfId="8">
      <pivotArea dataOnly="0" labelOnly="1" fieldPosition="0">
        <references count="1">
          <reference field="10" count="4">
            <x v="0"/>
            <x v="1"/>
            <x v="2"/>
            <x v="3"/>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4">
            <x v="0"/>
            <x v="1"/>
            <x v="2"/>
            <x v="3"/>
          </reference>
        </references>
      </pivotArea>
    </format>
    <format dxfId="1">
      <pivotArea dataOnly="0" labelOnly="1" grandRow="1" outline="0" fieldPosition="0"/>
    </format>
    <format dxfId="0">
      <pivotArea dataOnly="0" labelOnly="1" outline="0" axis="axisValues" fieldPosition="0"/>
    </format>
  </formats>
  <chartFormats count="10">
    <chartFormat chart="35" format="0"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 chart="37" format="7">
      <pivotArea type="data" outline="0" fieldPosition="0">
        <references count="2">
          <reference field="4294967294" count="1" selected="0">
            <x v="0"/>
          </reference>
          <reference field="10" count="1" selected="0">
            <x v="0"/>
          </reference>
        </references>
      </pivotArea>
    </chartFormat>
    <chartFormat chart="37" format="8">
      <pivotArea type="data" outline="0" fieldPosition="0">
        <references count="2">
          <reference field="4294967294" count="1" selected="0">
            <x v="0"/>
          </reference>
          <reference field="10" count="1" selected="0">
            <x v="1"/>
          </reference>
        </references>
      </pivotArea>
    </chartFormat>
    <chartFormat chart="37" format="9">
      <pivotArea type="data" outline="0" fieldPosition="0">
        <references count="2">
          <reference field="4294967294" count="1" selected="0">
            <x v="0"/>
          </reference>
          <reference field="10" count="1" selected="0">
            <x v="2"/>
          </reference>
        </references>
      </pivotArea>
    </chartFormat>
    <chartFormat chart="37" format="10">
      <pivotArea type="data" outline="0" fieldPosition="0">
        <references count="2">
          <reference field="4294967294" count="1" selected="0">
            <x v="0"/>
          </reference>
          <reference field="10" count="1" selected="0">
            <x v="3"/>
          </reference>
        </references>
      </pivotArea>
    </chartFormat>
    <chartFormat chart="35" format="1">
      <pivotArea type="data" outline="0" fieldPosition="0">
        <references count="2">
          <reference field="4294967294" count="1" selected="0">
            <x v="0"/>
          </reference>
          <reference field="10" count="1" selected="0">
            <x v="0"/>
          </reference>
        </references>
      </pivotArea>
    </chartFormat>
    <chartFormat chart="35" format="2">
      <pivotArea type="data" outline="0" fieldPosition="0">
        <references count="2">
          <reference field="4294967294" count="1" selected="0">
            <x v="0"/>
          </reference>
          <reference field="10" count="1" selected="0">
            <x v="1"/>
          </reference>
        </references>
      </pivotArea>
    </chartFormat>
    <chartFormat chart="35" format="3">
      <pivotArea type="data" outline="0" fieldPosition="0">
        <references count="2">
          <reference field="4294967294" count="1" selected="0">
            <x v="0"/>
          </reference>
          <reference field="10" count="1" selected="0">
            <x v="2"/>
          </reference>
        </references>
      </pivotArea>
    </chartFormat>
    <chartFormat chart="35" format="4">
      <pivotArea type="data" outline="0" fieldPosition="0">
        <references count="2">
          <reference field="4294967294" count="1" selected="0">
            <x v="0"/>
          </reference>
          <reference field="10"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46DE7F-13D3-4F12-AD28-53406841186B}" name="PivotTable2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EB6:EB11" firstHeaderRow="1" firstDataRow="1" firstDataCol="1"/>
  <pivotFields count="15">
    <pivotField showAll="0"/>
    <pivotField showAll="0"/>
    <pivotField showAll="0">
      <items count="13">
        <item x="5"/>
        <item x="6"/>
        <item x="7"/>
        <item x="0"/>
        <item x="8"/>
        <item x="9"/>
        <item x="11"/>
        <item x="1"/>
        <item x="2"/>
        <item x="3"/>
        <item x="4"/>
        <item x="10"/>
        <item t="default"/>
      </items>
    </pivotField>
    <pivotField showAll="0"/>
    <pivotField axis="axisRow" showAll="0">
      <items count="6">
        <item x="1"/>
        <item x="2"/>
        <item x="3"/>
        <item x="0"/>
        <item x="4"/>
        <item t="default"/>
      </items>
    </pivotField>
    <pivotField showAll="0"/>
    <pivotField showAll="0"/>
    <pivotField showAll="0"/>
    <pivotField showAll="0"/>
    <pivotField numFmtId="20" showAll="0"/>
    <pivotField showAll="0"/>
    <pivotField showAll="0"/>
    <pivotField showAll="0"/>
    <pivotField showAll="0"/>
    <pivotField showAll="0"/>
  </pivotFields>
  <rowFields count="1">
    <field x="4"/>
  </rowFields>
  <rowItems count="5">
    <i>
      <x/>
    </i>
    <i>
      <x v="1"/>
    </i>
    <i>
      <x v="2"/>
    </i>
    <i>
      <x v="3"/>
    </i>
    <i>
      <x v="4"/>
    </i>
  </rowItems>
  <colItems count="1">
    <i/>
  </colItems>
  <formats count="11">
    <format dxfId="137">
      <pivotArea outline="0" collapsedLevelsAreSubtotals="1" fieldPosition="0"/>
    </format>
    <format dxfId="136">
      <pivotArea outline="0" collapsedLevelsAreSubtotals="1" fieldPosition="0"/>
    </format>
    <format dxfId="135">
      <pivotArea type="all" dataOnly="0" outline="0" fieldPosition="0"/>
    </format>
    <format dxfId="134">
      <pivotArea field="4" type="button" dataOnly="0" labelOnly="1" outline="0" axis="axisRow" fieldPosition="0"/>
    </format>
    <format dxfId="133">
      <pivotArea dataOnly="0" labelOnly="1" fieldPosition="0">
        <references count="1">
          <reference field="4" count="0"/>
        </references>
      </pivotArea>
    </format>
    <format dxfId="132">
      <pivotArea type="all" dataOnly="0" outline="0" fieldPosition="0"/>
    </format>
    <format dxfId="131">
      <pivotArea field="4" type="button" dataOnly="0" labelOnly="1" outline="0" axis="axisRow" fieldPosition="0"/>
    </format>
    <format dxfId="130">
      <pivotArea dataOnly="0" labelOnly="1" fieldPosition="0">
        <references count="1">
          <reference field="4" count="0"/>
        </references>
      </pivotArea>
    </format>
    <format dxfId="129">
      <pivotArea type="all" dataOnly="0" outline="0" fieldPosition="0"/>
    </format>
    <format dxfId="128">
      <pivotArea field="4" type="button" dataOnly="0" labelOnly="1" outline="0" axis="axisRow" fieldPosition="0"/>
    </format>
    <format dxfId="127">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A00BCE-C01C-47D2-B31D-82808D91D14F}"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CU5:CV20" firstHeaderRow="1" firstDataRow="1" firstDataCol="1"/>
  <pivotFields count="15">
    <pivotField showAll="0"/>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multipleItemSelectionAllowed="1" showAll="0"/>
    <pivotField showAll="0"/>
    <pivotField numFmtId="20" showAll="0"/>
    <pivotField showAll="0"/>
    <pivotField multipleItemSelectionAllowed="1" showAll="0"/>
    <pivotField showAll="0"/>
    <pivotField showAll="0"/>
    <pivotField axis="axisRow" showAll="0">
      <items count="30">
        <item x="3"/>
        <item x="0"/>
        <item m="1" x="25"/>
        <item x="6"/>
        <item x="5"/>
        <item m="1" x="16"/>
        <item m="1" x="21"/>
        <item x="4"/>
        <item x="9"/>
        <item x="2"/>
        <item m="1" x="23"/>
        <item m="1" x="22"/>
        <item m="1" x="28"/>
        <item x="13"/>
        <item x="14"/>
        <item x="8"/>
        <item x="10"/>
        <item m="1" x="15"/>
        <item x="12"/>
        <item m="1" x="27"/>
        <item m="1" x="20"/>
        <item m="1" x="24"/>
        <item m="1" x="19"/>
        <item x="11"/>
        <item m="1" x="18"/>
        <item m="1" x="17"/>
        <item m="1" x="26"/>
        <item x="7"/>
        <item x="1"/>
        <item t="default"/>
      </items>
    </pivotField>
  </pivotFields>
  <rowFields count="1">
    <field x="14"/>
  </rowFields>
  <rowItems count="15">
    <i>
      <x/>
    </i>
    <i>
      <x v="1"/>
    </i>
    <i>
      <x v="3"/>
    </i>
    <i>
      <x v="4"/>
    </i>
    <i>
      <x v="7"/>
    </i>
    <i>
      <x v="8"/>
    </i>
    <i>
      <x v="9"/>
    </i>
    <i>
      <x v="13"/>
    </i>
    <i>
      <x v="14"/>
    </i>
    <i>
      <x v="15"/>
    </i>
    <i>
      <x v="16"/>
    </i>
    <i>
      <x v="18"/>
    </i>
    <i>
      <x v="23"/>
    </i>
    <i>
      <x v="27"/>
    </i>
    <i>
      <x v="28"/>
    </i>
  </rowItems>
  <colItems count="1">
    <i/>
  </colItems>
  <dataFields count="1">
    <dataField name="Sum of Paid Fees2" fld="7" baseField="13" baseItem="0" numFmtId="164"/>
  </dataFields>
  <formats count="11">
    <format dxfId="148">
      <pivotArea outline="0" fieldPosition="0">
        <references count="1">
          <reference field="4294967294" count="1">
            <x v="0"/>
          </reference>
        </references>
      </pivotArea>
    </format>
    <format dxfId="147">
      <pivotArea type="all" dataOnly="0" outline="0" fieldPosition="0"/>
    </format>
    <format dxfId="146">
      <pivotArea outline="0" collapsedLevelsAreSubtotals="1" fieldPosition="0"/>
    </format>
    <format dxfId="145">
      <pivotArea field="14" type="button" dataOnly="0" labelOnly="1" outline="0" axis="axisRow" fieldPosition="0"/>
    </format>
    <format dxfId="144">
      <pivotArea dataOnly="0" labelOnly="1" fieldPosition="0">
        <references count="1">
          <reference field="14" count="0"/>
        </references>
      </pivotArea>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14" type="button" dataOnly="0" labelOnly="1" outline="0" axis="axisRow" fieldPosition="0"/>
    </format>
    <format dxfId="139">
      <pivotArea dataOnly="0" labelOnly="1" fieldPosition="0">
        <references count="1">
          <reference field="14" count="0"/>
        </references>
      </pivotArea>
    </format>
    <format dxfId="138">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497B97-4677-453B-BDE3-DBEE3C3D84BD}" name="Training Mod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EF5:EG24" firstHeaderRow="1" firstDataRow="1" firstDataCol="1" rowPageCount="1" colPageCount="1"/>
  <pivotFields count="15">
    <pivotField showAll="0"/>
    <pivotField showAll="0"/>
    <pivotField showAll="0">
      <items count="13">
        <item x="5"/>
        <item x="6"/>
        <item x="7"/>
        <item x="0"/>
        <item x="8"/>
        <item x="9"/>
        <item x="11"/>
        <item x="1"/>
        <item x="2"/>
        <item x="3"/>
        <item x="4"/>
        <item x="10"/>
        <item t="default"/>
      </items>
    </pivotField>
    <pivotField showAll="0"/>
    <pivotField showAll="0"/>
    <pivotField showAll="0"/>
    <pivotField showAll="0"/>
    <pivotField axis="axisPage" dataField="1" multipleItemSelectionAllowed="1" showAll="0">
      <items count="12">
        <item h="1" x="9"/>
        <item x="0"/>
        <item x="8"/>
        <item x="1"/>
        <item x="2"/>
        <item x="3"/>
        <item x="6"/>
        <item x="5"/>
        <item x="10"/>
        <item x="4"/>
        <item x="7"/>
        <item t="default"/>
      </items>
    </pivotField>
    <pivotField showAll="0"/>
    <pivotField numFmtId="20" showAll="0"/>
    <pivotField axis="axisRow" showAll="0">
      <items count="6">
        <item x="1"/>
        <item x="2"/>
        <item x="4"/>
        <item x="0"/>
        <item x="3"/>
        <item t="default"/>
      </items>
    </pivotField>
    <pivotField showAll="0"/>
    <pivotField showAll="0"/>
    <pivotField axis="axisRow" showAll="0">
      <items count="5">
        <item x="2"/>
        <item x="1"/>
        <item x="3"/>
        <item x="0"/>
        <item t="default"/>
      </items>
    </pivotField>
    <pivotField showAll="0"/>
  </pivotFields>
  <rowFields count="2">
    <field x="13"/>
    <field x="10"/>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7" hier="-1"/>
  </pageFields>
  <dataFields count="1">
    <dataField name="Sum of Paid Fees2" fld="7" baseField="0" baseItem="0"/>
  </dataFields>
  <formats count="20">
    <format dxfId="168">
      <pivotArea outline="0" collapsedLevelsAreSubtotals="1" fieldPosition="0"/>
    </format>
    <format dxfId="167">
      <pivotArea outline="0" collapsedLevelsAreSubtotals="1" fieldPosition="0"/>
    </format>
    <format dxfId="166">
      <pivotArea type="all" dataOnly="0" outline="0" fieldPosition="0"/>
    </format>
    <format dxfId="165">
      <pivotArea outline="0" collapsedLevelsAreSubtotals="1" fieldPosition="0"/>
    </format>
    <format dxfId="164">
      <pivotArea field="13" type="button" dataOnly="0" labelOnly="1" outline="0" axis="axisRow" fieldPosition="0"/>
    </format>
    <format dxfId="163">
      <pivotArea dataOnly="0" labelOnly="1" fieldPosition="0">
        <references count="1">
          <reference field="13" count="0"/>
        </references>
      </pivotArea>
    </format>
    <format dxfId="162">
      <pivotArea dataOnly="0" labelOnly="1" fieldPosition="0">
        <references count="2">
          <reference field="10" count="3">
            <x v="0"/>
            <x v="1"/>
            <x v="3"/>
          </reference>
          <reference field="13" count="1" selected="0">
            <x v="0"/>
          </reference>
        </references>
      </pivotArea>
    </format>
    <format dxfId="161">
      <pivotArea dataOnly="0" labelOnly="1" fieldPosition="0">
        <references count="2">
          <reference field="10" count="4">
            <x v="0"/>
            <x v="1"/>
            <x v="2"/>
            <x v="3"/>
          </reference>
          <reference field="13" count="1" selected="0">
            <x v="1"/>
          </reference>
        </references>
      </pivotArea>
    </format>
    <format dxfId="160">
      <pivotArea dataOnly="0" labelOnly="1" fieldPosition="0">
        <references count="2">
          <reference field="10" count="4">
            <x v="0"/>
            <x v="1"/>
            <x v="2"/>
            <x v="3"/>
          </reference>
          <reference field="13" count="1" selected="0">
            <x v="2"/>
          </reference>
        </references>
      </pivotArea>
    </format>
    <format dxfId="159">
      <pivotArea dataOnly="0" labelOnly="1" fieldPosition="0">
        <references count="2">
          <reference field="10" count="4">
            <x v="0"/>
            <x v="1"/>
            <x v="2"/>
            <x v="3"/>
          </reference>
          <reference field="13" count="1" selected="0">
            <x v="3"/>
          </reference>
        </references>
      </pivotArea>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13" type="button" dataOnly="0" labelOnly="1" outline="0" axis="axisRow" fieldPosition="0"/>
    </format>
    <format dxfId="154">
      <pivotArea dataOnly="0" labelOnly="1" fieldPosition="0">
        <references count="1">
          <reference field="13" count="0"/>
        </references>
      </pivotArea>
    </format>
    <format dxfId="153">
      <pivotArea dataOnly="0" labelOnly="1" fieldPosition="0">
        <references count="2">
          <reference field="10" count="3">
            <x v="0"/>
            <x v="1"/>
            <x v="3"/>
          </reference>
          <reference field="13" count="1" selected="0">
            <x v="0"/>
          </reference>
        </references>
      </pivotArea>
    </format>
    <format dxfId="152">
      <pivotArea dataOnly="0" labelOnly="1" fieldPosition="0">
        <references count="2">
          <reference field="10" count="4">
            <x v="0"/>
            <x v="1"/>
            <x v="2"/>
            <x v="3"/>
          </reference>
          <reference field="13" count="1" selected="0">
            <x v="1"/>
          </reference>
        </references>
      </pivotArea>
    </format>
    <format dxfId="151">
      <pivotArea dataOnly="0" labelOnly="1" fieldPosition="0">
        <references count="2">
          <reference field="10" count="4">
            <x v="0"/>
            <x v="1"/>
            <x v="2"/>
            <x v="3"/>
          </reference>
          <reference field="13" count="1" selected="0">
            <x v="2"/>
          </reference>
        </references>
      </pivotArea>
    </format>
    <format dxfId="150">
      <pivotArea dataOnly="0" labelOnly="1" fieldPosition="0">
        <references count="2">
          <reference field="10" count="4">
            <x v="0"/>
            <x v="1"/>
            <x v="2"/>
            <x v="3"/>
          </reference>
          <reference field="13" count="1" selected="0">
            <x v="3"/>
          </reference>
        </references>
      </pivotArea>
    </format>
    <format dxfId="149">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3DBF92-DDEE-4F79-8A09-6EEA0761998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M20" firstHeaderRow="1" firstDataRow="1" firstDataCol="1"/>
  <pivotFields count="15">
    <pivotField showAll="0"/>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showAll="0"/>
    <pivotField showAll="0"/>
    <pivotField numFmtId="20" showAll="0"/>
    <pivotField showAll="0"/>
    <pivotField showAll="0"/>
    <pivotField showAll="0"/>
    <pivotField showAll="0"/>
    <pivotField axis="axisRow" showAll="0" sortType="descending">
      <items count="30">
        <item x="3"/>
        <item m="1" x="25"/>
        <item m="1" x="16"/>
        <item m="1" x="21"/>
        <item m="1" x="23"/>
        <item m="1" x="22"/>
        <item m="1" x="28"/>
        <item x="10"/>
        <item m="1" x="15"/>
        <item m="1" x="27"/>
        <item m="1" x="20"/>
        <item m="1" x="24"/>
        <item m="1" x="19"/>
        <item m="1" x="18"/>
        <item m="1" x="17"/>
        <item m="1" x="26"/>
        <item x="0"/>
        <item x="1"/>
        <item x="2"/>
        <item x="4"/>
        <item x="5"/>
        <item x="6"/>
        <item x="7"/>
        <item x="8"/>
        <item x="9"/>
        <item x="11"/>
        <item x="12"/>
        <item x="13"/>
        <item x="14"/>
        <item t="default"/>
      </items>
      <autoSortScope>
        <pivotArea dataOnly="0" outline="0" fieldPosition="0">
          <references count="1">
            <reference field="4294967294" count="1" selected="0">
              <x v="0"/>
            </reference>
          </references>
        </pivotArea>
      </autoSortScope>
    </pivotField>
  </pivotFields>
  <rowFields count="1">
    <field x="14"/>
  </rowFields>
  <rowItems count="16">
    <i>
      <x v="7"/>
    </i>
    <i>
      <x v="21"/>
    </i>
    <i>
      <x v="18"/>
    </i>
    <i>
      <x v="22"/>
    </i>
    <i>
      <x v="17"/>
    </i>
    <i>
      <x v="23"/>
    </i>
    <i>
      <x v="19"/>
    </i>
    <i>
      <x v="20"/>
    </i>
    <i>
      <x v="25"/>
    </i>
    <i>
      <x v="24"/>
    </i>
    <i>
      <x v="26"/>
    </i>
    <i>
      <x v="27"/>
    </i>
    <i>
      <x/>
    </i>
    <i>
      <x v="28"/>
    </i>
    <i>
      <x v="16"/>
    </i>
    <i t="grand">
      <x/>
    </i>
  </rowItems>
  <colItems count="1">
    <i/>
  </colItems>
  <dataFields count="1">
    <dataField name="Sum of Paid Fees2" fld="7" baseField="14" baseItem="20" numFmtId="3"/>
  </dataFields>
  <formats count="12">
    <format dxfId="180">
      <pivotArea type="all" dataOnly="0" outline="0" fieldPosition="0"/>
    </format>
    <format dxfId="179">
      <pivotArea outline="0" collapsedLevelsAreSubtotals="1" fieldPosition="0"/>
    </format>
    <format dxfId="178">
      <pivotArea field="14" type="button" dataOnly="0" labelOnly="1" outline="0" axis="axisRow" fieldPosition="0"/>
    </format>
    <format dxfId="177">
      <pivotArea dataOnly="0" labelOnly="1" fieldPosition="0">
        <references count="1">
          <reference field="14" count="0"/>
        </references>
      </pivotArea>
    </format>
    <format dxfId="176">
      <pivotArea dataOnly="0" labelOnly="1" grandRow="1" outline="0" fieldPosition="0"/>
    </format>
    <format dxfId="175">
      <pivotArea dataOnly="0" labelOnly="1" outline="0" axis="axisValues" fieldPosition="0"/>
    </format>
    <format dxfId="174">
      <pivotArea type="all" dataOnly="0" outline="0" fieldPosition="0"/>
    </format>
    <format dxfId="173">
      <pivotArea outline="0" collapsedLevelsAreSubtotals="1" fieldPosition="0"/>
    </format>
    <format dxfId="172">
      <pivotArea field="14" type="button" dataOnly="0" labelOnly="1" outline="0" axis="axisRow" fieldPosition="0"/>
    </format>
    <format dxfId="171">
      <pivotArea dataOnly="0" labelOnly="1" fieldPosition="0">
        <references count="1">
          <reference field="14" count="0"/>
        </references>
      </pivotArea>
    </format>
    <format dxfId="170">
      <pivotArea dataOnly="0" labelOnly="1" grandRow="1" outline="0" fieldPosition="0"/>
    </format>
    <format dxfId="1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5F20EC-E044-4507-AD5D-0523C67B27B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6" firstHeaderRow="1" firstDataRow="1" firstDataCol="1"/>
  <pivotFields count="15">
    <pivotField axis="axisRow" dataField="1"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numFmtId="20"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12">
    <format dxfId="192">
      <pivotArea type="all" dataOnly="0" outline="0" fieldPosition="0"/>
    </format>
    <format dxfId="191">
      <pivotArea outline="0" collapsedLevelsAreSubtotals="1" fieldPosition="0"/>
    </format>
    <format dxfId="190">
      <pivotArea field="0" type="button" dataOnly="0" labelOnly="1" outline="0" axis="axisRow" fieldPosition="0"/>
    </format>
    <format dxfId="189">
      <pivotArea dataOnly="0" labelOnly="1" fieldPosition="0">
        <references count="1">
          <reference field="0" count="0"/>
        </references>
      </pivotArea>
    </format>
    <format dxfId="188">
      <pivotArea dataOnly="0" labelOnly="1" grandRow="1" outline="0"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field="0" type="button" dataOnly="0" labelOnly="1" outline="0" axis="axisRow" fieldPosition="0"/>
    </format>
    <format dxfId="183">
      <pivotArea dataOnly="0" labelOnly="1" fieldPosition="0">
        <references count="1">
          <reference field="0" count="0"/>
        </references>
      </pivotArea>
    </format>
    <format dxfId="182">
      <pivotArea dataOnly="0" labelOnly="1" grandRow="1" outline="0" fieldPosition="0"/>
    </format>
    <format dxfId="1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292A49F-154A-41B9-AFC6-F2BF528AA5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5">
    <pivotField showAll="0"/>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showAll="0"/>
    <pivotField showAll="0"/>
    <pivotField numFmtId="20" showAll="0"/>
    <pivotField showAll="0"/>
    <pivotField showAll="0"/>
    <pivotField showAll="0"/>
    <pivotField showAll="0"/>
    <pivotField showAll="0"/>
  </pivotFields>
  <rowItems count="1">
    <i/>
  </rowItems>
  <colItems count="1">
    <i/>
  </colItems>
  <dataFields count="1">
    <dataField name="Sum of Paid Fees2" fld="7" baseField="0" baseItem="0" numFmtId="3"/>
  </dataFields>
  <formats count="6">
    <format dxfId="198">
      <pivotArea type="all" dataOnly="0" outline="0" fieldPosition="0"/>
    </format>
    <format dxfId="197">
      <pivotArea outline="0" collapsedLevelsAreSubtotals="1" fieldPosition="0"/>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CCE47C-40E1-48AA-9AC4-35EC46637E15}" name="En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K4:AL17" firstHeaderRow="1" firstDataRow="1" firstDataCol="1"/>
  <pivotFields count="15">
    <pivotField showAll="0"/>
    <pivotField showAll="0"/>
    <pivotField axis="axisRow" showAll="0">
      <items count="13">
        <item x="5"/>
        <item x="6"/>
        <item x="7"/>
        <item x="0"/>
        <item x="8"/>
        <item x="9"/>
        <item x="11"/>
        <item x="1"/>
        <item x="2"/>
        <item x="3"/>
        <item x="4"/>
        <item x="10"/>
        <item t="default"/>
      </items>
    </pivotField>
    <pivotField showAll="0"/>
    <pivotField showAll="0"/>
    <pivotField dataField="1" showAll="0"/>
    <pivotField showAll="0"/>
    <pivotField showAll="0"/>
    <pivotField showAll="0"/>
    <pivotField numFmtId="20"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8">
    <format dxfId="216">
      <pivotArea type="all" dataOnly="0" outline="0" fieldPosition="0"/>
    </format>
    <format dxfId="215">
      <pivotArea outline="0" collapsedLevelsAreSubtotals="1" fieldPosition="0"/>
    </format>
    <format dxfId="214">
      <pivotArea field="2" type="button" dataOnly="0" labelOnly="1" outline="0" axis="axisRow" fieldPosition="0"/>
    </format>
    <format dxfId="213">
      <pivotArea dataOnly="0" labelOnly="1" fieldPosition="0">
        <references count="1">
          <reference field="2" count="0"/>
        </references>
      </pivotArea>
    </format>
    <format dxfId="212">
      <pivotArea dataOnly="0" labelOnly="1" grandRow="1" outline="0"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2" type="button" dataOnly="0" labelOnly="1" outline="0" axis="axisRow" fieldPosition="0"/>
    </format>
    <format dxfId="207">
      <pivotArea dataOnly="0" labelOnly="1" fieldPosition="0">
        <references count="1">
          <reference field="2" count="0"/>
        </references>
      </pivotArea>
    </format>
    <format dxfId="206">
      <pivotArea dataOnly="0" labelOnly="1" grandRow="1" outline="0" fieldPosition="0"/>
    </format>
    <format dxfId="205">
      <pivotArea dataOnly="0" labelOnly="1" outline="0" axis="axisValues" fieldPosition="0"/>
    </format>
    <format dxfId="204">
      <pivotArea type="all" dataOnly="0" outline="0" fieldPosition="0"/>
    </format>
    <format dxfId="203">
      <pivotArea outline="0" collapsedLevelsAreSubtotals="1" fieldPosition="0"/>
    </format>
    <format dxfId="202">
      <pivotArea field="2" type="button" dataOnly="0" labelOnly="1" outline="0" axis="axisRow" fieldPosition="0"/>
    </format>
    <format dxfId="201">
      <pivotArea dataOnly="0" labelOnly="1" fieldPosition="0">
        <references count="1">
          <reference field="2" count="0"/>
        </references>
      </pivotArea>
    </format>
    <format dxfId="200">
      <pivotArea dataOnly="0" labelOnly="1" grandRow="1" outline="0" fieldPosition="0"/>
    </format>
    <format dxfId="199">
      <pivotArea dataOnly="0" labelOnly="1" outline="0" axis="axisValues" fieldPosition="0"/>
    </format>
  </format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B8AC68-021D-44D2-BF08-68266403579B}" name="Adv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DT6:DZ19" firstHeaderRow="1" firstDataRow="2" firstDataCol="1"/>
  <pivotFields count="15">
    <pivotField showAll="0"/>
    <pivotField showAll="0"/>
    <pivotField axis="axisRow" showAll="0">
      <items count="13">
        <item x="5"/>
        <item x="6"/>
        <item x="7"/>
        <item x="0"/>
        <item x="8"/>
        <item x="9"/>
        <item x="11"/>
        <item x="1"/>
        <item x="2"/>
        <item x="3"/>
        <item x="4"/>
        <item x="10"/>
        <item t="default"/>
      </items>
    </pivotField>
    <pivotField showAll="0"/>
    <pivotField axis="axisCol" showAll="0">
      <items count="6">
        <item x="1"/>
        <item x="2"/>
        <item x="3"/>
        <item x="0"/>
        <item x="4"/>
        <item t="default"/>
      </items>
    </pivotField>
    <pivotField showAll="0"/>
    <pivotField showAll="0"/>
    <pivotField dataField="1" showAll="0"/>
    <pivotField showAll="0"/>
    <pivotField numFmtId="20"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2" fld="7" baseField="0" baseItem="0" numFmtId="166"/>
  </dataFields>
  <formats count="20">
    <format dxfId="236">
      <pivotArea outline="0" collapsedLevelsAreSubtotals="1" fieldPosition="0"/>
    </format>
    <format dxfId="235">
      <pivotArea outline="0" collapsedLevelsAreSubtotals="1" fieldPosition="0"/>
    </format>
    <format dxfId="234">
      <pivotArea type="all" dataOnly="0" outline="0" fieldPosition="0"/>
    </format>
    <format dxfId="233">
      <pivotArea outline="0" collapsedLevelsAreSubtotals="1" fieldPosition="0"/>
    </format>
    <format dxfId="232">
      <pivotArea type="origin" dataOnly="0" labelOnly="1" outline="0" fieldPosition="0"/>
    </format>
    <format dxfId="231">
      <pivotArea field="4" type="button" dataOnly="0" labelOnly="1" outline="0" axis="axisCol" fieldPosition="0"/>
    </format>
    <format dxfId="230">
      <pivotArea type="topRight" dataOnly="0" labelOnly="1" outline="0" fieldPosition="0"/>
    </format>
    <format dxfId="229">
      <pivotArea field="2" type="button" dataOnly="0" labelOnly="1" outline="0" axis="axisRow" fieldPosition="0"/>
    </format>
    <format dxfId="228">
      <pivotArea dataOnly="0" labelOnly="1" fieldPosition="0">
        <references count="1">
          <reference field="2" count="0"/>
        </references>
      </pivotArea>
    </format>
    <format dxfId="227">
      <pivotArea dataOnly="0" labelOnly="1" fieldPosition="0">
        <references count="1">
          <reference field="4" count="0"/>
        </references>
      </pivotArea>
    </format>
    <format dxfId="226">
      <pivotArea dataOnly="0" labelOnly="1" grandCol="1" outline="0" fieldPosition="0"/>
    </format>
    <format dxfId="225">
      <pivotArea type="all" dataOnly="0" outline="0" fieldPosition="0"/>
    </format>
    <format dxfId="224">
      <pivotArea outline="0" collapsedLevelsAreSubtotals="1" fieldPosition="0"/>
    </format>
    <format dxfId="223">
      <pivotArea type="origin" dataOnly="0" labelOnly="1" outline="0" fieldPosition="0"/>
    </format>
    <format dxfId="222">
      <pivotArea field="4" type="button" dataOnly="0" labelOnly="1" outline="0" axis="axisCol" fieldPosition="0"/>
    </format>
    <format dxfId="221">
      <pivotArea type="topRight" dataOnly="0" labelOnly="1" outline="0" fieldPosition="0"/>
    </format>
    <format dxfId="220">
      <pivotArea field="2" type="button" dataOnly="0" labelOnly="1" outline="0" axis="axisRow" fieldPosition="0"/>
    </format>
    <format dxfId="219">
      <pivotArea dataOnly="0" labelOnly="1" fieldPosition="0">
        <references count="1">
          <reference field="2" count="0"/>
        </references>
      </pivotArea>
    </format>
    <format dxfId="218">
      <pivotArea dataOnly="0" labelOnly="1" fieldPosition="0">
        <references count="1">
          <reference field="4" count="0"/>
        </references>
      </pivotArea>
    </format>
    <format dxfId="217">
      <pivotArea dataOnly="0" labelOnly="1" grandCol="1" outline="0" fieldPosition="0"/>
    </format>
  </formats>
  <chartFormats count="10">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2" format="2" series="1">
      <pivotArea type="data" outline="0" fieldPosition="0">
        <references count="2">
          <reference field="4294967294" count="1" selected="0">
            <x v="0"/>
          </reference>
          <reference field="4" count="1" selected="0">
            <x v="2"/>
          </reference>
        </references>
      </pivotArea>
    </chartFormat>
    <chartFormat chart="12" format="3" series="1">
      <pivotArea type="data" outline="0" fieldPosition="0">
        <references count="2">
          <reference field="4294967294" count="1" selected="0">
            <x v="0"/>
          </reference>
          <reference field="4" count="1" selected="0">
            <x v="3"/>
          </reference>
        </references>
      </pivotArea>
    </chartFormat>
    <chartFormat chart="12" format="4" series="1">
      <pivotArea type="data" outline="0" fieldPosition="0">
        <references count="2">
          <reference field="4294967294" count="1" selected="0">
            <x v="0"/>
          </reference>
          <reference field="4" count="1" selected="0">
            <x v="4"/>
          </reference>
        </references>
      </pivotArea>
    </chartFormat>
    <chartFormat chart="15" format="10" series="1">
      <pivotArea type="data" outline="0" fieldPosition="0">
        <references count="2">
          <reference field="4294967294" count="1" selected="0">
            <x v="0"/>
          </reference>
          <reference field="4" count="1" selected="0">
            <x v="0"/>
          </reference>
        </references>
      </pivotArea>
    </chartFormat>
    <chartFormat chart="15" format="11" series="1">
      <pivotArea type="data" outline="0" fieldPosition="0">
        <references count="2">
          <reference field="4294967294" count="1" selected="0">
            <x v="0"/>
          </reference>
          <reference field="4" count="1" selected="0">
            <x v="1"/>
          </reference>
        </references>
      </pivotArea>
    </chartFormat>
    <chartFormat chart="15" format="12" series="1">
      <pivotArea type="data" outline="0" fieldPosition="0">
        <references count="2">
          <reference field="4294967294" count="1" selected="0">
            <x v="0"/>
          </reference>
          <reference field="4" count="1" selected="0">
            <x v="2"/>
          </reference>
        </references>
      </pivotArea>
    </chartFormat>
    <chartFormat chart="15" format="13" series="1">
      <pivotArea type="data" outline="0" fieldPosition="0">
        <references count="2">
          <reference field="4294967294" count="1" selected="0">
            <x v="0"/>
          </reference>
          <reference field="4" count="1" selected="0">
            <x v="3"/>
          </reference>
        </references>
      </pivotArea>
    </chartFormat>
    <chartFormat chart="1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1E0C22D-79D3-4B9D-9AB3-97AE4CA4F3FF}" name="PivotTable17"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outline="1" outlineData="1" multipleFieldFilters="0" chartFormat="6">
  <location ref="CQ4:CR8" firstHeaderRow="1" firstDataRow="1" firstDataCol="1"/>
  <pivotFields count="15">
    <pivotField showAll="0"/>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multipleItemSelectionAllowed="1" showAll="0"/>
    <pivotField showAll="0"/>
    <pivotField numFmtId="20" showAll="0"/>
    <pivotField showAll="0"/>
    <pivotField multipleItemSelectionAllowed="1"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4">
    <i>
      <x v="1"/>
    </i>
    <i>
      <x v="3"/>
    </i>
    <i>
      <x v="2"/>
    </i>
    <i>
      <x/>
    </i>
  </rowItems>
  <colItems count="1">
    <i/>
  </colItems>
  <dataFields count="1">
    <dataField name="Sum of Paid Fees2" fld="7" baseField="13" baseItem="0" numFmtId="164"/>
  </dataFields>
  <formats count="12">
    <format dxfId="248">
      <pivotArea collapsedLevelsAreSubtotals="1" fieldPosition="0">
        <references count="1">
          <reference field="13" count="0"/>
        </references>
      </pivotArea>
    </format>
    <format dxfId="247">
      <pivotArea outline="0" fieldPosition="0">
        <references count="1">
          <reference field="4294967294" count="1">
            <x v="0"/>
          </reference>
        </references>
      </pivotArea>
    </format>
    <format dxfId="246">
      <pivotArea type="all" dataOnly="0" outline="0" fieldPosition="0"/>
    </format>
    <format dxfId="245">
      <pivotArea outline="0" collapsedLevelsAreSubtotals="1" fieldPosition="0"/>
    </format>
    <format dxfId="244">
      <pivotArea field="13" type="button" dataOnly="0" labelOnly="1" outline="0" axis="axisRow" fieldPosition="0"/>
    </format>
    <format dxfId="243">
      <pivotArea dataOnly="0" labelOnly="1" fieldPosition="0">
        <references count="1">
          <reference field="13" count="0"/>
        </references>
      </pivotArea>
    </format>
    <format dxfId="242">
      <pivotArea dataOnly="0" labelOnly="1" outline="0" axis="axisValues" fieldPosition="0"/>
    </format>
    <format dxfId="241">
      <pivotArea type="all" dataOnly="0" outline="0" fieldPosition="0"/>
    </format>
    <format dxfId="240">
      <pivotArea outline="0" collapsedLevelsAreSubtotals="1" fieldPosition="0"/>
    </format>
    <format dxfId="239">
      <pivotArea field="13" type="button" dataOnly="0" labelOnly="1" outline="0" axis="axisRow" fieldPosition="0"/>
    </format>
    <format dxfId="238">
      <pivotArea dataOnly="0" labelOnly="1" fieldPosition="0">
        <references count="1">
          <reference field="13" count="0"/>
        </references>
      </pivotArea>
    </format>
    <format dxfId="237">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3" count="1" selected="0">
            <x v="0"/>
          </reference>
        </references>
      </pivotArea>
    </chartFormat>
    <chartFormat chart="1" format="4">
      <pivotArea type="data" outline="0" fieldPosition="0">
        <references count="2">
          <reference field="4294967294" count="1" selected="0">
            <x v="0"/>
          </reference>
          <reference field="13" count="1" selected="0">
            <x v="1"/>
          </reference>
        </references>
      </pivotArea>
    </chartFormat>
    <chartFormat chart="1" format="5">
      <pivotArea type="data" outline="0" fieldPosition="0">
        <references count="2">
          <reference field="4294967294" count="1" selected="0">
            <x v="0"/>
          </reference>
          <reference field="13" count="1" selected="0">
            <x v="2"/>
          </reference>
        </references>
      </pivotArea>
    </chartFormat>
    <chartFormat chart="1" format="6">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3" count="1" selected="0">
            <x v="0"/>
          </reference>
        </references>
      </pivotArea>
    </chartFormat>
    <chartFormat chart="5" format="15">
      <pivotArea type="data" outline="0" fieldPosition="0">
        <references count="2">
          <reference field="4294967294" count="1" selected="0">
            <x v="0"/>
          </reference>
          <reference field="13" count="1" selected="0">
            <x v="1"/>
          </reference>
        </references>
      </pivotArea>
    </chartFormat>
    <chartFormat chart="5" format="16">
      <pivotArea type="data" outline="0" fieldPosition="0">
        <references count="2">
          <reference field="4294967294" count="1" selected="0">
            <x v="0"/>
          </reference>
          <reference field="13" count="1" selected="0">
            <x v="2"/>
          </reference>
        </references>
      </pivotArea>
    </chartFormat>
    <chartFormat chart="5" format="17">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AC08E93-9B86-40DB-A626-1D7BFDD9FD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C4:AD7" firstHeaderRow="1" firstDataRow="1" firstDataCol="1"/>
  <pivotFields count="15">
    <pivotField axis="axisRow" dataField="1"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numFmtId="20"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16">
    <format dxfId="264">
      <pivotArea dataOnly="0" fieldPosition="0">
        <references count="1">
          <reference field="0" count="0"/>
        </references>
      </pivotArea>
    </format>
    <format dxfId="263">
      <pivotArea outline="0" collapsedLevelsAreSubtotals="1" fieldPosition="0"/>
    </format>
    <format dxfId="262">
      <pivotArea dataOnly="0" labelOnly="1" fieldPosition="0">
        <references count="1">
          <reference field="0" count="0"/>
        </references>
      </pivotArea>
    </format>
    <format dxfId="261">
      <pivotArea field="0" dataOnly="0" grandRow="1" axis="axisRow" fieldPosition="0">
        <references count="1">
          <reference field="0" count="0"/>
        </references>
      </pivotArea>
    </format>
    <format dxfId="260">
      <pivotArea type="all" dataOnly="0" outline="0" fieldPosition="0"/>
    </format>
    <format dxfId="259">
      <pivotArea outline="0" collapsedLevelsAreSubtotals="1" fieldPosition="0"/>
    </format>
    <format dxfId="258">
      <pivotArea field="0" type="button" dataOnly="0" labelOnly="1" outline="0" axis="axisRow" fieldPosition="0"/>
    </format>
    <format dxfId="257">
      <pivotArea dataOnly="0" labelOnly="1" fieldPosition="0">
        <references count="1">
          <reference field="0" count="0"/>
        </references>
      </pivotArea>
    </format>
    <format dxfId="256">
      <pivotArea dataOnly="0" labelOnly="1" grandRow="1" outline="0" fieldPosition="0"/>
    </format>
    <format dxfId="255">
      <pivotArea dataOnly="0" labelOnly="1" outline="0" axis="axisValues" fieldPosition="0"/>
    </format>
    <format dxfId="254">
      <pivotArea type="all" dataOnly="0" outline="0" fieldPosition="0"/>
    </format>
    <format dxfId="253">
      <pivotArea outline="0" collapsedLevelsAreSubtotals="1" fieldPosition="0"/>
    </format>
    <format dxfId="252">
      <pivotArea field="0" type="button" dataOnly="0" labelOnly="1" outline="0" axis="axisRow" fieldPosition="0"/>
    </format>
    <format dxfId="251">
      <pivotArea dataOnly="0" labelOnly="1" fieldPosition="0">
        <references count="1">
          <reference field="0" count="0"/>
        </references>
      </pivotArea>
    </format>
    <format dxfId="250">
      <pivotArea dataOnly="0" labelOnly="1" grandRow="1" outline="0" fieldPosition="0"/>
    </format>
    <format dxfId="249">
      <pivotArea dataOnly="0" labelOnly="1" outline="0" axis="axisValues" fieldPosition="0"/>
    </format>
  </formats>
  <chartFormats count="12">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0" count="1" selected="0">
            <x v="0"/>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1"/>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0" count="1" selected="0">
            <x v="0"/>
          </reference>
        </references>
      </pivotArea>
    </chartFormat>
    <chartFormat chart="23" format="8">
      <pivotArea type="data" outline="0" fieldPosition="0">
        <references count="2">
          <reference field="4294967294" count="1" selected="0">
            <x v="0"/>
          </reference>
          <reference field="0"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D476D-E950-4013-8FEC-0B2B561A9985}" name="Ear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T6:V18" firstHeaderRow="0" firstDataRow="1" firstDataCol="1"/>
  <pivotFields count="15">
    <pivotField showAll="0"/>
    <pivotField showAll="0"/>
    <pivotField axis="axisRow" showAll="0">
      <items count="13">
        <item x="5"/>
        <item x="6"/>
        <item x="7"/>
        <item x="0"/>
        <item x="8"/>
        <item x="9"/>
        <item x="11"/>
        <item x="1"/>
        <item x="2"/>
        <item x="3"/>
        <item x="4"/>
        <item x="10"/>
        <item t="default"/>
      </items>
    </pivotField>
    <pivotField showAll="0"/>
    <pivotField showAll="0"/>
    <pivotField showAll="0"/>
    <pivotField showAll="0"/>
    <pivotField dataField="1" showAll="0"/>
    <pivotField showAll="0"/>
    <pivotField numFmtId="20"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2" fld="7" baseField="0" baseItem="0" numFmtId="164"/>
    <dataField name="Sum of Paid Fees2_2" fld="7" baseField="0" baseItem="0"/>
  </dataFields>
  <formats count="10">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outline="0" fieldPosition="0">
        <references count="1">
          <reference field="4294967294" count="2">
            <x v="0"/>
            <x v="1"/>
          </reference>
        </references>
      </pivotArea>
    </format>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outline="0" fieldPosition="0">
        <references count="1">
          <reference field="4294967294" count="2">
            <x v="0"/>
            <x v="1"/>
          </reference>
        </references>
      </pivotArea>
    </format>
  </formats>
  <chartFormats count="17">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pivotArea type="data" outline="0" fieldPosition="0">
        <references count="2">
          <reference field="4294967294" count="1" selected="0">
            <x v="0"/>
          </reference>
          <reference field="2" count="1" selected="0">
            <x v="8"/>
          </reference>
        </references>
      </pivotArea>
    </chartFormat>
    <chartFormat chart="10" format="3">
      <pivotArea type="data" outline="0" fieldPosition="0">
        <references count="2">
          <reference field="4294967294" count="1" selected="0">
            <x v="0"/>
          </reference>
          <reference field="2" count="1" selected="0">
            <x v="9"/>
          </reference>
        </references>
      </pivotArea>
    </chartFormat>
    <chartFormat chart="10" format="4">
      <pivotArea type="data" outline="0" fieldPosition="0">
        <references count="2">
          <reference field="4294967294" count="1" selected="0">
            <x v="0"/>
          </reference>
          <reference field="2" count="1" selected="0">
            <x v="10"/>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2" count="1" selected="0">
            <x v="8"/>
          </reference>
        </references>
      </pivotArea>
    </chartFormat>
    <chartFormat chart="15" format="27">
      <pivotArea type="data" outline="0" fieldPosition="0">
        <references count="2">
          <reference field="4294967294" count="1" selected="0">
            <x v="0"/>
          </reference>
          <reference field="2" count="1" selected="0">
            <x v="9"/>
          </reference>
        </references>
      </pivotArea>
    </chartFormat>
    <chartFormat chart="15" format="28">
      <pivotArea type="data" outline="0" fieldPosition="0">
        <references count="2">
          <reference field="4294967294" count="1" selected="0">
            <x v="0"/>
          </reference>
          <reference field="2" count="1" selected="0">
            <x v="10"/>
          </reference>
        </references>
      </pivotArea>
    </chartFormat>
    <chartFormat chart="15" format="29" series="1">
      <pivotArea type="data" outline="0" fieldPosition="0">
        <references count="1">
          <reference field="4294967294" count="1" selected="0">
            <x v="1"/>
          </reference>
        </references>
      </pivotArea>
    </chartFormat>
    <chartFormat chart="15" format="30">
      <pivotArea type="data" outline="0" fieldPosition="0">
        <references count="2">
          <reference field="4294967294" count="1" selected="0">
            <x v="0"/>
          </reference>
          <reference field="2" count="1" selected="0">
            <x v="11"/>
          </reference>
        </references>
      </pivotArea>
    </chartFormat>
    <chartFormat chart="15" format="31">
      <pivotArea type="data" outline="0" fieldPosition="0">
        <references count="2">
          <reference field="4294967294" count="1" selected="0">
            <x v="0"/>
          </reference>
          <reference field="2" count="1" selected="0">
            <x v="7"/>
          </reference>
        </references>
      </pivotArea>
    </chartFormat>
    <chartFormat chart="15" format="32">
      <pivotArea type="data" outline="0" fieldPosition="0">
        <references count="2">
          <reference field="4294967294" count="1" selected="0">
            <x v="0"/>
          </reference>
          <reference field="2" count="1" selected="0">
            <x v="6"/>
          </reference>
        </references>
      </pivotArea>
    </chartFormat>
    <chartFormat chart="15" format="33">
      <pivotArea type="data" outline="0" fieldPosition="0">
        <references count="2">
          <reference field="4294967294" count="1" selected="0">
            <x v="0"/>
          </reference>
          <reference field="2" count="1" selected="0">
            <x v="5"/>
          </reference>
        </references>
      </pivotArea>
    </chartFormat>
    <chartFormat chart="15" format="34">
      <pivotArea type="data" outline="0" fieldPosition="0">
        <references count="2">
          <reference field="4294967294" count="1" selected="0">
            <x v="0"/>
          </reference>
          <reference field="2" count="1" selected="0">
            <x v="4"/>
          </reference>
        </references>
      </pivotArea>
    </chartFormat>
    <chartFormat chart="15" format="35">
      <pivotArea type="data" outline="0" fieldPosition="0">
        <references count="2">
          <reference field="4294967294" count="1" selected="0">
            <x v="0"/>
          </reference>
          <reference field="2" count="1" selected="0">
            <x v="1"/>
          </reference>
        </references>
      </pivotArea>
    </chartFormat>
    <chartFormat chart="15" format="3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29B4010-2646-4149-989E-ECA032A513A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BB6:BC16" firstHeaderRow="1" firstDataRow="1" firstDataCol="1" rowPageCount="1" colPageCount="1"/>
  <pivotFields count="15">
    <pivotField axis="axisPage" multipleItemSelectionAllowed="1" showAll="0">
      <items count="3">
        <item h="1"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showAll="0"/>
    <pivotField showAll="0"/>
    <pivotField numFmtId="20"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1"/>
  </rowFields>
  <rowItems count="10">
    <i>
      <x/>
    </i>
    <i>
      <x v="1"/>
    </i>
    <i>
      <x v="2"/>
    </i>
    <i>
      <x v="3"/>
    </i>
    <i>
      <x v="4"/>
    </i>
    <i>
      <x v="5"/>
    </i>
    <i>
      <x v="6"/>
    </i>
    <i>
      <x v="7"/>
    </i>
    <i>
      <x v="8"/>
    </i>
    <i t="grand">
      <x/>
    </i>
  </rowItems>
  <colItems count="1">
    <i/>
  </colItems>
  <pageFields count="1">
    <pageField fld="0" hier="-1"/>
  </pageFields>
  <dataFields count="1">
    <dataField name="Sum of Paid Fees2" fld="7" baseField="10" baseItem="0" numFmtId="164"/>
  </dataFields>
  <formats count="18">
    <format dxfId="282">
      <pivotArea type="all" dataOnly="0" outline="0" fieldPosition="0"/>
    </format>
    <format dxfId="281">
      <pivotArea outline="0" collapsedLevelsAreSubtotals="1" fieldPosition="0"/>
    </format>
    <format dxfId="280">
      <pivotArea field="2" type="button" dataOnly="0" labelOnly="1" outline="0"/>
    </format>
    <format dxfId="279">
      <pivotArea dataOnly="0" labelOnly="1" grandRow="1" outline="0" fieldPosition="0"/>
    </format>
    <format dxfId="278">
      <pivotArea dataOnly="0" labelOnly="1" outline="0" axis="axisValues" fieldPosition="0"/>
    </format>
    <format dxfId="277">
      <pivotArea outline="0" fieldPosition="0">
        <references count="1">
          <reference field="4294967294" count="1">
            <x v="0"/>
          </reference>
        </references>
      </pivotArea>
    </format>
    <format dxfId="276">
      <pivotArea type="all" dataOnly="0" outline="0" fieldPosition="0"/>
    </format>
    <format dxfId="275">
      <pivotArea outline="0" collapsedLevelsAreSubtotals="1" fieldPosition="0"/>
    </format>
    <format dxfId="274">
      <pivotArea field="11" type="button" dataOnly="0" labelOnly="1" outline="0" axis="axisRow" fieldPosition="0"/>
    </format>
    <format dxfId="273">
      <pivotArea dataOnly="0" labelOnly="1" fieldPosition="0">
        <references count="1">
          <reference field="11" count="9">
            <x v="0"/>
            <x v="1"/>
            <x v="2"/>
            <x v="3"/>
            <x v="4"/>
            <x v="5"/>
            <x v="6"/>
            <x v="7"/>
            <x v="8"/>
          </reference>
        </references>
      </pivotArea>
    </format>
    <format dxfId="272">
      <pivotArea dataOnly="0" labelOnly="1" grandRow="1" outline="0" fieldPosition="0"/>
    </format>
    <format dxfId="271">
      <pivotArea dataOnly="0" labelOnly="1" outline="0" axis="axisValues" fieldPosition="0"/>
    </format>
    <format dxfId="270">
      <pivotArea type="all" dataOnly="0" outline="0" fieldPosition="0"/>
    </format>
    <format dxfId="269">
      <pivotArea outline="0" collapsedLevelsAreSubtotals="1" fieldPosition="0"/>
    </format>
    <format dxfId="268">
      <pivotArea field="11" type="button" dataOnly="0" labelOnly="1" outline="0" axis="axisRow" fieldPosition="0"/>
    </format>
    <format dxfId="267">
      <pivotArea dataOnly="0" labelOnly="1" fieldPosition="0">
        <references count="1">
          <reference field="11" count="9">
            <x v="0"/>
            <x v="1"/>
            <x v="2"/>
            <x v="3"/>
            <x v="4"/>
            <x v="5"/>
            <x v="6"/>
            <x v="7"/>
            <x v="8"/>
          </reference>
        </references>
      </pivotArea>
    </format>
    <format dxfId="266">
      <pivotArea dataOnly="0" labelOnly="1" grandRow="1" outline="0" fieldPosition="0"/>
    </format>
    <format dxfId="265">
      <pivotArea dataOnly="0" labelOnly="1" outline="0" axis="axisValues" fieldPosition="0"/>
    </format>
  </formats>
  <chartFormats count="4">
    <chartFormat chart="35" format="0" series="1">
      <pivotArea type="data" outline="0" fieldPosition="0">
        <references count="1">
          <reference field="4294967294" count="1" selected="0">
            <x v="0"/>
          </reference>
        </references>
      </pivotArea>
    </chartFormat>
    <chartFormat chart="37" format="6"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EB225C0-8B42-4A5E-889C-DC9EA3074A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N6:AN7" firstHeaderRow="1" firstDataRow="1" firstDataCol="0"/>
  <pivotFields count="15">
    <pivotField showAll="0"/>
    <pivotField showAll="0"/>
    <pivotField showAll="0">
      <items count="13">
        <item x="5"/>
        <item x="6"/>
        <item x="7"/>
        <item x="0"/>
        <item x="8"/>
        <item x="9"/>
        <item x="11"/>
        <item x="1"/>
        <item x="2"/>
        <item x="3"/>
        <item x="4"/>
        <item x="10"/>
        <item t="default"/>
      </items>
    </pivotField>
    <pivotField showAll="0"/>
    <pivotField showAll="0"/>
    <pivotField dataField="1" showAll="0"/>
    <pivotField showAll="0"/>
    <pivotField showAll="0"/>
    <pivotField showAll="0"/>
    <pivotField numFmtId="20" showAll="0"/>
    <pivotField showAll="0"/>
    <pivotField showAll="0"/>
    <pivotField showAll="0"/>
    <pivotField showAll="0"/>
    <pivotField showAll="0"/>
  </pivotFields>
  <rowItems count="1">
    <i/>
  </rowItems>
  <colItems count="1">
    <i/>
  </colItems>
  <dataFields count="1">
    <dataField name="Sum of Enrolled Courses" fld="5" baseField="0" baseItem="0" numFmtId="165"/>
  </dataFields>
  <formats count="12">
    <format dxfId="294">
      <pivotArea type="all" dataOnly="0" outline="0" fieldPosition="0"/>
    </format>
    <format dxfId="293">
      <pivotArea outline="0" collapsedLevelsAreSubtotals="1" fieldPosition="0"/>
    </format>
    <format dxfId="292">
      <pivotArea field="2" type="button" dataOnly="0" labelOnly="1" outline="0"/>
    </format>
    <format dxfId="291">
      <pivotArea dataOnly="0" labelOnly="1" grandRow="1" outline="0" fieldPosition="0"/>
    </format>
    <format dxfId="290">
      <pivotArea dataOnly="0" labelOnly="1" outline="0" axis="axisValues" fieldPosition="0"/>
    </format>
    <format dxfId="289">
      <pivotArea outline="0" collapsedLevelsAreSubtotals="1" fieldPosition="0"/>
    </format>
    <format dxfId="288">
      <pivotArea type="all" dataOnly="0" outline="0" fieldPosition="0"/>
    </format>
    <format dxfId="287">
      <pivotArea outline="0" collapsedLevelsAreSubtotals="1"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dataOnly="0" labelOnly="1" outline="0" axis="axisValues" fieldPosition="0"/>
    </format>
  </formats>
  <chartFormats count="1">
    <chartFormat chart="25"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968CC8F-6CBE-4B8D-A88A-9DE099A3489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Q5:BR15" firstHeaderRow="1" firstDataRow="1" firstDataCol="1"/>
  <pivotFields count="15">
    <pivotField showAll="0"/>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showAll="0"/>
    <pivotField showAll="0"/>
    <pivotField numFmtId="20" showAll="0"/>
    <pivotField showAll="0"/>
    <pivotField axis="axisRow" multipleItemSelectionAllowed="1" showAll="0" sortType="descending">
      <items count="11">
        <item x="4"/>
        <item x="3"/>
        <item x="2"/>
        <item x="6"/>
        <item x="0"/>
        <item x="5"/>
        <item x="7"/>
        <item x="8"/>
        <item x="1"/>
        <item h="1" x="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1"/>
  </rowFields>
  <rowItems count="10">
    <i>
      <x v="4"/>
    </i>
    <i>
      <x v="2"/>
    </i>
    <i>
      <x v="6"/>
    </i>
    <i>
      <x/>
    </i>
    <i>
      <x v="5"/>
    </i>
    <i>
      <x v="1"/>
    </i>
    <i>
      <x v="8"/>
    </i>
    <i>
      <x v="7"/>
    </i>
    <i>
      <x v="3"/>
    </i>
    <i t="grand">
      <x/>
    </i>
  </rowItems>
  <colItems count="1">
    <i/>
  </colItems>
  <dataFields count="1">
    <dataField name="Sum of Paid Fees2" fld="7" baseField="0" baseItem="0"/>
  </dataFields>
  <formats count="12">
    <format dxfId="306">
      <pivotArea type="all" dataOnly="0" outline="0" fieldPosition="0"/>
    </format>
    <format dxfId="305">
      <pivotArea outline="0" collapsedLevelsAreSubtotals="1" fieldPosition="0"/>
    </format>
    <format dxfId="304">
      <pivotArea field="11" type="button" dataOnly="0" labelOnly="1" outline="0" axis="axisRow" fieldPosition="0"/>
    </format>
    <format dxfId="303">
      <pivotArea dataOnly="0" labelOnly="1" fieldPosition="0">
        <references count="1">
          <reference field="11" count="0"/>
        </references>
      </pivotArea>
    </format>
    <format dxfId="302">
      <pivotArea dataOnly="0" labelOnly="1" grandRow="1" outline="0" fieldPosition="0"/>
    </format>
    <format dxfId="301">
      <pivotArea dataOnly="0" labelOnly="1" outline="0" axis="axisValues" fieldPosition="0"/>
    </format>
    <format dxfId="300">
      <pivotArea type="all" dataOnly="0" outline="0" fieldPosition="0"/>
    </format>
    <format dxfId="299">
      <pivotArea outline="0" collapsedLevelsAreSubtotals="1" fieldPosition="0"/>
    </format>
    <format dxfId="298">
      <pivotArea field="11" type="button" dataOnly="0" labelOnly="1" outline="0" axis="axisRow" fieldPosition="0"/>
    </format>
    <format dxfId="297">
      <pivotArea dataOnly="0" labelOnly="1" fieldPosition="0">
        <references count="1">
          <reference field="11" count="0"/>
        </references>
      </pivotArea>
    </format>
    <format dxfId="296">
      <pivotArea dataOnly="0" labelOnly="1" grandRow="1" outline="0" fieldPosition="0"/>
    </format>
    <format dxfId="2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980DBB4-5A54-4EAC-AA0F-435216D5EBA7}" name="Du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Y5:BZ18" firstHeaderRow="1" firstDataRow="1" firstDataCol="1"/>
  <pivotFields count="15">
    <pivotField showAll="0"/>
    <pivotField showAll="0"/>
    <pivotField axis="axisRow"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dataField="1" numFmtId="20" showAll="0"/>
    <pivotField showAll="0"/>
    <pivotField multipleItemSelectionAllowed="1"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9" subtotal="average" baseField="2" baseItem="0" numFmtId="20"/>
  </dataFields>
  <formats count="12">
    <format dxfId="318">
      <pivotArea type="all" dataOnly="0" outline="0" fieldPosition="0"/>
    </format>
    <format dxfId="317">
      <pivotArea outline="0" collapsedLevelsAreSubtotals="1" fieldPosition="0"/>
    </format>
    <format dxfId="316">
      <pivotArea field="2" type="button" dataOnly="0" labelOnly="1" outline="0" axis="axisRow" fieldPosition="0"/>
    </format>
    <format dxfId="315">
      <pivotArea dataOnly="0" labelOnly="1" fieldPosition="0">
        <references count="1">
          <reference field="2" count="0"/>
        </references>
      </pivotArea>
    </format>
    <format dxfId="314">
      <pivotArea dataOnly="0" labelOnly="1" grandRow="1" outline="0" fieldPosition="0"/>
    </format>
    <format dxfId="313">
      <pivotArea dataOnly="0" labelOnly="1" outline="0" axis="axisValues" fieldPosition="0"/>
    </format>
    <format dxfId="312">
      <pivotArea type="all" dataOnly="0" outline="0" fieldPosition="0"/>
    </format>
    <format dxfId="311">
      <pivotArea outline="0" collapsedLevelsAreSubtotals="1" fieldPosition="0"/>
    </format>
    <format dxfId="310">
      <pivotArea field="2" type="button" dataOnly="0" labelOnly="1" outline="0" axis="axisRow" fieldPosition="0"/>
    </format>
    <format dxfId="309">
      <pivotArea dataOnly="0" labelOnly="1" fieldPosition="0">
        <references count="1">
          <reference field="2" count="0"/>
        </references>
      </pivotArea>
    </format>
    <format dxfId="308">
      <pivotArea dataOnly="0" labelOnly="1" grandRow="1" outline="0" fieldPosition="0"/>
    </format>
    <format dxfId="307">
      <pivotArea dataOnly="0" labelOnly="1" outline="0" axis="axisValues" fieldPosition="0"/>
    </format>
  </formats>
  <chartFormats count="6">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2" count="1" selected="0">
            <x v="2"/>
          </reference>
        </references>
      </pivotArea>
    </chartFormat>
    <chartFormat chart="22" format="2">
      <pivotArea type="data" outline="0" fieldPosition="0">
        <references count="2">
          <reference field="4294967294" count="1" selected="0">
            <x v="0"/>
          </reference>
          <reference field="2" count="1" selected="0">
            <x v="5"/>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2" count="1" selected="0">
            <x v="2"/>
          </reference>
        </references>
      </pivotArea>
    </chartFormat>
    <chartFormat chart="24"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A1655A-69B2-4B95-BB90-A20F7C775B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T3:AU12" firstHeaderRow="1" firstDataRow="1" firstDataCol="1"/>
  <pivotFields count="15">
    <pivotField showAll="0"/>
    <pivotField showAll="0"/>
    <pivotField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numFmtId="20" showAll="0"/>
    <pivotField showAll="0"/>
    <pivotField showAll="0"/>
    <pivotField axis="axisRow" dataField="1" showAll="0">
      <items count="9">
        <item x="2"/>
        <item x="3"/>
        <item x="4"/>
        <item x="0"/>
        <item x="5"/>
        <item x="1"/>
        <item x="6"/>
        <item x="7"/>
        <item t="default"/>
      </items>
    </pivotField>
    <pivotField showAll="0"/>
    <pivotField showAll="0"/>
  </pivotFields>
  <rowFields count="1">
    <field x="12"/>
  </rowFields>
  <rowItems count="9">
    <i>
      <x/>
    </i>
    <i>
      <x v="1"/>
    </i>
    <i>
      <x v="2"/>
    </i>
    <i>
      <x v="3"/>
    </i>
    <i>
      <x v="4"/>
    </i>
    <i>
      <x v="5"/>
    </i>
    <i>
      <x v="6"/>
    </i>
    <i>
      <x v="7"/>
    </i>
    <i t="grand">
      <x/>
    </i>
  </rowItems>
  <colItems count="1">
    <i/>
  </colItems>
  <dataFields count="1">
    <dataField name="Count of Area Code" fld="12" subtotal="count" baseField="0" baseItem="0"/>
  </dataFields>
  <formats count="17">
    <format dxfId="44">
      <pivotArea type="all" dataOnly="0" outline="0" fieldPosition="0"/>
    </format>
    <format dxfId="43">
      <pivotArea outline="0" collapsedLevelsAreSubtotals="1" fieldPosition="0"/>
    </format>
    <format dxfId="42">
      <pivotArea field="2" type="button" dataOnly="0" labelOnly="1" outline="0"/>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2" type="button" dataOnly="0" labelOnly="1" outline="0" axis="axisRow" fieldPosition="0"/>
    </format>
    <format dxfId="36">
      <pivotArea dataOnly="0" labelOnly="1" fieldPosition="0">
        <references count="1">
          <reference field="12"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12" type="button" dataOnly="0" labelOnly="1" outline="0" axis="axisRow" fieldPosition="0"/>
    </format>
    <format dxfId="30">
      <pivotArea dataOnly="0" labelOnly="1" fieldPosition="0">
        <references count="1">
          <reference field="12" count="0"/>
        </references>
      </pivotArea>
    </format>
    <format dxfId="29">
      <pivotArea dataOnly="0" labelOnly="1" grandRow="1" outline="0" fieldPosition="0"/>
    </format>
    <format dxfId="28">
      <pivotArea dataOnly="0" labelOnly="1" outline="0" axis="axisValues" fieldPosition="0"/>
    </format>
  </formats>
  <chartFormats count="3">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12"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F97D02-7A44-4969-8DD0-D4DF5C41BC0D}" name="Avg_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CM6:CO10" firstHeaderRow="0" firstDataRow="1" firstDataCol="1"/>
  <pivotFields count="15">
    <pivotField showAll="0"/>
    <pivotField showAll="0"/>
    <pivotField showAll="0">
      <items count="13">
        <item h="1" x="5"/>
        <item h="1" x="6"/>
        <item h="1" x="7"/>
        <item h="1" x="0"/>
        <item h="1" x="8"/>
        <item h="1" x="9"/>
        <item x="11"/>
        <item h="1" x="1"/>
        <item h="1" x="2"/>
        <item h="1" x="3"/>
        <item h="1" x="4"/>
        <item h="1" x="10"/>
        <item t="default"/>
      </items>
    </pivotField>
    <pivotField showAll="0"/>
    <pivotField showAll="0"/>
    <pivotField showAll="0"/>
    <pivotField showAll="0"/>
    <pivotField dataField="1" multipleItemSelectionAllowed="1" showAll="0"/>
    <pivotField showAll="0"/>
    <pivotField numFmtId="20" showAll="0"/>
    <pivotField showAll="0"/>
    <pivotField multipleItemSelectionAllowed="1" showAll="0"/>
    <pivotField showAll="0"/>
    <pivotField axis="axisRow" showAll="0">
      <items count="5">
        <item x="2"/>
        <item x="1"/>
        <item x="3"/>
        <item x="0"/>
        <item t="default"/>
      </items>
    </pivotField>
    <pivotField showAll="0"/>
  </pivotFields>
  <rowFields count="1">
    <field x="13"/>
  </rowFields>
  <rowItems count="4">
    <i>
      <x/>
    </i>
    <i>
      <x v="1"/>
    </i>
    <i>
      <x v="2"/>
    </i>
    <i>
      <x v="3"/>
    </i>
  </rowItems>
  <colFields count="1">
    <field x="-2"/>
  </colFields>
  <colItems count="2">
    <i>
      <x/>
    </i>
    <i i="1">
      <x v="1"/>
    </i>
  </colItems>
  <dataFields count="2">
    <dataField name="Sum of Paid Fees2" fld="7" baseField="13" baseItem="0" numFmtId="164"/>
    <dataField name="Sum of Paid Fees2_2" fld="7" baseField="0" baseItem="0"/>
  </dataFields>
  <formats count="12">
    <format dxfId="56">
      <pivotArea collapsedLevelsAreSubtotals="1" fieldPosition="0">
        <references count="1">
          <reference field="13" count="0"/>
        </references>
      </pivotArea>
    </format>
    <format dxfId="55">
      <pivotArea outline="0" fieldPosition="0">
        <references count="1">
          <reference field="4294967294" count="1">
            <x v="0"/>
          </reference>
        </references>
      </pivotArea>
    </format>
    <format dxfId="54">
      <pivotArea type="all" dataOnly="0" outline="0" fieldPosition="0"/>
    </format>
    <format dxfId="53">
      <pivotArea outline="0" collapsedLevelsAreSubtotals="1" fieldPosition="0"/>
    </format>
    <format dxfId="52">
      <pivotArea field="13" type="button" dataOnly="0" labelOnly="1" outline="0" axis="axisRow" fieldPosition="0"/>
    </format>
    <format dxfId="51">
      <pivotArea dataOnly="0" labelOnly="1" fieldPosition="0">
        <references count="1">
          <reference field="13" count="0"/>
        </references>
      </pivotArea>
    </format>
    <format dxfId="50">
      <pivotArea dataOnly="0" labelOnly="1" outline="0" fieldPosition="0">
        <references count="1">
          <reference field="4294967294" count="2">
            <x v="0"/>
            <x v="1"/>
          </reference>
        </references>
      </pivotArea>
    </format>
    <format dxfId="49">
      <pivotArea type="all" dataOnly="0" outline="0" fieldPosition="0"/>
    </format>
    <format dxfId="48">
      <pivotArea outline="0" collapsedLevelsAreSubtotals="1" fieldPosition="0"/>
    </format>
    <format dxfId="47">
      <pivotArea field="13" type="button" dataOnly="0" labelOnly="1" outline="0" axis="axisRow" fieldPosition="0"/>
    </format>
    <format dxfId="46">
      <pivotArea dataOnly="0" labelOnly="1" fieldPosition="0">
        <references count="1">
          <reference field="13" count="0"/>
        </references>
      </pivotArea>
    </format>
    <format dxfId="45">
      <pivotArea dataOnly="0" labelOnly="1" outline="0" fieldPosition="0">
        <references count="1">
          <reference field="4294967294" count="2">
            <x v="0"/>
            <x v="1"/>
          </reference>
        </references>
      </pivotArea>
    </format>
  </formats>
  <chartFormats count="1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13" count="1" selected="0">
            <x v="3"/>
          </reference>
        </references>
      </pivotArea>
    </chartFormat>
    <chartFormat chart="1" format="3">
      <pivotArea type="data" outline="0" fieldPosition="0">
        <references count="2">
          <reference field="4294967294" count="1" selected="0">
            <x v="0"/>
          </reference>
          <reference field="13" count="1" selected="0">
            <x v="0"/>
          </reference>
        </references>
      </pivotArea>
    </chartFormat>
    <chartFormat chart="1" format="4">
      <pivotArea type="data" outline="0" fieldPosition="0">
        <references count="2">
          <reference field="4294967294" count="1" selected="0">
            <x v="0"/>
          </reference>
          <reference field="13" count="1" selected="0">
            <x v="1"/>
          </reference>
        </references>
      </pivotArea>
    </chartFormat>
    <chartFormat chart="1" format="5">
      <pivotArea type="data" outline="0" fieldPosition="0">
        <references count="2">
          <reference field="4294967294" count="1" selected="0">
            <x v="0"/>
          </reference>
          <reference field="13" count="1" selected="0">
            <x v="2"/>
          </reference>
        </references>
      </pivotArea>
    </chartFormat>
    <chartFormat chart="1" format="6">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3" count="1" selected="0">
            <x v="0"/>
          </reference>
        </references>
      </pivotArea>
    </chartFormat>
    <chartFormat chart="5" format="15">
      <pivotArea type="data" outline="0" fieldPosition="0">
        <references count="2">
          <reference field="4294967294" count="1" selected="0">
            <x v="0"/>
          </reference>
          <reference field="13" count="1" selected="0">
            <x v="1"/>
          </reference>
        </references>
      </pivotArea>
    </chartFormat>
    <chartFormat chart="5" format="16">
      <pivotArea type="data" outline="0" fieldPosition="0">
        <references count="2">
          <reference field="4294967294" count="1" selected="0">
            <x v="0"/>
          </reference>
          <reference field="13" count="1" selected="0">
            <x v="2"/>
          </reference>
        </references>
      </pivotArea>
    </chartFormat>
    <chartFormat chart="5" format="17">
      <pivotArea type="data" outline="0" fieldPosition="0">
        <references count="2">
          <reference field="4294967294" count="1" selected="0">
            <x v="0"/>
          </reference>
          <reference field="13" count="1" selected="0">
            <x v="3"/>
          </reference>
        </references>
      </pivotArea>
    </chartFormat>
    <chartFormat chart="5"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45DF2B-B36D-4BC2-889E-2F786A094F56}" name="Call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DN4:DP16" firstHeaderRow="0" firstDataRow="1" firstDataCol="1"/>
  <pivotFields count="15">
    <pivotField showAll="0"/>
    <pivotField showAll="0"/>
    <pivotField axis="axisRow" dataField="1" showAll="0">
      <items count="13">
        <item x="5"/>
        <item x="6"/>
        <item x="7"/>
        <item x="0"/>
        <item x="8"/>
        <item x="9"/>
        <item x="11"/>
        <item x="1"/>
        <item x="2"/>
        <item x="3"/>
        <item x="4"/>
        <item x="10"/>
        <item t="default"/>
      </items>
    </pivotField>
    <pivotField showAll="0"/>
    <pivotField showAll="0"/>
    <pivotField showAll="0"/>
    <pivotField showAll="0"/>
    <pivotField showAll="0"/>
    <pivotField showAll="0"/>
    <pivotField numFmtId="20"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10">
    <format dxfId="66">
      <pivotArea type="all" dataOnly="0" outline="0" fieldPosition="0"/>
    </format>
    <format dxfId="65">
      <pivotArea outline="0" collapsedLevelsAreSubtotals="1"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outline="0" fieldPosition="0">
        <references count="1">
          <reference field="4294967294" count="2">
            <x v="0"/>
            <x v="1"/>
          </reference>
        </references>
      </pivotArea>
    </format>
    <format dxfId="61">
      <pivotArea type="all" dataOnly="0" outline="0" fieldPosition="0"/>
    </format>
    <format dxfId="60">
      <pivotArea outline="0" collapsedLevelsAreSubtotals="1"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FC1476-A8ED-465F-8E08-2B0E66593B1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BF6:BG16" firstHeaderRow="1" firstDataRow="1" firstDataCol="1" rowPageCount="1" colPageCount="1"/>
  <pivotFields count="15">
    <pivotField axis="axisPage" multipleItemSelectionAllowed="1" showAll="0">
      <items count="3">
        <item h="1" x="1"/>
        <item x="0"/>
        <item t="default"/>
      </items>
    </pivotField>
    <pivotField showAll="0"/>
    <pivotField showAll="0">
      <items count="13">
        <item x="5"/>
        <item x="6"/>
        <item x="7"/>
        <item x="0"/>
        <item x="8"/>
        <item x="9"/>
        <item x="11"/>
        <item x="1"/>
        <item x="2"/>
        <item x="3"/>
        <item x="4"/>
        <item x="10"/>
        <item t="default"/>
      </items>
    </pivotField>
    <pivotField showAll="0"/>
    <pivotField showAll="0"/>
    <pivotField dataField="1" showAll="0"/>
    <pivotField showAll="0"/>
    <pivotField showAll="0"/>
    <pivotField showAll="0"/>
    <pivotField numFmtId="20"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1"/>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7">
    <format dxfId="83">
      <pivotArea type="all" dataOnly="0" outline="0" fieldPosition="0"/>
    </format>
    <format dxfId="82">
      <pivotArea outline="0" collapsedLevelsAreSubtotals="1" fieldPosition="0"/>
    </format>
    <format dxfId="81">
      <pivotArea field="2" type="button" dataOnly="0" labelOnly="1" outline="0"/>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1" type="button" dataOnly="0" labelOnly="1" outline="0" axis="axisRow" fieldPosition="0"/>
    </format>
    <format dxfId="75">
      <pivotArea dataOnly="0" labelOnly="1" fieldPosition="0">
        <references count="1">
          <reference field="11" count="9">
            <x v="0"/>
            <x v="1"/>
            <x v="2"/>
            <x v="3"/>
            <x v="4"/>
            <x v="5"/>
            <x v="6"/>
            <x v="7"/>
            <x v="8"/>
          </reference>
        </references>
      </pivotArea>
    </format>
    <format dxfId="74">
      <pivotArea dataOnly="0" labelOnly="1" grandRow="1" outline="0"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11" type="button" dataOnly="0" labelOnly="1" outline="0" axis="axisRow" fieldPosition="0"/>
    </format>
    <format dxfId="69">
      <pivotArea dataOnly="0" labelOnly="1" fieldPosition="0">
        <references count="1">
          <reference field="11" count="9">
            <x v="0"/>
            <x v="1"/>
            <x v="2"/>
            <x v="3"/>
            <x v="4"/>
            <x v="5"/>
            <x v="6"/>
            <x v="7"/>
            <x v="8"/>
          </reference>
        </references>
      </pivotArea>
    </format>
    <format dxfId="68">
      <pivotArea dataOnly="0" labelOnly="1" grandRow="1" outline="0" fieldPosition="0"/>
    </format>
    <format dxfId="67">
      <pivotArea dataOnly="0" labelOnly="1" outline="0" axis="axisValues" fieldPosition="0"/>
    </format>
  </formats>
  <chartFormats count="4">
    <chartFormat chart="46"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8" format="3">
      <pivotArea type="data" outline="0" fieldPosition="0">
        <references count="2">
          <reference field="4294967294" count="1" selected="0">
            <x v="0"/>
          </reference>
          <reference field="11"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523831-BBBE-48E8-A5A8-43358D450D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N2:AN3" firstHeaderRow="1" firstDataRow="1" firstDataCol="0"/>
  <pivotFields count="15">
    <pivotField showAll="0"/>
    <pivotField showAll="0"/>
    <pivotField showAll="0">
      <items count="13">
        <item x="5"/>
        <item x="6"/>
        <item x="7"/>
        <item x="0"/>
        <item x="8"/>
        <item x="9"/>
        <item x="11"/>
        <item x="1"/>
        <item x="2"/>
        <item x="3"/>
        <item x="4"/>
        <item x="10"/>
        <item t="default"/>
      </items>
    </pivotField>
    <pivotField showAll="0"/>
    <pivotField showAll="0"/>
    <pivotField dataField="1" showAll="0"/>
    <pivotField showAll="0"/>
    <pivotField showAll="0"/>
    <pivotField showAll="0"/>
    <pivotField numFmtId="20" showAll="0"/>
    <pivotField showAll="0"/>
    <pivotField showAll="0"/>
    <pivotField showAll="0"/>
    <pivotField showAll="0"/>
    <pivotField showAll="0"/>
  </pivotFields>
  <rowItems count="1">
    <i/>
  </rowItems>
  <colItems count="1">
    <i/>
  </colItems>
  <dataFields count="1">
    <dataField name="Average of Enrolled Courses" fld="5" subtotal="average" baseField="0" baseItem="0" numFmtId="2"/>
  </dataFields>
  <formats count="12">
    <format dxfId="95">
      <pivotArea type="all" dataOnly="0" outline="0" fieldPosition="0"/>
    </format>
    <format dxfId="94">
      <pivotArea outline="0" collapsedLevelsAreSubtotals="1" fieldPosition="0"/>
    </format>
    <format dxfId="93">
      <pivotArea field="2" type="button" dataOnly="0" labelOnly="1" outline="0"/>
    </format>
    <format dxfId="92">
      <pivotArea dataOnly="0" labelOnly="1" grandRow="1" outline="0" fieldPosition="0"/>
    </format>
    <format dxfId="91">
      <pivotArea dataOnly="0" labelOnly="1" outline="0" axis="axisValues" fieldPosition="0"/>
    </format>
    <format dxfId="90">
      <pivotArea outline="0" collapsedLevelsAreSubtotals="1" fieldPosition="0"/>
    </format>
    <format dxfId="89">
      <pivotArea type="all" dataOnly="0" outline="0" fieldPosition="0"/>
    </format>
    <format dxfId="88">
      <pivotArea outline="0" collapsedLevelsAreSubtotals="1"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dataOnly="0" labelOnly="1" outline="0" axis="axisValues" fieldPosition="0"/>
    </format>
  </formats>
  <chartFormats count="1">
    <chartFormat chart="25"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291EF9-994A-428E-A5B8-6C6922438714}"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DC5:DD11" firstHeaderRow="1" firstDataRow="1" firstDataCol="1"/>
  <pivotFields count="15">
    <pivotField showAll="0"/>
    <pivotField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showAll="0"/>
    <pivotField showAll="0"/>
    <pivotField dataField="1" multipleItemSelectionAllowed="1" showAll="0"/>
    <pivotField showAll="0"/>
    <pivotField numFmtId="20" showAll="0"/>
    <pivotField showAll="0"/>
    <pivotField multipleItemSelectionAllowed="1" showAll="0"/>
    <pivotField showAll="0"/>
    <pivotField showAll="0"/>
    <pivotField showAll="0"/>
  </pivotFields>
  <rowFields count="1">
    <field x="3"/>
  </rowFields>
  <rowItems count="6">
    <i>
      <x/>
    </i>
    <i>
      <x v="1"/>
    </i>
    <i>
      <x v="2"/>
    </i>
    <i>
      <x v="3"/>
    </i>
    <i>
      <x v="4"/>
    </i>
    <i>
      <x v="5"/>
    </i>
  </rowItems>
  <colItems count="1">
    <i/>
  </colItems>
  <dataFields count="1">
    <dataField name="Sum of Paid Fees2" fld="7" baseField="13" baseItem="0" numFmtId="164"/>
  </dataFields>
  <formats count="11">
    <format dxfId="106">
      <pivotArea outline="0" fieldPosition="0">
        <references count="1">
          <reference field="4294967294" count="1">
            <x v="0"/>
          </reference>
        </references>
      </pivotArea>
    </format>
    <format dxfId="105">
      <pivotArea type="all" dataOnly="0" outline="0" fieldPosition="0"/>
    </format>
    <format dxfId="104">
      <pivotArea outline="0" collapsedLevelsAreSubtotals="1" fieldPosition="0"/>
    </format>
    <format dxfId="103">
      <pivotArea field="3" type="button" dataOnly="0" labelOnly="1" outline="0" axis="axisRow" fieldPosition="0"/>
    </format>
    <format dxfId="102">
      <pivotArea dataOnly="0" labelOnly="1" fieldPosition="0">
        <references count="1">
          <reference field="3" count="0"/>
        </references>
      </pivotArea>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3" type="button" dataOnly="0" labelOnly="1" outline="0" axis="axisRow" fieldPosition="0"/>
    </format>
    <format dxfId="97">
      <pivotArea dataOnly="0" labelOnly="1" fieldPosition="0">
        <references count="1">
          <reference field="3" count="0"/>
        </references>
      </pivotArea>
    </format>
    <format dxfId="96">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2A2216-EF29-416A-819F-48CB835B4CE5}"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EO5:ET21" firstHeaderRow="1" firstDataRow="2" firstDataCol="1" rowPageCount="1" colPageCount="1"/>
  <pivotFields count="15">
    <pivotField axis="axisPage" showAll="0">
      <items count="3">
        <item x="1"/>
        <item x="0"/>
        <item t="default"/>
      </items>
    </pivotField>
    <pivotField showAll="0"/>
    <pivotField showAll="0">
      <items count="13">
        <item x="5"/>
        <item x="6"/>
        <item x="7"/>
        <item x="0"/>
        <item x="8"/>
        <item x="9"/>
        <item x="11"/>
        <item x="1"/>
        <item x="2"/>
        <item x="3"/>
        <item x="4"/>
        <item x="10"/>
        <item t="default"/>
      </items>
    </pivotField>
    <pivotField showAll="0"/>
    <pivotField showAll="0"/>
    <pivotField showAll="0"/>
    <pivotField showAll="0"/>
    <pivotField dataField="1" multipleItemSelectionAllowed="1" showAll="0">
      <items count="12">
        <item h="1" x="9"/>
        <item x="0"/>
        <item x="8"/>
        <item x="1"/>
        <item x="2"/>
        <item x="3"/>
        <item x="6"/>
        <item x="5"/>
        <item x="10"/>
        <item x="4"/>
        <item x="7"/>
        <item t="default"/>
      </items>
    </pivotField>
    <pivotField showAll="0"/>
    <pivotField numFmtId="20" showAll="0"/>
    <pivotField axis="axisCol" multipleItemSelectionAllowed="1" showAll="0">
      <items count="6">
        <item x="1"/>
        <item x="2"/>
        <item x="4"/>
        <item x="0"/>
        <item h="1" x="3"/>
        <item t="default"/>
      </items>
    </pivotField>
    <pivotField showAll="0"/>
    <pivotField showAll="0"/>
    <pivotField showAll="0">
      <items count="5">
        <item x="2"/>
        <item x="1"/>
        <item x="3"/>
        <item x="0"/>
        <item t="default"/>
      </items>
    </pivotField>
    <pivotField axis="axisRow" showAll="0">
      <items count="30">
        <item x="3"/>
        <item x="0"/>
        <item m="1" x="25"/>
        <item x="6"/>
        <item x="5"/>
        <item m="1" x="16"/>
        <item m="1" x="21"/>
        <item x="4"/>
        <item x="9"/>
        <item x="2"/>
        <item m="1" x="23"/>
        <item m="1" x="22"/>
        <item m="1" x="28"/>
        <item x="13"/>
        <item x="14"/>
        <item x="8"/>
        <item x="10"/>
        <item m="1" x="15"/>
        <item x="12"/>
        <item m="1" x="27"/>
        <item m="1" x="20"/>
        <item m="1" x="24"/>
        <item m="1" x="19"/>
        <item x="11"/>
        <item m="1" x="18"/>
        <item m="1" x="17"/>
        <item m="1" x="26"/>
        <item x="7"/>
        <item x="1"/>
        <item t="default"/>
      </items>
    </pivotField>
  </pivotFields>
  <rowFields count="1">
    <field x="14"/>
  </rowFields>
  <rowItems count="15">
    <i>
      <x/>
    </i>
    <i>
      <x v="1"/>
    </i>
    <i>
      <x v="3"/>
    </i>
    <i>
      <x v="4"/>
    </i>
    <i>
      <x v="7"/>
    </i>
    <i>
      <x v="8"/>
    </i>
    <i>
      <x v="9"/>
    </i>
    <i>
      <x v="13"/>
    </i>
    <i>
      <x v="14"/>
    </i>
    <i>
      <x v="15"/>
    </i>
    <i>
      <x v="16"/>
    </i>
    <i>
      <x v="18"/>
    </i>
    <i>
      <x v="23"/>
    </i>
    <i>
      <x v="27"/>
    </i>
    <i>
      <x v="28"/>
    </i>
  </rowItems>
  <colFields count="1">
    <field x="10"/>
  </colFields>
  <colItems count="5">
    <i>
      <x/>
    </i>
    <i>
      <x v="1"/>
    </i>
    <i>
      <x v="2"/>
    </i>
    <i>
      <x v="3"/>
    </i>
    <i t="grand">
      <x/>
    </i>
  </colItems>
  <pageFields count="1">
    <pageField fld="0" hier="-1"/>
  </pageFields>
  <dataFields count="1">
    <dataField name="Sum of Paid Fees2" fld="7" baseField="0" baseItem="0"/>
  </dataFields>
  <formats count="20">
    <format dxfId="126">
      <pivotArea outline="0" collapsedLevelsAreSubtotals="1" fieldPosition="0"/>
    </format>
    <format dxfId="125">
      <pivotArea outline="0" collapsedLevelsAreSubtotals="1" fieldPosition="0"/>
    </format>
    <format dxfId="124">
      <pivotArea type="all" dataOnly="0" outline="0" fieldPosition="0"/>
    </format>
    <format dxfId="123">
      <pivotArea outline="0" collapsedLevelsAreSubtotals="1" fieldPosition="0"/>
    </format>
    <format dxfId="122">
      <pivotArea type="origin" dataOnly="0" labelOnly="1" outline="0" fieldPosition="0"/>
    </format>
    <format dxfId="121">
      <pivotArea field="10" type="button" dataOnly="0" labelOnly="1" outline="0" axis="axisCol" fieldPosition="0"/>
    </format>
    <format dxfId="120">
      <pivotArea type="topRight" dataOnly="0" labelOnly="1" outline="0" fieldPosition="0"/>
    </format>
    <format dxfId="119">
      <pivotArea field="14" type="button" dataOnly="0" labelOnly="1" outline="0" axis="axisRow" fieldPosition="0"/>
    </format>
    <format dxfId="118">
      <pivotArea dataOnly="0" labelOnly="1" fieldPosition="0">
        <references count="1">
          <reference field="14" count="0"/>
        </references>
      </pivotArea>
    </format>
    <format dxfId="117">
      <pivotArea dataOnly="0" labelOnly="1" fieldPosition="0">
        <references count="1">
          <reference field="10" count="0"/>
        </references>
      </pivotArea>
    </format>
    <format dxfId="116">
      <pivotArea dataOnly="0" labelOnly="1" grandCol="1" outline="0" fieldPosition="0"/>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10" type="button" dataOnly="0" labelOnly="1" outline="0" axis="axisCol" fieldPosition="0"/>
    </format>
    <format dxfId="111">
      <pivotArea type="topRight" dataOnly="0" labelOnly="1" outline="0" fieldPosition="0"/>
    </format>
    <format dxfId="110">
      <pivotArea field="14" type="button" dataOnly="0" labelOnly="1" outline="0" axis="axisRow" fieldPosition="0"/>
    </format>
    <format dxfId="109">
      <pivotArea dataOnly="0" labelOnly="1" fieldPosition="0">
        <references count="1">
          <reference field="14" count="0"/>
        </references>
      </pivotArea>
    </format>
    <format dxfId="108">
      <pivotArea dataOnly="0" labelOnly="1" fieldPosition="0">
        <references count="1">
          <reference field="10" count="0"/>
        </references>
      </pivotArea>
    </format>
    <format dxfId="107">
      <pivotArea dataOnly="0" labelOnly="1" grandCol="1" outline="0" fieldPosition="0"/>
    </format>
  </formats>
  <chartFormats count="32">
    <chartFormat chart="22" format="5" series="1">
      <pivotArea type="data" outline="0" fieldPosition="0">
        <references count="1">
          <reference field="10" count="1" selected="0">
            <x v="0"/>
          </reference>
        </references>
      </pivotArea>
    </chartFormat>
    <chartFormat chart="22" format="6" series="1">
      <pivotArea type="data" outline="0" fieldPosition="0">
        <references count="1">
          <reference field="10" count="1" selected="0">
            <x v="1"/>
          </reference>
        </references>
      </pivotArea>
    </chartFormat>
    <chartFormat chart="22" format="7" series="1">
      <pivotArea type="data" outline="0" fieldPosition="0">
        <references count="1">
          <reference field="10" count="1" selected="0">
            <x v="2"/>
          </reference>
        </references>
      </pivotArea>
    </chartFormat>
    <chartFormat chart="22" format="8" series="1">
      <pivotArea type="data" outline="0" fieldPosition="0">
        <references count="1">
          <reference field="10" count="1" selected="0">
            <x v="3"/>
          </reference>
        </references>
      </pivotArea>
    </chartFormat>
    <chartFormat chart="22" format="9" series="1">
      <pivotArea type="data" outline="0" fieldPosition="0">
        <references count="1">
          <reference field="10" count="1" selected="0">
            <x v="4"/>
          </reference>
        </references>
      </pivotArea>
    </chartFormat>
    <chartFormat chart="22" format="10" series="1">
      <pivotArea type="data" outline="0" fieldPosition="0">
        <references count="1">
          <reference field="4294967294" count="1" selected="0">
            <x v="0"/>
          </reference>
        </references>
      </pivotArea>
    </chartFormat>
    <chartFormat chart="22" format="11" series="1">
      <pivotArea type="data" outline="0" fieldPosition="0">
        <references count="2">
          <reference field="4294967294" count="1" selected="0">
            <x v="0"/>
          </reference>
          <reference field="14" count="1" selected="0">
            <x v="1"/>
          </reference>
        </references>
      </pivotArea>
    </chartFormat>
    <chartFormat chart="22" format="12" series="1">
      <pivotArea type="data" outline="0" fieldPosition="0">
        <references count="2">
          <reference field="4294967294" count="1" selected="0">
            <x v="0"/>
          </reference>
          <reference field="14" count="1" selected="0">
            <x v="3"/>
          </reference>
        </references>
      </pivotArea>
    </chartFormat>
    <chartFormat chart="22" format="13" series="1">
      <pivotArea type="data" outline="0" fieldPosition="0">
        <references count="2">
          <reference field="4294967294" count="1" selected="0">
            <x v="0"/>
          </reference>
          <reference field="14" count="1" selected="0">
            <x v="4"/>
          </reference>
        </references>
      </pivotArea>
    </chartFormat>
    <chartFormat chart="22" format="14" series="1">
      <pivotArea type="data" outline="0" fieldPosition="0">
        <references count="2">
          <reference field="4294967294" count="1" selected="0">
            <x v="0"/>
          </reference>
          <reference field="14" count="1" selected="0">
            <x v="7"/>
          </reference>
        </references>
      </pivotArea>
    </chartFormat>
    <chartFormat chart="22" format="15" series="1">
      <pivotArea type="data" outline="0" fieldPosition="0">
        <references count="2">
          <reference field="4294967294" count="1" selected="0">
            <x v="0"/>
          </reference>
          <reference field="14" count="1" selected="0">
            <x v="8"/>
          </reference>
        </references>
      </pivotArea>
    </chartFormat>
    <chartFormat chart="22" format="16" series="1">
      <pivotArea type="data" outline="0" fieldPosition="0">
        <references count="2">
          <reference field="4294967294" count="1" selected="0">
            <x v="0"/>
          </reference>
          <reference field="14" count="1" selected="0">
            <x v="9"/>
          </reference>
        </references>
      </pivotArea>
    </chartFormat>
    <chartFormat chart="22" format="17" series="1">
      <pivotArea type="data" outline="0" fieldPosition="0">
        <references count="2">
          <reference field="4294967294" count="1" selected="0">
            <x v="0"/>
          </reference>
          <reference field="14" count="1" selected="0">
            <x v="13"/>
          </reference>
        </references>
      </pivotArea>
    </chartFormat>
    <chartFormat chart="22" format="18" series="1">
      <pivotArea type="data" outline="0" fieldPosition="0">
        <references count="2">
          <reference field="4294967294" count="1" selected="0">
            <x v="0"/>
          </reference>
          <reference field="14" count="1" selected="0">
            <x v="14"/>
          </reference>
        </references>
      </pivotArea>
    </chartFormat>
    <chartFormat chart="22" format="19" series="1">
      <pivotArea type="data" outline="0" fieldPosition="0">
        <references count="2">
          <reference field="4294967294" count="1" selected="0">
            <x v="0"/>
          </reference>
          <reference field="14" count="1" selected="0">
            <x v="15"/>
          </reference>
        </references>
      </pivotArea>
    </chartFormat>
    <chartFormat chart="22" format="20" series="1">
      <pivotArea type="data" outline="0" fieldPosition="0">
        <references count="2">
          <reference field="4294967294" count="1" selected="0">
            <x v="0"/>
          </reference>
          <reference field="14" count="1" selected="0">
            <x v="16"/>
          </reference>
        </references>
      </pivotArea>
    </chartFormat>
    <chartFormat chart="22" format="21" series="1">
      <pivotArea type="data" outline="0" fieldPosition="0">
        <references count="2">
          <reference field="4294967294" count="1" selected="0">
            <x v="0"/>
          </reference>
          <reference field="14" count="1" selected="0">
            <x v="18"/>
          </reference>
        </references>
      </pivotArea>
    </chartFormat>
    <chartFormat chart="22" format="22" series="1">
      <pivotArea type="data" outline="0" fieldPosition="0">
        <references count="2">
          <reference field="4294967294" count="1" selected="0">
            <x v="0"/>
          </reference>
          <reference field="14" count="1" selected="0">
            <x v="23"/>
          </reference>
        </references>
      </pivotArea>
    </chartFormat>
    <chartFormat chart="22" format="23" series="1">
      <pivotArea type="data" outline="0" fieldPosition="0">
        <references count="2">
          <reference field="4294967294" count="1" selected="0">
            <x v="0"/>
          </reference>
          <reference field="14" count="1" selected="0">
            <x v="27"/>
          </reference>
        </references>
      </pivotArea>
    </chartFormat>
    <chartFormat chart="22" format="24" series="1">
      <pivotArea type="data" outline="0" fieldPosition="0">
        <references count="2">
          <reference field="4294967294" count="1" selected="0">
            <x v="0"/>
          </reference>
          <reference field="14" count="1" selected="0">
            <x v="28"/>
          </reference>
        </references>
      </pivotArea>
    </chartFormat>
    <chartFormat chart="22" format="25" series="1">
      <pivotArea type="data" outline="0" fieldPosition="0">
        <references count="2">
          <reference field="4294967294" count="1" selected="0">
            <x v="0"/>
          </reference>
          <reference field="10" count="1" selected="0">
            <x v="1"/>
          </reference>
        </references>
      </pivotArea>
    </chartFormat>
    <chartFormat chart="22" format="26" series="1">
      <pivotArea type="data" outline="0" fieldPosition="0">
        <references count="2">
          <reference field="4294967294" count="1" selected="0">
            <x v="0"/>
          </reference>
          <reference field="10" count="1" selected="0">
            <x v="2"/>
          </reference>
        </references>
      </pivotArea>
    </chartFormat>
    <chartFormat chart="22" format="27" series="1">
      <pivotArea type="data" outline="0" fieldPosition="0">
        <references count="2">
          <reference field="4294967294" count="1" selected="0">
            <x v="0"/>
          </reference>
          <reference field="10" count="1" selected="0">
            <x v="3"/>
          </reference>
        </references>
      </pivotArea>
    </chartFormat>
    <chartFormat chart="23" format="28" series="1">
      <pivotArea type="data" outline="0" fieldPosition="0">
        <references count="2">
          <reference field="4294967294" count="1" selected="0">
            <x v="0"/>
          </reference>
          <reference field="10" count="1" selected="0">
            <x v="0"/>
          </reference>
        </references>
      </pivotArea>
    </chartFormat>
    <chartFormat chart="23" format="29" series="1">
      <pivotArea type="data" outline="0" fieldPosition="0">
        <references count="2">
          <reference field="4294967294" count="1" selected="0">
            <x v="0"/>
          </reference>
          <reference field="10" count="1" selected="0">
            <x v="1"/>
          </reference>
        </references>
      </pivotArea>
    </chartFormat>
    <chartFormat chart="23" format="30" series="1">
      <pivotArea type="data" outline="0" fieldPosition="0">
        <references count="2">
          <reference field="4294967294" count="1" selected="0">
            <x v="0"/>
          </reference>
          <reference field="10" count="1" selected="0">
            <x v="2"/>
          </reference>
        </references>
      </pivotArea>
    </chartFormat>
    <chartFormat chart="23" format="31" series="1">
      <pivotArea type="data" outline="0" fieldPosition="0">
        <references count="2">
          <reference field="4294967294" count="1" selected="0">
            <x v="0"/>
          </reference>
          <reference field="10" count="1" selected="0">
            <x v="3"/>
          </reference>
        </references>
      </pivotArea>
    </chartFormat>
    <chartFormat chart="24" format="32" series="1">
      <pivotArea type="data" outline="0" fieldPosition="0">
        <references count="2">
          <reference field="4294967294" count="1" selected="0">
            <x v="0"/>
          </reference>
          <reference field="10" count="1" selected="0">
            <x v="0"/>
          </reference>
        </references>
      </pivotArea>
    </chartFormat>
    <chartFormat chart="24" format="33" series="1">
      <pivotArea type="data" outline="0" fieldPosition="0">
        <references count="2">
          <reference field="4294967294" count="1" selected="0">
            <x v="0"/>
          </reference>
          <reference field="10" count="1" selected="0">
            <x v="1"/>
          </reference>
        </references>
      </pivotArea>
    </chartFormat>
    <chartFormat chart="24" format="34" series="1">
      <pivotArea type="data" outline="0" fieldPosition="0">
        <references count="2">
          <reference field="4294967294" count="1" selected="0">
            <x v="0"/>
          </reference>
          <reference field="10" count="1" selected="0">
            <x v="2"/>
          </reference>
        </references>
      </pivotArea>
    </chartFormat>
    <chartFormat chart="24" format="35" series="1">
      <pivotArea type="data" outline="0" fieldPosition="0">
        <references count="2">
          <reference field="4294967294" count="1" selected="0">
            <x v="0"/>
          </reference>
          <reference field="10" count="1" selected="0">
            <x v="3"/>
          </reference>
        </references>
      </pivotArea>
    </chartFormat>
    <chartFormat chart="22" format="28"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1088512-CB02-4AB7-909A-CBE99114D33F}" sourceName="Month">
  <pivotTables>
    <pivotTable tabId="8" name="Training Models"/>
    <pivotTable tabId="8" name="Call_Monthly"/>
    <pivotTable tabId="8" name="Dur_Monthly"/>
    <pivotTable tabId="8" name="Ear_Monthly"/>
    <pivotTable tabId="8" name="Enr_Monthly"/>
    <pivotTable tabId="8" name="PivotTable11"/>
    <pivotTable tabId="8" name="PivotTable12"/>
    <pivotTable tabId="8" name="PivotTable13"/>
    <pivotTable tabId="8" name="PivotTable14"/>
    <pivotTable tabId="8" name="PivotTable17"/>
    <pivotTable tabId="8" name="PivotTable18"/>
    <pivotTable tabId="8" name="PivotTable2"/>
    <pivotTable tabId="8" name="PivotTable21"/>
    <pivotTable tabId="8" name="PivotTable23"/>
    <pivotTable tabId="8" name="PivotTable4"/>
    <pivotTable tabId="8" name="PivotTable5"/>
    <pivotTable tabId="8" name="PivotTable6"/>
    <pivotTable tabId="8" name="PivotTable7"/>
    <pivotTable tabId="8" name="PivotTable8"/>
    <pivotTable tabId="8" name="PivotTable9"/>
  </pivotTables>
  <data>
    <tabular pivotCacheId="1830889047">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F8BAFC0-6A81-4BC9-BA53-CF1792A4AF2D}" sourceName="Sale Team">
  <pivotTables>
    <pivotTable tabId="8" name="Training Models"/>
    <pivotTable tabId="8" name="PivotTable23"/>
  </pivotTables>
  <data>
    <tabular pivotCacheId="1830889047">
      <items count="4">
        <i x="2" s="1"/>
        <i x="1" s="1"/>
        <i x="3"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86D8404-777A-4CA9-AD50-6057806C2551}" cache="Slicer_Month" caption="Month" columnCount="3" showCaption="0" style="SlicerStyleDark1" rowHeight="241300"/>
  <slicer name="Sale Team" xr10:uid="{6E9FF94F-DAD6-4FA0-B9D6-A8A39712304A}" cache="Slicer_Sale_Team" caption="Sale Team"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CE1E98E2-CD09-403F-BE03-7D963AE62732}" cache="Slicer_Month" caption="Month" columnCount="3" showCaption="0" style="SlicerStyleDark3" rowHeight="241300"/>
  <slicer name="Sale Team 1" xr10:uid="{E1BE9C88-1345-444E-9B08-E5364CD7835E}" cache="Slicer_Sale_Team" caption="Sale Team" showCaption="0"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C6289B-5392-4B5B-B77D-A3141D5D6E7E}" name="Table2" displayName="Table2" ref="B2:P1239" totalsRowShown="0" headerRowDxfId="335" dataDxfId="334">
  <tableColumns count="15">
    <tableColumn id="1" xr3:uid="{7C04CC9B-C444-4810-9451-B079AEECE720}" name="Fees Status" dataDxfId="333"/>
    <tableColumn id="2" xr3:uid="{5E83F3B4-A6A3-4E28-B175-5832B21CCFD7}" name="Day" dataDxfId="332"/>
    <tableColumn id="3" xr3:uid="{304CC369-4F4D-45C0-AA3F-BB40DE42013C}" name="Month" dataDxfId="331"/>
    <tableColumn id="4" xr3:uid="{BD56A830-C145-48E2-93A1-16F1826E42E5}" name="Advertising Channel" dataDxfId="330"/>
    <tableColumn id="5" xr3:uid="{B44152D3-4F60-449F-A304-3B0B871B21E2}" name="Advertisment" dataDxfId="329"/>
    <tableColumn id="6" xr3:uid="{7456E32F-569C-4A7F-B2AE-197AD7BF7819}" name="Enrolled Courses" dataDxfId="328"/>
    <tableColumn id="7" xr3:uid="{50C96626-7CAC-4A0D-A4F3-16688CE59BC1}" name="Paid Fees" dataDxfId="327"/>
    <tableColumn id="15" xr3:uid="{0BF6279A-D674-4F05-93B1-47E908F37E27}" name="Paid Fees2" dataDxfId="326"/>
    <tableColumn id="8" xr3:uid="{76D70654-5D7E-48C8-A0F9-5267D08A7506}" name="Number of Calls" dataDxfId="325"/>
    <tableColumn id="9" xr3:uid="{8331BC4B-AD68-4FAE-B334-B714312AB63B}" name="Average Call Duration" dataDxfId="324"/>
    <tableColumn id="10" xr3:uid="{833E1B9F-7F8A-4FF6-9BD1-176D804E3421}" name="Training Models" dataDxfId="323"/>
    <tableColumn id="11" xr3:uid="{ED180D07-F441-4DFB-BB83-132AB2C52049}" name="Training Levels" dataDxfId="322"/>
    <tableColumn id="12" xr3:uid="{A8BE5B54-E176-4E23-9A83-DFE488186D28}" name="Area Code" dataDxfId="321"/>
    <tableColumn id="13" xr3:uid="{27DCF931-E208-43ED-9197-B5C5CDE75EDC}" name="Sale Team" dataDxfId="320"/>
    <tableColumn id="14" xr3:uid="{F355F2B7-6A71-4DDA-AB40-E35D24AFFB46}" name="Consultant" dataDxfId="319"/>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2.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4CF0D-F318-48EC-B9A8-AAED5540C7A0}">
  <dimension ref="A1:AB1239"/>
  <sheetViews>
    <sheetView showGridLines="0" showRowColHeaders="0" tabSelected="1" zoomScale="85" zoomScaleNormal="85" workbookViewId="0"/>
  </sheetViews>
  <sheetFormatPr defaultRowHeight="15" x14ac:dyDescent="0.25"/>
  <cols>
    <col min="1" max="1" width="7" style="10" customWidth="1"/>
    <col min="2" max="2" width="13.140625" style="3" customWidth="1"/>
    <col min="3" max="3" width="6.42578125" style="3" customWidth="1"/>
    <col min="4" max="4" width="9.140625" style="3" customWidth="1"/>
    <col min="5" max="5" width="21" style="3" customWidth="1"/>
    <col min="6" max="6" width="16.85546875" style="3" customWidth="1"/>
    <col min="7" max="7" width="18" style="3" customWidth="1"/>
    <col min="8" max="8" width="14.5703125" style="3" bestFit="1" customWidth="1"/>
    <col min="9" max="9" width="23.140625" style="3" customWidth="1"/>
    <col min="10" max="10" width="21.85546875" style="3" customWidth="1"/>
    <col min="11" max="11" width="17.42578125" style="3" customWidth="1"/>
    <col min="12" max="12" width="16.28515625" style="3" customWidth="1"/>
    <col min="13" max="13" width="12.28515625" style="3" customWidth="1"/>
    <col min="14" max="14" width="12.140625" style="3" customWidth="1"/>
    <col min="15" max="15" width="12.7109375" style="3" customWidth="1"/>
    <col min="16" max="18" width="9.140625" style="3"/>
    <col min="19" max="27" width="9.140625" style="8"/>
    <col min="28" max="16384" width="9.140625" style="3"/>
  </cols>
  <sheetData>
    <row r="1" spans="1:28" ht="33" customHeight="1" x14ac:dyDescent="0.25">
      <c r="A1" s="10" t="s">
        <v>98</v>
      </c>
      <c r="S1" s="3"/>
      <c r="T1" s="3"/>
      <c r="U1" s="3"/>
      <c r="V1" s="3"/>
      <c r="W1" s="3"/>
      <c r="X1" s="3"/>
      <c r="Y1" s="3"/>
      <c r="Z1" s="3"/>
      <c r="AA1" s="3"/>
    </row>
    <row r="2" spans="1:28" s="2" customFormat="1" ht="46.5" customHeight="1" x14ac:dyDescent="0.25">
      <c r="A2" s="11"/>
      <c r="B2" s="2" t="s">
        <v>0</v>
      </c>
      <c r="C2" s="2" t="s">
        <v>63</v>
      </c>
      <c r="D2" s="2" t="s">
        <v>64</v>
      </c>
      <c r="E2" s="2" t="s">
        <v>65</v>
      </c>
      <c r="F2" s="2" t="s">
        <v>66</v>
      </c>
      <c r="G2" s="2" t="s">
        <v>67</v>
      </c>
      <c r="H2" s="2" t="s">
        <v>68</v>
      </c>
      <c r="I2" s="2" t="s">
        <v>74</v>
      </c>
      <c r="J2" s="2" t="s">
        <v>69</v>
      </c>
      <c r="K2" s="2" t="s">
        <v>70</v>
      </c>
      <c r="L2" s="2" t="s">
        <v>71</v>
      </c>
      <c r="M2" s="2" t="s">
        <v>72</v>
      </c>
      <c r="N2" s="2" t="s">
        <v>1</v>
      </c>
      <c r="O2" s="2" t="s">
        <v>2</v>
      </c>
      <c r="P2" s="2" t="s">
        <v>3</v>
      </c>
      <c r="R2" s="7"/>
      <c r="S2" s="7"/>
      <c r="T2" s="9"/>
      <c r="U2" s="9"/>
      <c r="V2" s="9"/>
      <c r="W2" s="9"/>
      <c r="X2" s="9"/>
      <c r="Y2" s="9"/>
      <c r="Z2" s="9"/>
      <c r="AA2" s="9"/>
      <c r="AB2" s="9"/>
    </row>
    <row r="3" spans="1:28" s="5" customFormat="1" ht="21" customHeight="1" x14ac:dyDescent="0.25">
      <c r="A3" s="10"/>
      <c r="B3" s="5" t="s">
        <v>4</v>
      </c>
      <c r="C3" s="5">
        <v>1</v>
      </c>
      <c r="D3" s="5" t="s">
        <v>5</v>
      </c>
      <c r="E3" s="5" t="s">
        <v>6</v>
      </c>
      <c r="F3" s="5" t="s">
        <v>7</v>
      </c>
      <c r="G3" s="5">
        <v>1</v>
      </c>
      <c r="H3" s="5" t="s">
        <v>8</v>
      </c>
      <c r="I3" s="12">
        <v>7000000</v>
      </c>
      <c r="J3" s="5">
        <v>3</v>
      </c>
      <c r="K3" s="6">
        <v>8.3333333333333329E-2</v>
      </c>
      <c r="L3" s="5" t="s">
        <v>9</v>
      </c>
      <c r="M3" s="5" t="s">
        <v>10</v>
      </c>
      <c r="N3" s="5" t="s">
        <v>11</v>
      </c>
      <c r="O3" s="5" t="s">
        <v>78</v>
      </c>
      <c r="P3" s="5" t="s">
        <v>82</v>
      </c>
      <c r="R3" s="1"/>
      <c r="S3" s="1"/>
      <c r="T3" s="8"/>
      <c r="U3" s="8"/>
      <c r="V3" s="8"/>
      <c r="W3" s="8"/>
      <c r="X3" s="8"/>
      <c r="Y3" s="8"/>
      <c r="Z3" s="8"/>
      <c r="AA3" s="8"/>
      <c r="AB3" s="8"/>
    </row>
    <row r="4" spans="1:28" ht="21" customHeight="1" x14ac:dyDescent="0.25">
      <c r="B4" s="3" t="s">
        <v>4</v>
      </c>
      <c r="C4" s="3">
        <v>10</v>
      </c>
      <c r="D4" s="3" t="s">
        <v>12</v>
      </c>
      <c r="E4" s="3" t="s">
        <v>6</v>
      </c>
      <c r="F4" s="3" t="s">
        <v>13</v>
      </c>
      <c r="G4" s="3">
        <v>3</v>
      </c>
      <c r="H4" s="3" t="s">
        <v>14</v>
      </c>
      <c r="I4" s="13">
        <v>11000000</v>
      </c>
      <c r="J4" s="3">
        <v>1</v>
      </c>
      <c r="K4" s="4">
        <v>8.3333333333333329E-2</v>
      </c>
      <c r="L4" s="3" t="s">
        <v>9</v>
      </c>
      <c r="M4" s="3" t="s">
        <v>15</v>
      </c>
      <c r="N4" s="3" t="s">
        <v>16</v>
      </c>
      <c r="O4" s="3" t="s">
        <v>79</v>
      </c>
      <c r="P4" s="3" t="s">
        <v>83</v>
      </c>
      <c r="R4" s="1"/>
      <c r="S4" s="1"/>
      <c r="AB4" s="8"/>
    </row>
    <row r="5" spans="1:28" ht="21" customHeight="1" x14ac:dyDescent="0.25">
      <c r="B5" s="5" t="s">
        <v>4</v>
      </c>
      <c r="C5" s="5">
        <v>20</v>
      </c>
      <c r="D5" s="5" t="s">
        <v>17</v>
      </c>
      <c r="E5" s="5" t="s">
        <v>18</v>
      </c>
      <c r="F5" s="5" t="s">
        <v>7</v>
      </c>
      <c r="G5" s="5">
        <v>2</v>
      </c>
      <c r="H5" s="5" t="s">
        <v>19</v>
      </c>
      <c r="I5" s="12">
        <v>12000000</v>
      </c>
      <c r="J5" s="5">
        <v>3</v>
      </c>
      <c r="K5" s="6">
        <v>8.3333333333333329E-2</v>
      </c>
      <c r="L5" s="5" t="s">
        <v>9</v>
      </c>
      <c r="M5" s="5" t="s">
        <v>20</v>
      </c>
      <c r="N5" s="5" t="s">
        <v>21</v>
      </c>
      <c r="O5" s="5" t="s">
        <v>79</v>
      </c>
      <c r="P5" s="5" t="s">
        <v>84</v>
      </c>
      <c r="R5" s="1"/>
      <c r="S5" s="1"/>
      <c r="AB5" s="8"/>
    </row>
    <row r="6" spans="1:28" ht="21" customHeight="1" x14ac:dyDescent="0.25">
      <c r="B6" s="3" t="s">
        <v>4</v>
      </c>
      <c r="C6" s="3">
        <v>23</v>
      </c>
      <c r="D6" s="3" t="s">
        <v>17</v>
      </c>
      <c r="E6" s="3" t="s">
        <v>22</v>
      </c>
      <c r="F6" s="3" t="s">
        <v>7</v>
      </c>
      <c r="G6" s="3">
        <v>4</v>
      </c>
      <c r="H6" s="3" t="s">
        <v>23</v>
      </c>
      <c r="I6" s="13">
        <v>15000000</v>
      </c>
      <c r="J6" s="3">
        <v>1</v>
      </c>
      <c r="K6" s="4">
        <v>8.3333333333333329E-2</v>
      </c>
      <c r="L6" s="3" t="s">
        <v>9</v>
      </c>
      <c r="M6" s="3" t="s">
        <v>20</v>
      </c>
      <c r="N6" s="3" t="s">
        <v>24</v>
      </c>
      <c r="O6" s="3" t="s">
        <v>81</v>
      </c>
      <c r="P6" s="3" t="s">
        <v>25</v>
      </c>
      <c r="R6" s="1"/>
      <c r="S6" s="1"/>
      <c r="AB6" s="8"/>
    </row>
    <row r="7" spans="1:28" ht="21" customHeight="1" x14ac:dyDescent="0.25">
      <c r="B7" s="5" t="s">
        <v>4</v>
      </c>
      <c r="C7" s="5">
        <v>11</v>
      </c>
      <c r="D7" s="5" t="s">
        <v>17</v>
      </c>
      <c r="E7" s="5" t="s">
        <v>6</v>
      </c>
      <c r="F7" s="5" t="s">
        <v>7</v>
      </c>
      <c r="G7" s="5">
        <v>5</v>
      </c>
      <c r="H7" s="5" t="s">
        <v>26</v>
      </c>
      <c r="I7" s="12">
        <v>25000000</v>
      </c>
      <c r="J7" s="5">
        <v>2</v>
      </c>
      <c r="K7" s="6">
        <v>8.3333333333333329E-2</v>
      </c>
      <c r="L7" s="5" t="s">
        <v>9</v>
      </c>
      <c r="M7" s="5" t="s">
        <v>27</v>
      </c>
      <c r="N7" s="5" t="s">
        <v>16</v>
      </c>
      <c r="O7" s="5" t="s">
        <v>80</v>
      </c>
      <c r="P7" s="5" t="s">
        <v>85</v>
      </c>
      <c r="R7" s="1"/>
      <c r="S7" s="1"/>
      <c r="AB7" s="8"/>
    </row>
    <row r="8" spans="1:28" ht="21" customHeight="1" x14ac:dyDescent="0.25">
      <c r="B8" s="3" t="s">
        <v>4</v>
      </c>
      <c r="C8" s="3">
        <v>2</v>
      </c>
      <c r="D8" s="3" t="s">
        <v>28</v>
      </c>
      <c r="E8" s="3" t="s">
        <v>29</v>
      </c>
      <c r="F8" s="3" t="s">
        <v>13</v>
      </c>
      <c r="G8" s="3">
        <v>3</v>
      </c>
      <c r="H8" s="3" t="s">
        <v>19</v>
      </c>
      <c r="I8" s="13">
        <v>12000000</v>
      </c>
      <c r="J8" s="3">
        <v>1</v>
      </c>
      <c r="K8" s="4">
        <v>8.3333333333333329E-2</v>
      </c>
      <c r="L8" s="3" t="s">
        <v>9</v>
      </c>
      <c r="M8" s="3" t="s">
        <v>30</v>
      </c>
      <c r="N8" s="3" t="s">
        <v>31</v>
      </c>
      <c r="O8" s="3" t="s">
        <v>78</v>
      </c>
      <c r="P8" s="3" t="s">
        <v>86</v>
      </c>
      <c r="R8" s="1"/>
      <c r="S8" s="1"/>
      <c r="AB8" s="8"/>
    </row>
    <row r="9" spans="1:28" ht="21" customHeight="1" x14ac:dyDescent="0.25">
      <c r="B9" s="5" t="s">
        <v>4</v>
      </c>
      <c r="C9" s="5">
        <v>6</v>
      </c>
      <c r="D9" s="5" t="s">
        <v>28</v>
      </c>
      <c r="E9" s="5" t="s">
        <v>29</v>
      </c>
      <c r="F9" s="5" t="s">
        <v>32</v>
      </c>
      <c r="G9" s="5">
        <v>5</v>
      </c>
      <c r="H9" s="5" t="s">
        <v>33</v>
      </c>
      <c r="I9" s="12">
        <v>20000000</v>
      </c>
      <c r="J9" s="5">
        <v>2</v>
      </c>
      <c r="K9" s="6">
        <v>8.3333333333333329E-2</v>
      </c>
      <c r="L9" s="5" t="s">
        <v>9</v>
      </c>
      <c r="M9" s="5" t="s">
        <v>10</v>
      </c>
      <c r="N9" s="5" t="s">
        <v>34</v>
      </c>
      <c r="O9" s="5" t="s">
        <v>80</v>
      </c>
      <c r="P9" s="5" t="s">
        <v>85</v>
      </c>
      <c r="R9" s="1"/>
      <c r="S9" s="1"/>
      <c r="AB9" s="8"/>
    </row>
    <row r="10" spans="1:28" ht="21" customHeight="1" x14ac:dyDescent="0.25">
      <c r="B10" s="3" t="s">
        <v>4</v>
      </c>
      <c r="C10" s="3">
        <v>26</v>
      </c>
      <c r="D10" s="3" t="s">
        <v>35</v>
      </c>
      <c r="E10" s="3" t="s">
        <v>22</v>
      </c>
      <c r="F10" s="3" t="s">
        <v>36</v>
      </c>
      <c r="G10" s="3">
        <v>1</v>
      </c>
      <c r="H10" s="3" t="s">
        <v>37</v>
      </c>
      <c r="I10" s="13">
        <v>19000000</v>
      </c>
      <c r="J10" s="3">
        <v>2</v>
      </c>
      <c r="K10" s="4">
        <v>8.3333333333333329E-2</v>
      </c>
      <c r="L10" s="3" t="s">
        <v>38</v>
      </c>
      <c r="M10" s="3" t="s">
        <v>39</v>
      </c>
      <c r="N10" s="3" t="s">
        <v>24</v>
      </c>
      <c r="O10" s="3" t="s">
        <v>78</v>
      </c>
      <c r="P10" s="3" t="s">
        <v>86</v>
      </c>
      <c r="S10" s="3"/>
      <c r="AB10" s="8"/>
    </row>
    <row r="11" spans="1:28" ht="21" customHeight="1" x14ac:dyDescent="0.25">
      <c r="B11" s="5" t="s">
        <v>4</v>
      </c>
      <c r="C11" s="5">
        <v>15</v>
      </c>
      <c r="D11" s="5" t="s">
        <v>35</v>
      </c>
      <c r="E11" s="5" t="s">
        <v>29</v>
      </c>
      <c r="F11" s="5" t="s">
        <v>32</v>
      </c>
      <c r="G11" s="5">
        <v>2</v>
      </c>
      <c r="H11" s="5" t="s">
        <v>40</v>
      </c>
      <c r="I11" s="12">
        <v>38000000</v>
      </c>
      <c r="J11" s="5">
        <v>2</v>
      </c>
      <c r="K11" s="6">
        <v>8.3333333333333329E-2</v>
      </c>
      <c r="L11" s="5" t="s">
        <v>38</v>
      </c>
      <c r="M11" s="5" t="s">
        <v>30</v>
      </c>
      <c r="N11" s="5" t="s">
        <v>41</v>
      </c>
      <c r="O11" s="5" t="s">
        <v>79</v>
      </c>
      <c r="P11" s="5" t="s">
        <v>83</v>
      </c>
      <c r="S11" s="3"/>
      <c r="AB11" s="8"/>
    </row>
    <row r="12" spans="1:28" ht="21" customHeight="1" x14ac:dyDescent="0.25">
      <c r="B12" s="3" t="s">
        <v>4</v>
      </c>
      <c r="C12" s="3">
        <v>17</v>
      </c>
      <c r="D12" s="3" t="s">
        <v>35</v>
      </c>
      <c r="E12" s="3" t="s">
        <v>42</v>
      </c>
      <c r="F12" s="3" t="s">
        <v>13</v>
      </c>
      <c r="G12" s="3">
        <v>2</v>
      </c>
      <c r="H12" s="3" t="s">
        <v>19</v>
      </c>
      <c r="I12" s="13">
        <v>12000000</v>
      </c>
      <c r="J12" s="3">
        <v>2</v>
      </c>
      <c r="K12" s="4">
        <v>8.3333333333333329E-2</v>
      </c>
      <c r="L12" s="3" t="s">
        <v>9</v>
      </c>
      <c r="M12" s="3" t="s">
        <v>43</v>
      </c>
      <c r="N12" s="3" t="s">
        <v>44</v>
      </c>
      <c r="O12" s="3" t="s">
        <v>79</v>
      </c>
      <c r="P12" s="3" t="s">
        <v>87</v>
      </c>
      <c r="S12" s="3"/>
      <c r="AB12" s="8"/>
    </row>
    <row r="13" spans="1:28" ht="21" customHeight="1" x14ac:dyDescent="0.25">
      <c r="B13" s="5" t="s">
        <v>4</v>
      </c>
      <c r="C13" s="5">
        <v>1</v>
      </c>
      <c r="D13" s="5" t="s">
        <v>5</v>
      </c>
      <c r="E13" s="5" t="s">
        <v>6</v>
      </c>
      <c r="F13" s="5" t="s">
        <v>7</v>
      </c>
      <c r="G13" s="5">
        <v>1</v>
      </c>
      <c r="H13" s="5" t="s">
        <v>8</v>
      </c>
      <c r="I13" s="12">
        <v>7000000</v>
      </c>
      <c r="J13" s="5">
        <v>3</v>
      </c>
      <c r="K13" s="6">
        <v>8.3333333333333329E-2</v>
      </c>
      <c r="L13" s="5" t="s">
        <v>9</v>
      </c>
      <c r="M13" s="5" t="s">
        <v>10</v>
      </c>
      <c r="N13" s="5" t="s">
        <v>11</v>
      </c>
      <c r="O13" s="5" t="s">
        <v>78</v>
      </c>
      <c r="P13" s="5" t="s">
        <v>82</v>
      </c>
      <c r="S13" s="3"/>
      <c r="AB13" s="8"/>
    </row>
    <row r="14" spans="1:28" ht="21" customHeight="1" x14ac:dyDescent="0.25">
      <c r="B14" s="3" t="s">
        <v>4</v>
      </c>
      <c r="C14" s="3">
        <v>2</v>
      </c>
      <c r="D14" s="3" t="s">
        <v>28</v>
      </c>
      <c r="E14" s="3" t="s">
        <v>29</v>
      </c>
      <c r="F14" s="3" t="s">
        <v>13</v>
      </c>
      <c r="G14" s="3">
        <v>3</v>
      </c>
      <c r="H14" s="3" t="s">
        <v>19</v>
      </c>
      <c r="I14" s="13">
        <v>12000000</v>
      </c>
      <c r="J14" s="3">
        <v>1</v>
      </c>
      <c r="K14" s="4">
        <v>8.3333333333333329E-2</v>
      </c>
      <c r="L14" s="3" t="s">
        <v>9</v>
      </c>
      <c r="M14" s="3" t="s">
        <v>30</v>
      </c>
      <c r="N14" s="3" t="s">
        <v>31</v>
      </c>
      <c r="O14" s="3" t="s">
        <v>78</v>
      </c>
      <c r="P14" s="3" t="s">
        <v>83</v>
      </c>
      <c r="S14" s="3"/>
      <c r="AB14" s="8"/>
    </row>
    <row r="15" spans="1:28" ht="21" customHeight="1" x14ac:dyDescent="0.25">
      <c r="B15" s="5" t="s">
        <v>4</v>
      </c>
      <c r="C15" s="5">
        <v>6</v>
      </c>
      <c r="D15" s="5" t="s">
        <v>28</v>
      </c>
      <c r="E15" s="5" t="s">
        <v>29</v>
      </c>
      <c r="F15" s="5" t="s">
        <v>32</v>
      </c>
      <c r="G15" s="5">
        <v>5</v>
      </c>
      <c r="H15" s="5" t="s">
        <v>33</v>
      </c>
      <c r="I15" s="12">
        <v>20000000</v>
      </c>
      <c r="J15" s="5">
        <v>2</v>
      </c>
      <c r="K15" s="6">
        <v>8.3333333333333329E-2</v>
      </c>
      <c r="L15" s="5" t="s">
        <v>9</v>
      </c>
      <c r="M15" s="5" t="s">
        <v>10</v>
      </c>
      <c r="N15" s="5" t="s">
        <v>34</v>
      </c>
      <c r="O15" s="5" t="s">
        <v>80</v>
      </c>
      <c r="P15" s="5" t="s">
        <v>90</v>
      </c>
      <c r="S15" s="3"/>
      <c r="AB15" s="8"/>
    </row>
    <row r="16" spans="1:28" ht="21" customHeight="1" x14ac:dyDescent="0.25">
      <c r="B16" s="3" t="s">
        <v>4</v>
      </c>
      <c r="C16" s="3">
        <v>26</v>
      </c>
      <c r="D16" s="3" t="s">
        <v>35</v>
      </c>
      <c r="E16" s="3" t="s">
        <v>22</v>
      </c>
      <c r="F16" s="3" t="s">
        <v>36</v>
      </c>
      <c r="G16" s="3">
        <v>1</v>
      </c>
      <c r="H16" s="3" t="s">
        <v>37</v>
      </c>
      <c r="I16" s="13">
        <v>19000000</v>
      </c>
      <c r="J16" s="3">
        <v>2</v>
      </c>
      <c r="K16" s="4">
        <v>8.3333333333333329E-2</v>
      </c>
      <c r="L16" s="3" t="s">
        <v>38</v>
      </c>
      <c r="M16" s="3" t="s">
        <v>39</v>
      </c>
      <c r="N16" s="3" t="s">
        <v>24</v>
      </c>
      <c r="O16" s="3" t="s">
        <v>78</v>
      </c>
      <c r="P16" s="3" t="s">
        <v>88</v>
      </c>
      <c r="S16" s="3"/>
      <c r="AB16" s="8"/>
    </row>
    <row r="17" spans="2:28" ht="21" customHeight="1" x14ac:dyDescent="0.25">
      <c r="B17" s="5" t="s">
        <v>4</v>
      </c>
      <c r="C17" s="5">
        <v>2</v>
      </c>
      <c r="D17" s="5" t="s">
        <v>28</v>
      </c>
      <c r="E17" s="5" t="s">
        <v>29</v>
      </c>
      <c r="F17" s="5" t="s">
        <v>13</v>
      </c>
      <c r="G17" s="5">
        <v>3</v>
      </c>
      <c r="H17" s="5" t="s">
        <v>19</v>
      </c>
      <c r="I17" s="12">
        <v>12000000</v>
      </c>
      <c r="J17" s="5">
        <v>1</v>
      </c>
      <c r="K17" s="6">
        <v>8.3333333333333329E-2</v>
      </c>
      <c r="L17" s="5" t="s">
        <v>9</v>
      </c>
      <c r="M17" s="5" t="s">
        <v>30</v>
      </c>
      <c r="N17" s="5" t="s">
        <v>31</v>
      </c>
      <c r="O17" s="5" t="s">
        <v>78</v>
      </c>
      <c r="P17" s="5" t="s">
        <v>84</v>
      </c>
      <c r="S17" s="3"/>
      <c r="AB17" s="8"/>
    </row>
    <row r="18" spans="2:28" ht="21" customHeight="1" x14ac:dyDescent="0.25">
      <c r="B18" s="3" t="s">
        <v>4</v>
      </c>
      <c r="C18" s="3">
        <v>6</v>
      </c>
      <c r="D18" s="3" t="s">
        <v>28</v>
      </c>
      <c r="E18" s="3" t="s">
        <v>29</v>
      </c>
      <c r="F18" s="3" t="s">
        <v>32</v>
      </c>
      <c r="G18" s="3">
        <v>5</v>
      </c>
      <c r="H18" s="3" t="s">
        <v>33</v>
      </c>
      <c r="I18" s="13">
        <v>20000000</v>
      </c>
      <c r="J18" s="3">
        <v>2</v>
      </c>
      <c r="K18" s="4">
        <v>8.3333333333333329E-2</v>
      </c>
      <c r="L18" s="3" t="s">
        <v>9</v>
      </c>
      <c r="M18" s="3" t="s">
        <v>10</v>
      </c>
      <c r="N18" s="3" t="s">
        <v>34</v>
      </c>
      <c r="O18" s="3" t="s">
        <v>80</v>
      </c>
      <c r="P18" s="3" t="s">
        <v>90</v>
      </c>
      <c r="S18" s="3"/>
      <c r="AB18" s="8"/>
    </row>
    <row r="19" spans="2:28" ht="21" customHeight="1" x14ac:dyDescent="0.25">
      <c r="B19" s="5" t="s">
        <v>4</v>
      </c>
      <c r="C19" s="5">
        <v>26</v>
      </c>
      <c r="D19" s="5" t="s">
        <v>35</v>
      </c>
      <c r="E19" s="5" t="s">
        <v>22</v>
      </c>
      <c r="F19" s="5" t="s">
        <v>36</v>
      </c>
      <c r="G19" s="5">
        <v>1</v>
      </c>
      <c r="H19" s="5" t="s">
        <v>37</v>
      </c>
      <c r="I19" s="12">
        <v>19000000</v>
      </c>
      <c r="J19" s="5">
        <v>2</v>
      </c>
      <c r="K19" s="6">
        <v>8.3333333333333329E-2</v>
      </c>
      <c r="L19" s="5" t="s">
        <v>38</v>
      </c>
      <c r="M19" s="5" t="s">
        <v>39</v>
      </c>
      <c r="N19" s="5" t="s">
        <v>24</v>
      </c>
      <c r="O19" s="5" t="s">
        <v>78</v>
      </c>
      <c r="P19" s="5" t="s">
        <v>88</v>
      </c>
      <c r="S19" s="3"/>
      <c r="AB19" s="8"/>
    </row>
    <row r="20" spans="2:28" ht="21" customHeight="1" x14ac:dyDescent="0.25">
      <c r="B20" s="3" t="s">
        <v>4</v>
      </c>
      <c r="C20" s="3">
        <v>12</v>
      </c>
      <c r="D20" s="3" t="s">
        <v>45</v>
      </c>
      <c r="E20" s="3" t="s">
        <v>6</v>
      </c>
      <c r="F20" s="3" t="s">
        <v>32</v>
      </c>
      <c r="G20" s="3">
        <v>3</v>
      </c>
      <c r="H20" s="3" t="s">
        <v>14</v>
      </c>
      <c r="I20" s="13">
        <v>11000000</v>
      </c>
      <c r="J20" s="3">
        <v>1</v>
      </c>
      <c r="K20" s="4">
        <v>8.3333333333333329E-2</v>
      </c>
      <c r="L20" s="3" t="s">
        <v>9</v>
      </c>
      <c r="M20" s="3" t="s">
        <v>46</v>
      </c>
      <c r="N20" s="3" t="s">
        <v>44</v>
      </c>
      <c r="O20" s="3" t="s">
        <v>79</v>
      </c>
      <c r="P20" s="3" t="s">
        <v>87</v>
      </c>
      <c r="S20" s="3"/>
      <c r="AB20" s="8"/>
    </row>
    <row r="21" spans="2:28" ht="21" customHeight="1" x14ac:dyDescent="0.25">
      <c r="B21" s="5" t="s">
        <v>4</v>
      </c>
      <c r="C21" s="5">
        <v>11</v>
      </c>
      <c r="D21" s="5" t="s">
        <v>47</v>
      </c>
      <c r="E21" s="5" t="s">
        <v>18</v>
      </c>
      <c r="F21" s="5" t="s">
        <v>13</v>
      </c>
      <c r="G21" s="5">
        <v>5</v>
      </c>
      <c r="H21" s="5" t="s">
        <v>26</v>
      </c>
      <c r="I21" s="12">
        <v>25000000</v>
      </c>
      <c r="J21" s="5">
        <v>1</v>
      </c>
      <c r="K21" s="6">
        <v>8.3333333333333329E-2</v>
      </c>
      <c r="L21" s="5" t="s">
        <v>9</v>
      </c>
      <c r="M21" s="5" t="s">
        <v>20</v>
      </c>
      <c r="N21" s="5" t="s">
        <v>34</v>
      </c>
      <c r="O21" s="5" t="s">
        <v>79</v>
      </c>
      <c r="P21" s="5" t="s">
        <v>84</v>
      </c>
      <c r="S21" s="3"/>
      <c r="AB21" s="8"/>
    </row>
    <row r="22" spans="2:28" ht="21" customHeight="1" x14ac:dyDescent="0.25">
      <c r="B22" s="3" t="s">
        <v>4</v>
      </c>
      <c r="C22" s="3">
        <v>11</v>
      </c>
      <c r="D22" s="3" t="s">
        <v>48</v>
      </c>
      <c r="E22" s="3" t="s">
        <v>22</v>
      </c>
      <c r="F22" s="3" t="s">
        <v>32</v>
      </c>
      <c r="G22" s="3">
        <v>2</v>
      </c>
      <c r="H22" s="3" t="s">
        <v>40</v>
      </c>
      <c r="I22" s="13">
        <v>38000000</v>
      </c>
      <c r="J22" s="3">
        <v>2</v>
      </c>
      <c r="K22" s="4">
        <v>8.3333333333333329E-2</v>
      </c>
      <c r="L22" s="3" t="s">
        <v>38</v>
      </c>
      <c r="M22" s="3" t="s">
        <v>46</v>
      </c>
      <c r="N22" s="3" t="s">
        <v>34</v>
      </c>
      <c r="O22" s="3" t="s">
        <v>78</v>
      </c>
      <c r="P22" s="3" t="s">
        <v>90</v>
      </c>
      <c r="S22" s="3"/>
      <c r="AB22" s="8"/>
    </row>
    <row r="23" spans="2:28" ht="21" customHeight="1" x14ac:dyDescent="0.25">
      <c r="B23" s="5" t="s">
        <v>4</v>
      </c>
      <c r="C23" s="5">
        <v>3</v>
      </c>
      <c r="D23" s="5" t="s">
        <v>5</v>
      </c>
      <c r="E23" s="5" t="s">
        <v>29</v>
      </c>
      <c r="F23" s="5" t="s">
        <v>32</v>
      </c>
      <c r="G23" s="5">
        <v>4</v>
      </c>
      <c r="H23" s="5" t="s">
        <v>23</v>
      </c>
      <c r="I23" s="12">
        <v>15000000</v>
      </c>
      <c r="J23" s="5">
        <v>1</v>
      </c>
      <c r="K23" s="6">
        <v>8.3333333333333329E-2</v>
      </c>
      <c r="L23" s="5" t="s">
        <v>9</v>
      </c>
      <c r="M23" s="5" t="s">
        <v>46</v>
      </c>
      <c r="N23" s="5" t="s">
        <v>11</v>
      </c>
      <c r="O23" s="5" t="s">
        <v>78</v>
      </c>
      <c r="P23" s="5" t="s">
        <v>86</v>
      </c>
      <c r="S23" s="3"/>
      <c r="AB23" s="8"/>
    </row>
    <row r="24" spans="2:28" ht="21" customHeight="1" x14ac:dyDescent="0.25">
      <c r="B24" s="3" t="s">
        <v>4</v>
      </c>
      <c r="C24" s="3">
        <v>11</v>
      </c>
      <c r="D24" s="3" t="s">
        <v>49</v>
      </c>
      <c r="E24" s="3" t="s">
        <v>6</v>
      </c>
      <c r="F24" s="3" t="s">
        <v>13</v>
      </c>
      <c r="G24" s="3">
        <v>1</v>
      </c>
      <c r="H24" s="3" t="s">
        <v>37</v>
      </c>
      <c r="I24" s="13">
        <v>19000000</v>
      </c>
      <c r="J24" s="3">
        <v>1</v>
      </c>
      <c r="K24" s="4">
        <v>8.3333333333333329E-2</v>
      </c>
      <c r="L24" s="3" t="s">
        <v>38</v>
      </c>
      <c r="M24" s="3" t="s">
        <v>10</v>
      </c>
      <c r="N24" s="3" t="s">
        <v>16</v>
      </c>
      <c r="O24" s="3" t="s">
        <v>81</v>
      </c>
      <c r="P24" s="3" t="s">
        <v>88</v>
      </c>
      <c r="S24" s="3"/>
      <c r="AB24" s="8"/>
    </row>
    <row r="25" spans="2:28" ht="21" customHeight="1" x14ac:dyDescent="0.25">
      <c r="B25" s="5" t="s">
        <v>4</v>
      </c>
      <c r="C25" s="5">
        <v>10</v>
      </c>
      <c r="D25" s="5" t="s">
        <v>49</v>
      </c>
      <c r="E25" s="5" t="s">
        <v>29</v>
      </c>
      <c r="F25" s="5" t="s">
        <v>7</v>
      </c>
      <c r="G25" s="5">
        <v>4</v>
      </c>
      <c r="H25" s="5" t="s">
        <v>33</v>
      </c>
      <c r="I25" s="12">
        <v>20000000</v>
      </c>
      <c r="J25" s="5">
        <v>3</v>
      </c>
      <c r="K25" s="6">
        <v>8.3333333333333329E-2</v>
      </c>
      <c r="L25" s="5" t="s">
        <v>9</v>
      </c>
      <c r="M25" s="5" t="s">
        <v>39</v>
      </c>
      <c r="N25" s="5" t="s">
        <v>24</v>
      </c>
      <c r="O25" s="5" t="s">
        <v>81</v>
      </c>
      <c r="P25" s="5" t="s">
        <v>88</v>
      </c>
      <c r="S25" s="3"/>
      <c r="AB25" s="8"/>
    </row>
    <row r="26" spans="2:28" ht="21" customHeight="1" x14ac:dyDescent="0.25">
      <c r="B26" s="3" t="s">
        <v>4</v>
      </c>
      <c r="C26" s="3">
        <v>5</v>
      </c>
      <c r="D26" s="3" t="s">
        <v>49</v>
      </c>
      <c r="E26" s="3" t="s">
        <v>29</v>
      </c>
      <c r="F26" s="3" t="s">
        <v>13</v>
      </c>
      <c r="G26" s="3">
        <v>1</v>
      </c>
      <c r="H26" s="3" t="s">
        <v>8</v>
      </c>
      <c r="I26" s="13">
        <v>7000000</v>
      </c>
      <c r="J26" s="3">
        <v>2</v>
      </c>
      <c r="K26" s="4">
        <v>8.3333333333333329E-2</v>
      </c>
      <c r="L26" s="3" t="s">
        <v>9</v>
      </c>
      <c r="M26" s="3" t="s">
        <v>46</v>
      </c>
      <c r="N26" s="3" t="s">
        <v>41</v>
      </c>
      <c r="O26" s="3" t="s">
        <v>79</v>
      </c>
      <c r="P26" s="3" t="s">
        <v>87</v>
      </c>
      <c r="S26" s="3"/>
      <c r="AB26" s="8"/>
    </row>
    <row r="27" spans="2:28" ht="21" customHeight="1" x14ac:dyDescent="0.25">
      <c r="B27" s="5" t="s">
        <v>4</v>
      </c>
      <c r="C27" s="5">
        <v>12</v>
      </c>
      <c r="D27" s="5" t="s">
        <v>50</v>
      </c>
      <c r="E27" s="5" t="s">
        <v>18</v>
      </c>
      <c r="F27" s="5" t="s">
        <v>13</v>
      </c>
      <c r="G27" s="5">
        <v>2</v>
      </c>
      <c r="H27" s="5" t="s">
        <v>40</v>
      </c>
      <c r="I27" s="12">
        <v>38000000</v>
      </c>
      <c r="J27" s="5">
        <v>3</v>
      </c>
      <c r="K27" s="6">
        <v>8.3333333333333329E-2</v>
      </c>
      <c r="L27" s="5" t="s">
        <v>38</v>
      </c>
      <c r="M27" s="5" t="s">
        <v>30</v>
      </c>
      <c r="N27" s="5" t="s">
        <v>31</v>
      </c>
      <c r="O27" s="5" t="s">
        <v>78</v>
      </c>
      <c r="P27" s="5" t="s">
        <v>90</v>
      </c>
      <c r="S27" s="3"/>
      <c r="AB27" s="8"/>
    </row>
    <row r="28" spans="2:28" ht="21" customHeight="1" x14ac:dyDescent="0.25">
      <c r="B28" s="3" t="s">
        <v>4</v>
      </c>
      <c r="C28" s="3">
        <v>26</v>
      </c>
      <c r="D28" s="3" t="s">
        <v>12</v>
      </c>
      <c r="E28" s="3" t="s">
        <v>6</v>
      </c>
      <c r="F28" s="3" t="s">
        <v>32</v>
      </c>
      <c r="G28" s="3">
        <v>4</v>
      </c>
      <c r="H28" s="3" t="s">
        <v>33</v>
      </c>
      <c r="I28" s="13">
        <v>20000000</v>
      </c>
      <c r="J28" s="3">
        <v>3</v>
      </c>
      <c r="K28" s="4">
        <v>8.3333333333333329E-2</v>
      </c>
      <c r="L28" s="3" t="s">
        <v>51</v>
      </c>
      <c r="M28" s="3" t="s">
        <v>10</v>
      </c>
      <c r="N28" s="3" t="s">
        <v>11</v>
      </c>
      <c r="O28" s="3" t="s">
        <v>80</v>
      </c>
      <c r="P28" s="3" t="s">
        <v>85</v>
      </c>
      <c r="S28" s="3"/>
      <c r="AB28" s="8"/>
    </row>
    <row r="29" spans="2:28" ht="21" customHeight="1" x14ac:dyDescent="0.25">
      <c r="B29" s="5" t="s">
        <v>4</v>
      </c>
      <c r="C29" s="5">
        <v>25</v>
      </c>
      <c r="D29" s="5" t="s">
        <v>17</v>
      </c>
      <c r="E29" s="5" t="s">
        <v>6</v>
      </c>
      <c r="F29" s="5" t="s">
        <v>7</v>
      </c>
      <c r="G29" s="5">
        <v>3</v>
      </c>
      <c r="H29" s="5" t="s">
        <v>23</v>
      </c>
      <c r="I29" s="12">
        <v>15000000</v>
      </c>
      <c r="J29" s="5">
        <v>3</v>
      </c>
      <c r="K29" s="6">
        <v>8.3333333333333329E-2</v>
      </c>
      <c r="L29" s="5" t="s">
        <v>9</v>
      </c>
      <c r="M29" s="5" t="s">
        <v>46</v>
      </c>
      <c r="N29" s="5" t="s">
        <v>21</v>
      </c>
      <c r="O29" s="5" t="s">
        <v>79</v>
      </c>
      <c r="P29" s="5" t="s">
        <v>87</v>
      </c>
      <c r="S29" s="3"/>
      <c r="AB29" s="8"/>
    </row>
    <row r="30" spans="2:28" ht="21" customHeight="1" x14ac:dyDescent="0.25">
      <c r="B30" s="3" t="s">
        <v>4</v>
      </c>
      <c r="C30" s="3">
        <v>11</v>
      </c>
      <c r="D30" s="3" t="s">
        <v>17</v>
      </c>
      <c r="E30" s="3" t="s">
        <v>6</v>
      </c>
      <c r="F30" s="3" t="s">
        <v>32</v>
      </c>
      <c r="G30" s="3">
        <v>3</v>
      </c>
      <c r="H30" s="3" t="s">
        <v>19</v>
      </c>
      <c r="I30" s="13">
        <v>12000000</v>
      </c>
      <c r="J30" s="3">
        <v>4</v>
      </c>
      <c r="K30" s="4">
        <v>8.3333333333333329E-2</v>
      </c>
      <c r="L30" s="3" t="s">
        <v>9</v>
      </c>
      <c r="M30" s="3" t="s">
        <v>15</v>
      </c>
      <c r="N30" s="3" t="s">
        <v>11</v>
      </c>
      <c r="O30" s="3" t="s">
        <v>80</v>
      </c>
      <c r="P30" s="3" t="s">
        <v>85</v>
      </c>
      <c r="S30" s="3"/>
      <c r="AB30" s="8"/>
    </row>
    <row r="31" spans="2:28" ht="21" customHeight="1" x14ac:dyDescent="0.25">
      <c r="B31" s="5" t="s">
        <v>4</v>
      </c>
      <c r="C31" s="5">
        <v>18</v>
      </c>
      <c r="D31" s="5" t="s">
        <v>17</v>
      </c>
      <c r="E31" s="5" t="s">
        <v>6</v>
      </c>
      <c r="F31" s="5" t="s">
        <v>13</v>
      </c>
      <c r="G31" s="5">
        <v>4</v>
      </c>
      <c r="H31" s="5" t="s">
        <v>23</v>
      </c>
      <c r="I31" s="12">
        <v>15000000</v>
      </c>
      <c r="J31" s="5">
        <v>2</v>
      </c>
      <c r="K31" s="6">
        <v>8.3333333333333329E-2</v>
      </c>
      <c r="L31" s="5" t="s">
        <v>9</v>
      </c>
      <c r="M31" s="5" t="s">
        <v>30</v>
      </c>
      <c r="N31" s="5" t="s">
        <v>41</v>
      </c>
      <c r="O31" s="5" t="s">
        <v>78</v>
      </c>
      <c r="P31" s="5" t="s">
        <v>89</v>
      </c>
      <c r="S31" s="3"/>
      <c r="AB31" s="8"/>
    </row>
    <row r="32" spans="2:28" ht="21" customHeight="1" x14ac:dyDescent="0.25">
      <c r="B32" s="3" t="s">
        <v>4</v>
      </c>
      <c r="C32" s="3">
        <v>1</v>
      </c>
      <c r="D32" s="3" t="s">
        <v>28</v>
      </c>
      <c r="E32" s="3" t="s">
        <v>22</v>
      </c>
      <c r="F32" s="3" t="s">
        <v>32</v>
      </c>
      <c r="G32" s="3">
        <v>3</v>
      </c>
      <c r="H32" s="3" t="s">
        <v>23</v>
      </c>
      <c r="I32" s="13">
        <v>15000000</v>
      </c>
      <c r="J32" s="3">
        <v>3</v>
      </c>
      <c r="K32" s="4">
        <v>8.3333333333333329E-2</v>
      </c>
      <c r="L32" s="3" t="s">
        <v>9</v>
      </c>
      <c r="M32" s="3" t="s">
        <v>30</v>
      </c>
      <c r="N32" s="3" t="s">
        <v>21</v>
      </c>
      <c r="O32" s="3" t="s">
        <v>79</v>
      </c>
      <c r="P32" s="3" t="s">
        <v>87</v>
      </c>
      <c r="S32" s="3"/>
      <c r="AB32" s="8"/>
    </row>
    <row r="33" spans="2:28" ht="21" customHeight="1" x14ac:dyDescent="0.25">
      <c r="B33" s="5" t="s">
        <v>4</v>
      </c>
      <c r="C33" s="5">
        <v>1</v>
      </c>
      <c r="D33" s="5" t="s">
        <v>28</v>
      </c>
      <c r="E33" s="5" t="s">
        <v>6</v>
      </c>
      <c r="F33" s="5" t="s">
        <v>32</v>
      </c>
      <c r="G33" s="5">
        <v>2</v>
      </c>
      <c r="H33" s="5" t="s">
        <v>19</v>
      </c>
      <c r="I33" s="12">
        <v>12000000</v>
      </c>
      <c r="J33" s="5">
        <v>6</v>
      </c>
      <c r="K33" s="6">
        <v>8.3333333333333329E-2</v>
      </c>
      <c r="L33" s="5" t="s">
        <v>9</v>
      </c>
      <c r="M33" s="5" t="s">
        <v>30</v>
      </c>
      <c r="N33" s="5" t="s">
        <v>21</v>
      </c>
      <c r="O33" s="5" t="s">
        <v>78</v>
      </c>
      <c r="P33" s="5" t="s">
        <v>86</v>
      </c>
      <c r="S33" s="3"/>
      <c r="AB33" s="8"/>
    </row>
    <row r="34" spans="2:28" ht="21" customHeight="1" x14ac:dyDescent="0.25">
      <c r="B34" s="3" t="s">
        <v>4</v>
      </c>
      <c r="C34" s="3">
        <v>8</v>
      </c>
      <c r="D34" s="3" t="s">
        <v>28</v>
      </c>
      <c r="E34" s="3" t="s">
        <v>6</v>
      </c>
      <c r="F34" s="3" t="s">
        <v>32</v>
      </c>
      <c r="G34" s="3">
        <v>3</v>
      </c>
      <c r="H34" s="3" t="s">
        <v>23</v>
      </c>
      <c r="I34" s="13">
        <v>15000000</v>
      </c>
      <c r="J34" s="3">
        <v>3</v>
      </c>
      <c r="K34" s="4">
        <v>8.3333333333333329E-2</v>
      </c>
      <c r="L34" s="3" t="s">
        <v>9</v>
      </c>
      <c r="M34" s="3" t="s">
        <v>27</v>
      </c>
      <c r="N34" s="3" t="s">
        <v>11</v>
      </c>
      <c r="O34" s="3" t="s">
        <v>78</v>
      </c>
      <c r="P34" s="3" t="s">
        <v>89</v>
      </c>
      <c r="S34" s="3"/>
      <c r="AB34" s="8"/>
    </row>
    <row r="35" spans="2:28" ht="21" customHeight="1" x14ac:dyDescent="0.25">
      <c r="B35" s="5" t="s">
        <v>4</v>
      </c>
      <c r="C35" s="5">
        <v>20</v>
      </c>
      <c r="D35" s="5" t="s">
        <v>28</v>
      </c>
      <c r="E35" s="5" t="s">
        <v>18</v>
      </c>
      <c r="F35" s="5" t="s">
        <v>13</v>
      </c>
      <c r="G35" s="5">
        <v>5</v>
      </c>
      <c r="H35" s="5" t="s">
        <v>26</v>
      </c>
      <c r="I35" s="12">
        <v>25000000</v>
      </c>
      <c r="J35" s="5">
        <v>4</v>
      </c>
      <c r="K35" s="6">
        <v>8.3333333333333329E-2</v>
      </c>
      <c r="L35" s="5" t="s">
        <v>9</v>
      </c>
      <c r="M35" s="5" t="s">
        <v>27</v>
      </c>
      <c r="N35" s="5" t="s">
        <v>21</v>
      </c>
      <c r="O35" s="5" t="s">
        <v>78</v>
      </c>
      <c r="P35" s="5" t="s">
        <v>52</v>
      </c>
      <c r="S35" s="3"/>
      <c r="AB35" s="8"/>
    </row>
    <row r="36" spans="2:28" ht="21" customHeight="1" x14ac:dyDescent="0.25">
      <c r="B36" s="3" t="s">
        <v>4</v>
      </c>
      <c r="C36" s="3">
        <v>20</v>
      </c>
      <c r="D36" s="3" t="s">
        <v>28</v>
      </c>
      <c r="E36" s="3" t="s">
        <v>42</v>
      </c>
      <c r="F36" s="3" t="s">
        <v>7</v>
      </c>
      <c r="G36" s="3">
        <v>2</v>
      </c>
      <c r="H36" s="3" t="s">
        <v>19</v>
      </c>
      <c r="I36" s="13">
        <v>12000000</v>
      </c>
      <c r="J36" s="3">
        <v>4</v>
      </c>
      <c r="K36" s="4">
        <v>8.3333333333333329E-2</v>
      </c>
      <c r="L36" s="3" t="s">
        <v>9</v>
      </c>
      <c r="M36" s="3" t="s">
        <v>53</v>
      </c>
      <c r="N36" s="3" t="s">
        <v>24</v>
      </c>
      <c r="O36" s="3" t="s">
        <v>81</v>
      </c>
      <c r="P36" s="3" t="s">
        <v>91</v>
      </c>
      <c r="S36" s="3"/>
      <c r="AB36" s="8"/>
    </row>
    <row r="37" spans="2:28" ht="21" customHeight="1" x14ac:dyDescent="0.25">
      <c r="B37" s="5" t="s">
        <v>4</v>
      </c>
      <c r="C37" s="5">
        <v>1</v>
      </c>
      <c r="D37" s="5" t="s">
        <v>28</v>
      </c>
      <c r="E37" s="5" t="s">
        <v>18</v>
      </c>
      <c r="F37" s="5" t="s">
        <v>13</v>
      </c>
      <c r="G37" s="5">
        <v>3</v>
      </c>
      <c r="H37" s="5" t="s">
        <v>23</v>
      </c>
      <c r="I37" s="12">
        <v>15000000</v>
      </c>
      <c r="J37" s="5">
        <v>5</v>
      </c>
      <c r="K37" s="6">
        <v>8.3333333333333329E-2</v>
      </c>
      <c r="L37" s="5" t="s">
        <v>9</v>
      </c>
      <c r="M37" s="5" t="s">
        <v>20</v>
      </c>
      <c r="N37" s="5" t="s">
        <v>31</v>
      </c>
      <c r="O37" s="5" t="s">
        <v>81</v>
      </c>
      <c r="P37" s="5" t="s">
        <v>88</v>
      </c>
      <c r="S37" s="3"/>
      <c r="AB37" s="8"/>
    </row>
    <row r="38" spans="2:28" ht="21" customHeight="1" x14ac:dyDescent="0.25">
      <c r="B38" s="3" t="s">
        <v>4</v>
      </c>
      <c r="C38" s="3">
        <v>20</v>
      </c>
      <c r="D38" s="3" t="s">
        <v>28</v>
      </c>
      <c r="E38" s="3" t="s">
        <v>18</v>
      </c>
      <c r="F38" s="3" t="s">
        <v>32</v>
      </c>
      <c r="G38" s="3">
        <v>2</v>
      </c>
      <c r="H38" s="3" t="s">
        <v>54</v>
      </c>
      <c r="I38" s="13">
        <v>10000000</v>
      </c>
      <c r="J38" s="3">
        <v>1</v>
      </c>
      <c r="K38" s="4">
        <v>8.3333333333333329E-2</v>
      </c>
      <c r="L38" s="3" t="s">
        <v>9</v>
      </c>
      <c r="M38" s="3" t="s">
        <v>53</v>
      </c>
      <c r="N38" s="3" t="s">
        <v>34</v>
      </c>
      <c r="O38" s="3" t="s">
        <v>78</v>
      </c>
      <c r="P38" s="3" t="s">
        <v>80</v>
      </c>
      <c r="S38" s="3"/>
      <c r="AB38" s="8"/>
    </row>
    <row r="39" spans="2:28" ht="21" customHeight="1" x14ac:dyDescent="0.25">
      <c r="B39" s="5" t="s">
        <v>4</v>
      </c>
      <c r="C39" s="5">
        <v>1</v>
      </c>
      <c r="D39" s="5" t="s">
        <v>28</v>
      </c>
      <c r="E39" s="5" t="s">
        <v>18</v>
      </c>
      <c r="F39" s="5" t="s">
        <v>7</v>
      </c>
      <c r="G39" s="5">
        <v>3</v>
      </c>
      <c r="H39" s="5" t="s">
        <v>19</v>
      </c>
      <c r="I39" s="12">
        <v>12000000</v>
      </c>
      <c r="J39" s="5">
        <v>2</v>
      </c>
      <c r="K39" s="6">
        <v>8.3333333333333329E-2</v>
      </c>
      <c r="L39" s="5" t="s">
        <v>9</v>
      </c>
      <c r="M39" s="5" t="s">
        <v>27</v>
      </c>
      <c r="N39" s="5" t="s">
        <v>16</v>
      </c>
      <c r="O39" s="5" t="s">
        <v>78</v>
      </c>
      <c r="P39" s="5" t="s">
        <v>90</v>
      </c>
      <c r="S39" s="3"/>
      <c r="AB39" s="8"/>
    </row>
    <row r="40" spans="2:28" ht="21" customHeight="1" x14ac:dyDescent="0.25">
      <c r="B40" s="3" t="s">
        <v>4</v>
      </c>
      <c r="C40" s="3">
        <v>4</v>
      </c>
      <c r="D40" s="3" t="s">
        <v>28</v>
      </c>
      <c r="E40" s="3" t="s">
        <v>6</v>
      </c>
      <c r="F40" s="3" t="s">
        <v>13</v>
      </c>
      <c r="G40" s="3">
        <v>3</v>
      </c>
      <c r="H40" s="3" t="s">
        <v>14</v>
      </c>
      <c r="I40" s="13">
        <v>11000000</v>
      </c>
      <c r="J40" s="3">
        <v>6</v>
      </c>
      <c r="K40" s="4">
        <v>8.3333333333333329E-2</v>
      </c>
      <c r="L40" s="3" t="s">
        <v>9</v>
      </c>
      <c r="M40" s="3" t="s">
        <v>30</v>
      </c>
      <c r="N40" s="3" t="s">
        <v>41</v>
      </c>
      <c r="O40" s="3" t="s">
        <v>79</v>
      </c>
      <c r="P40" s="3" t="s">
        <v>84</v>
      </c>
      <c r="S40" s="3"/>
      <c r="AB40" s="8"/>
    </row>
    <row r="41" spans="2:28" ht="21" customHeight="1" x14ac:dyDescent="0.25">
      <c r="B41" s="5" t="s">
        <v>4</v>
      </c>
      <c r="C41" s="5">
        <v>3</v>
      </c>
      <c r="D41" s="5" t="s">
        <v>35</v>
      </c>
      <c r="E41" s="5" t="s">
        <v>22</v>
      </c>
      <c r="F41" s="5" t="s">
        <v>7</v>
      </c>
      <c r="G41" s="5">
        <v>1</v>
      </c>
      <c r="H41" s="5" t="s">
        <v>37</v>
      </c>
      <c r="I41" s="12">
        <v>19000000</v>
      </c>
      <c r="J41" s="5">
        <v>3</v>
      </c>
      <c r="K41" s="6">
        <v>8.3333333333333329E-2</v>
      </c>
      <c r="L41" s="5" t="s">
        <v>38</v>
      </c>
      <c r="M41" s="5" t="s">
        <v>53</v>
      </c>
      <c r="N41" s="5" t="s">
        <v>41</v>
      </c>
      <c r="O41" s="5" t="s">
        <v>78</v>
      </c>
      <c r="P41" s="5" t="s">
        <v>90</v>
      </c>
      <c r="S41" s="3"/>
      <c r="AB41" s="8"/>
    </row>
    <row r="42" spans="2:28" ht="21" customHeight="1" x14ac:dyDescent="0.25">
      <c r="B42" s="3" t="s">
        <v>4</v>
      </c>
      <c r="C42" s="3">
        <v>22</v>
      </c>
      <c r="D42" s="3" t="s">
        <v>35</v>
      </c>
      <c r="E42" s="3" t="s">
        <v>22</v>
      </c>
      <c r="F42" s="3" t="s">
        <v>7</v>
      </c>
      <c r="G42" s="3">
        <v>1</v>
      </c>
      <c r="H42" s="3" t="s">
        <v>37</v>
      </c>
      <c r="I42" s="13">
        <v>19000000</v>
      </c>
      <c r="J42" s="3">
        <v>1</v>
      </c>
      <c r="K42" s="4">
        <v>8.3333333333333329E-2</v>
      </c>
      <c r="L42" s="3" t="s">
        <v>38</v>
      </c>
      <c r="M42" s="3" t="s">
        <v>15</v>
      </c>
      <c r="N42" s="3" t="s">
        <v>44</v>
      </c>
      <c r="O42" s="3" t="s">
        <v>80</v>
      </c>
      <c r="P42" s="3" t="s">
        <v>52</v>
      </c>
      <c r="S42" s="3"/>
      <c r="AB42" s="8"/>
    </row>
    <row r="43" spans="2:28" ht="21" customHeight="1" x14ac:dyDescent="0.25">
      <c r="B43" s="5" t="s">
        <v>4</v>
      </c>
      <c r="C43" s="5">
        <v>13</v>
      </c>
      <c r="D43" s="5" t="s">
        <v>35</v>
      </c>
      <c r="E43" s="5" t="s">
        <v>42</v>
      </c>
      <c r="F43" s="5" t="s">
        <v>55</v>
      </c>
      <c r="G43" s="5">
        <v>4</v>
      </c>
      <c r="H43" s="5" t="s">
        <v>33</v>
      </c>
      <c r="I43" s="12">
        <v>20000000</v>
      </c>
      <c r="J43" s="5">
        <v>3</v>
      </c>
      <c r="K43" s="6">
        <v>8.3333333333333329E-2</v>
      </c>
      <c r="L43" s="5" t="s">
        <v>51</v>
      </c>
      <c r="M43" s="5" t="s">
        <v>10</v>
      </c>
      <c r="N43" s="5" t="s">
        <v>21</v>
      </c>
      <c r="O43" s="5" t="s">
        <v>81</v>
      </c>
      <c r="P43" s="5" t="s">
        <v>88</v>
      </c>
      <c r="S43" s="3"/>
      <c r="AB43" s="8"/>
    </row>
    <row r="44" spans="2:28" ht="21" customHeight="1" x14ac:dyDescent="0.25">
      <c r="B44" s="3" t="s">
        <v>4</v>
      </c>
      <c r="C44" s="3">
        <v>17</v>
      </c>
      <c r="D44" s="3" t="s">
        <v>35</v>
      </c>
      <c r="E44" s="3" t="s">
        <v>42</v>
      </c>
      <c r="F44" s="3" t="s">
        <v>32</v>
      </c>
      <c r="G44" s="3">
        <v>1</v>
      </c>
      <c r="H44" s="3" t="s">
        <v>8</v>
      </c>
      <c r="I44" s="13">
        <v>7000000</v>
      </c>
      <c r="J44" s="3">
        <v>1</v>
      </c>
      <c r="K44" s="4">
        <v>8.3333333333333329E-2</v>
      </c>
      <c r="L44" s="3" t="s">
        <v>9</v>
      </c>
      <c r="M44" s="3" t="s">
        <v>10</v>
      </c>
      <c r="N44" s="3" t="s">
        <v>24</v>
      </c>
      <c r="O44" s="3" t="s">
        <v>78</v>
      </c>
      <c r="P44" s="3" t="s">
        <v>90</v>
      </c>
      <c r="S44" s="3"/>
      <c r="AB44" s="8"/>
    </row>
    <row r="45" spans="2:28" ht="21" customHeight="1" x14ac:dyDescent="0.25">
      <c r="B45" s="5" t="s">
        <v>4</v>
      </c>
      <c r="C45" s="5">
        <v>30</v>
      </c>
      <c r="D45" s="5" t="s">
        <v>35</v>
      </c>
      <c r="E45" s="5" t="s">
        <v>42</v>
      </c>
      <c r="F45" s="5" t="s">
        <v>13</v>
      </c>
      <c r="G45" s="5">
        <v>2</v>
      </c>
      <c r="H45" s="5" t="s">
        <v>54</v>
      </c>
      <c r="I45" s="12">
        <v>10000000</v>
      </c>
      <c r="J45" s="5">
        <v>1</v>
      </c>
      <c r="K45" s="6">
        <v>8.3333333333333329E-2</v>
      </c>
      <c r="L45" s="5" t="s">
        <v>9</v>
      </c>
      <c r="M45" s="5" t="s">
        <v>20</v>
      </c>
      <c r="N45" s="5" t="s">
        <v>24</v>
      </c>
      <c r="O45" s="5" t="s">
        <v>81</v>
      </c>
      <c r="P45" s="5" t="s">
        <v>91</v>
      </c>
      <c r="S45" s="3"/>
      <c r="AB45" s="8"/>
    </row>
    <row r="46" spans="2:28" ht="21" customHeight="1" x14ac:dyDescent="0.25">
      <c r="B46" s="3" t="s">
        <v>4</v>
      </c>
      <c r="C46" s="3">
        <v>29</v>
      </c>
      <c r="D46" s="3" t="s">
        <v>35</v>
      </c>
      <c r="E46" s="3" t="s">
        <v>22</v>
      </c>
      <c r="F46" s="3" t="s">
        <v>32</v>
      </c>
      <c r="G46" s="3">
        <v>3</v>
      </c>
      <c r="H46" s="3" t="s">
        <v>23</v>
      </c>
      <c r="I46" s="13">
        <v>15000000</v>
      </c>
      <c r="J46" s="3">
        <v>1</v>
      </c>
      <c r="K46" s="4">
        <v>8.3333333333333329E-2</v>
      </c>
      <c r="L46" s="3" t="s">
        <v>9</v>
      </c>
      <c r="M46" s="3" t="s">
        <v>10</v>
      </c>
      <c r="N46" s="3" t="s">
        <v>16</v>
      </c>
      <c r="O46" s="3" t="s">
        <v>79</v>
      </c>
      <c r="P46" s="3" t="s">
        <v>83</v>
      </c>
      <c r="S46" s="3"/>
      <c r="AB46" s="8"/>
    </row>
    <row r="47" spans="2:28" ht="21" customHeight="1" x14ac:dyDescent="0.25">
      <c r="B47" s="5" t="s">
        <v>4</v>
      </c>
      <c r="C47" s="5">
        <v>6</v>
      </c>
      <c r="D47" s="5" t="s">
        <v>35</v>
      </c>
      <c r="E47" s="5" t="s">
        <v>42</v>
      </c>
      <c r="F47" s="5" t="s">
        <v>55</v>
      </c>
      <c r="G47" s="5">
        <v>1</v>
      </c>
      <c r="H47" s="5" t="s">
        <v>8</v>
      </c>
      <c r="I47" s="12">
        <v>7000000</v>
      </c>
      <c r="J47" s="5">
        <v>3</v>
      </c>
      <c r="K47" s="6">
        <v>8.3333333333333329E-2</v>
      </c>
      <c r="L47" s="5" t="s">
        <v>9</v>
      </c>
      <c r="M47" s="5" t="s">
        <v>53</v>
      </c>
      <c r="N47" s="5" t="s">
        <v>44</v>
      </c>
      <c r="O47" s="5" t="s">
        <v>80</v>
      </c>
      <c r="P47" s="5" t="s">
        <v>52</v>
      </c>
      <c r="S47" s="3"/>
      <c r="AB47" s="8"/>
    </row>
    <row r="48" spans="2:28" ht="21" customHeight="1" x14ac:dyDescent="0.25">
      <c r="B48" s="3" t="s">
        <v>4</v>
      </c>
      <c r="C48" s="3">
        <v>22</v>
      </c>
      <c r="D48" s="3" t="s">
        <v>56</v>
      </c>
      <c r="E48" s="3" t="s">
        <v>18</v>
      </c>
      <c r="F48" s="3" t="s">
        <v>7</v>
      </c>
      <c r="G48" s="3">
        <v>5</v>
      </c>
      <c r="H48" s="3" t="s">
        <v>26</v>
      </c>
      <c r="I48" s="13">
        <v>25000000</v>
      </c>
      <c r="J48" s="3">
        <v>6</v>
      </c>
      <c r="K48" s="4">
        <v>8.3333333333333329E-2</v>
      </c>
      <c r="L48" s="3" t="s">
        <v>9</v>
      </c>
      <c r="M48" s="3" t="s">
        <v>46</v>
      </c>
      <c r="N48" s="3" t="s">
        <v>34</v>
      </c>
      <c r="O48" s="3" t="s">
        <v>80</v>
      </c>
      <c r="P48" s="3" t="s">
        <v>85</v>
      </c>
      <c r="S48" s="3"/>
      <c r="AB48" s="8"/>
    </row>
    <row r="49" spans="2:28" ht="21" customHeight="1" x14ac:dyDescent="0.25">
      <c r="B49" s="5" t="s">
        <v>4</v>
      </c>
      <c r="C49" s="5">
        <v>3</v>
      </c>
      <c r="D49" s="5" t="s">
        <v>56</v>
      </c>
      <c r="E49" s="5" t="s">
        <v>22</v>
      </c>
      <c r="F49" s="5" t="s">
        <v>13</v>
      </c>
      <c r="G49" s="5">
        <v>5</v>
      </c>
      <c r="H49" s="5" t="s">
        <v>33</v>
      </c>
      <c r="I49" s="12">
        <v>20000000</v>
      </c>
      <c r="J49" s="5">
        <v>4</v>
      </c>
      <c r="K49" s="6">
        <v>8.3333333333333329E-2</v>
      </c>
      <c r="L49" s="5" t="s">
        <v>9</v>
      </c>
      <c r="M49" s="5" t="s">
        <v>30</v>
      </c>
      <c r="N49" s="5" t="s">
        <v>44</v>
      </c>
      <c r="O49" s="5" t="s">
        <v>79</v>
      </c>
      <c r="P49" s="5" t="s">
        <v>87</v>
      </c>
      <c r="S49" s="3"/>
      <c r="AB49" s="8"/>
    </row>
    <row r="50" spans="2:28" ht="21" customHeight="1" x14ac:dyDescent="0.25">
      <c r="B50" s="3" t="s">
        <v>4</v>
      </c>
      <c r="C50" s="3">
        <v>12</v>
      </c>
      <c r="D50" s="3" t="s">
        <v>45</v>
      </c>
      <c r="E50" s="3" t="s">
        <v>6</v>
      </c>
      <c r="F50" s="3" t="s">
        <v>32</v>
      </c>
      <c r="G50" s="3">
        <v>3</v>
      </c>
      <c r="H50" s="3" t="s">
        <v>14</v>
      </c>
      <c r="I50" s="13">
        <v>11000000</v>
      </c>
      <c r="J50" s="3">
        <v>1</v>
      </c>
      <c r="K50" s="4">
        <v>8.3333333333333329E-2</v>
      </c>
      <c r="L50" s="3" t="s">
        <v>9</v>
      </c>
      <c r="M50" s="3" t="s">
        <v>46</v>
      </c>
      <c r="N50" s="3" t="s">
        <v>44</v>
      </c>
      <c r="O50" s="3" t="s">
        <v>79</v>
      </c>
      <c r="P50" s="3" t="s">
        <v>87</v>
      </c>
      <c r="S50" s="3"/>
      <c r="AB50" s="8"/>
    </row>
    <row r="51" spans="2:28" ht="21" customHeight="1" x14ac:dyDescent="0.25">
      <c r="B51" s="5" t="s">
        <v>4</v>
      </c>
      <c r="C51" s="5">
        <v>11</v>
      </c>
      <c r="D51" s="5" t="s">
        <v>47</v>
      </c>
      <c r="E51" s="5" t="s">
        <v>18</v>
      </c>
      <c r="F51" s="5" t="s">
        <v>13</v>
      </c>
      <c r="G51" s="5">
        <v>5</v>
      </c>
      <c r="H51" s="5" t="s">
        <v>26</v>
      </c>
      <c r="I51" s="12">
        <v>25000000</v>
      </c>
      <c r="J51" s="5">
        <v>1</v>
      </c>
      <c r="K51" s="6">
        <v>8.3333333333333329E-2</v>
      </c>
      <c r="L51" s="5" t="s">
        <v>9</v>
      </c>
      <c r="M51" s="5" t="s">
        <v>20</v>
      </c>
      <c r="N51" s="5" t="s">
        <v>34</v>
      </c>
      <c r="O51" s="5" t="s">
        <v>79</v>
      </c>
      <c r="P51" s="5" t="s">
        <v>84</v>
      </c>
      <c r="S51" s="3"/>
      <c r="AB51" s="8"/>
    </row>
    <row r="52" spans="2:28" ht="21" customHeight="1" x14ac:dyDescent="0.25">
      <c r="B52" s="3" t="s">
        <v>4</v>
      </c>
      <c r="C52" s="3">
        <v>11</v>
      </c>
      <c r="D52" s="3" t="s">
        <v>48</v>
      </c>
      <c r="E52" s="3" t="s">
        <v>22</v>
      </c>
      <c r="F52" s="3" t="s">
        <v>32</v>
      </c>
      <c r="G52" s="3">
        <v>2</v>
      </c>
      <c r="H52" s="3" t="s">
        <v>40</v>
      </c>
      <c r="I52" s="13">
        <v>38000000</v>
      </c>
      <c r="J52" s="3">
        <v>2</v>
      </c>
      <c r="K52" s="4">
        <v>8.3333333333333329E-2</v>
      </c>
      <c r="L52" s="3" t="s">
        <v>38</v>
      </c>
      <c r="M52" s="3" t="s">
        <v>46</v>
      </c>
      <c r="N52" s="3" t="s">
        <v>34</v>
      </c>
      <c r="O52" s="3" t="s">
        <v>78</v>
      </c>
      <c r="P52" s="3" t="s">
        <v>90</v>
      </c>
      <c r="S52" s="3"/>
      <c r="AB52" s="8"/>
    </row>
    <row r="53" spans="2:28" ht="21" customHeight="1" x14ac:dyDescent="0.25">
      <c r="B53" s="5" t="s">
        <v>4</v>
      </c>
      <c r="C53" s="5">
        <v>3</v>
      </c>
      <c r="D53" s="5" t="s">
        <v>5</v>
      </c>
      <c r="E53" s="5" t="s">
        <v>29</v>
      </c>
      <c r="F53" s="5" t="s">
        <v>32</v>
      </c>
      <c r="G53" s="5">
        <v>4</v>
      </c>
      <c r="H53" s="5" t="s">
        <v>23</v>
      </c>
      <c r="I53" s="12">
        <v>15000000</v>
      </c>
      <c r="J53" s="5">
        <v>1</v>
      </c>
      <c r="K53" s="6">
        <v>8.3333333333333329E-2</v>
      </c>
      <c r="L53" s="5" t="s">
        <v>9</v>
      </c>
      <c r="M53" s="5" t="s">
        <v>46</v>
      </c>
      <c r="N53" s="5" t="s">
        <v>11</v>
      </c>
      <c r="O53" s="5" t="s">
        <v>78</v>
      </c>
      <c r="P53" s="5" t="s">
        <v>86</v>
      </c>
      <c r="S53" s="3"/>
      <c r="AB53" s="8"/>
    </row>
    <row r="54" spans="2:28" ht="21" customHeight="1" x14ac:dyDescent="0.25">
      <c r="B54" s="3" t="s">
        <v>4</v>
      </c>
      <c r="C54" s="3">
        <v>11</v>
      </c>
      <c r="D54" s="3" t="s">
        <v>49</v>
      </c>
      <c r="E54" s="3" t="s">
        <v>6</v>
      </c>
      <c r="F54" s="3" t="s">
        <v>13</v>
      </c>
      <c r="G54" s="3">
        <v>1</v>
      </c>
      <c r="H54" s="3" t="s">
        <v>37</v>
      </c>
      <c r="I54" s="13">
        <v>19000000</v>
      </c>
      <c r="J54" s="3">
        <v>1</v>
      </c>
      <c r="K54" s="4">
        <v>8.3333333333333329E-2</v>
      </c>
      <c r="L54" s="3" t="s">
        <v>38</v>
      </c>
      <c r="M54" s="3" t="s">
        <v>10</v>
      </c>
      <c r="N54" s="3" t="s">
        <v>16</v>
      </c>
      <c r="O54" s="3" t="s">
        <v>81</v>
      </c>
      <c r="P54" s="3" t="s">
        <v>88</v>
      </c>
      <c r="S54" s="3"/>
      <c r="AB54" s="8"/>
    </row>
    <row r="55" spans="2:28" ht="21" customHeight="1" x14ac:dyDescent="0.25">
      <c r="B55" s="5" t="s">
        <v>4</v>
      </c>
      <c r="C55" s="5">
        <v>10</v>
      </c>
      <c r="D55" s="5" t="s">
        <v>49</v>
      </c>
      <c r="E55" s="5" t="s">
        <v>29</v>
      </c>
      <c r="F55" s="5" t="s">
        <v>7</v>
      </c>
      <c r="G55" s="5">
        <v>4</v>
      </c>
      <c r="H55" s="5" t="s">
        <v>33</v>
      </c>
      <c r="I55" s="12">
        <v>20000000</v>
      </c>
      <c r="J55" s="5">
        <v>3</v>
      </c>
      <c r="K55" s="6">
        <v>8.3333333333333329E-2</v>
      </c>
      <c r="L55" s="5" t="s">
        <v>9</v>
      </c>
      <c r="M55" s="5" t="s">
        <v>39</v>
      </c>
      <c r="N55" s="5" t="s">
        <v>24</v>
      </c>
      <c r="O55" s="5" t="s">
        <v>81</v>
      </c>
      <c r="P55" s="5" t="s">
        <v>88</v>
      </c>
      <c r="S55" s="3"/>
      <c r="AB55" s="8"/>
    </row>
    <row r="56" spans="2:28" ht="21" customHeight="1" x14ac:dyDescent="0.25">
      <c r="B56" s="3" t="s">
        <v>4</v>
      </c>
      <c r="C56" s="3">
        <v>5</v>
      </c>
      <c r="D56" s="3" t="s">
        <v>49</v>
      </c>
      <c r="E56" s="3" t="s">
        <v>29</v>
      </c>
      <c r="F56" s="3" t="s">
        <v>13</v>
      </c>
      <c r="G56" s="3">
        <v>1</v>
      </c>
      <c r="H56" s="3" t="s">
        <v>8</v>
      </c>
      <c r="I56" s="13">
        <v>7000000</v>
      </c>
      <c r="J56" s="3">
        <v>2</v>
      </c>
      <c r="K56" s="4">
        <v>8.3333333333333329E-2</v>
      </c>
      <c r="L56" s="3" t="s">
        <v>9</v>
      </c>
      <c r="M56" s="3" t="s">
        <v>46</v>
      </c>
      <c r="N56" s="3" t="s">
        <v>41</v>
      </c>
      <c r="O56" s="3" t="s">
        <v>79</v>
      </c>
      <c r="P56" s="3" t="s">
        <v>87</v>
      </c>
      <c r="S56" s="3"/>
      <c r="AB56" s="8"/>
    </row>
    <row r="57" spans="2:28" ht="21" customHeight="1" x14ac:dyDescent="0.25">
      <c r="B57" s="5" t="s">
        <v>4</v>
      </c>
      <c r="C57" s="5">
        <v>12</v>
      </c>
      <c r="D57" s="5" t="s">
        <v>50</v>
      </c>
      <c r="E57" s="5" t="s">
        <v>18</v>
      </c>
      <c r="F57" s="5" t="s">
        <v>13</v>
      </c>
      <c r="G57" s="5">
        <v>2</v>
      </c>
      <c r="H57" s="5" t="s">
        <v>40</v>
      </c>
      <c r="I57" s="12">
        <v>38000000</v>
      </c>
      <c r="J57" s="5">
        <v>3</v>
      </c>
      <c r="K57" s="6">
        <v>8.3333333333333329E-2</v>
      </c>
      <c r="L57" s="5" t="s">
        <v>38</v>
      </c>
      <c r="M57" s="5" t="s">
        <v>30</v>
      </c>
      <c r="N57" s="5" t="s">
        <v>31</v>
      </c>
      <c r="O57" s="5" t="s">
        <v>78</v>
      </c>
      <c r="P57" s="5" t="s">
        <v>90</v>
      </c>
      <c r="S57" s="3"/>
      <c r="AB57" s="8"/>
    </row>
    <row r="58" spans="2:28" ht="21" customHeight="1" x14ac:dyDescent="0.25">
      <c r="B58" s="3" t="s">
        <v>4</v>
      </c>
      <c r="C58" s="3">
        <v>26</v>
      </c>
      <c r="D58" s="3" t="s">
        <v>12</v>
      </c>
      <c r="E58" s="3" t="s">
        <v>6</v>
      </c>
      <c r="F58" s="3" t="s">
        <v>32</v>
      </c>
      <c r="G58" s="3">
        <v>4</v>
      </c>
      <c r="H58" s="3" t="s">
        <v>33</v>
      </c>
      <c r="I58" s="13">
        <v>20000000</v>
      </c>
      <c r="J58" s="3">
        <v>3</v>
      </c>
      <c r="K58" s="4">
        <v>8.3333333333333329E-2</v>
      </c>
      <c r="L58" s="3" t="s">
        <v>51</v>
      </c>
      <c r="M58" s="3" t="s">
        <v>10</v>
      </c>
      <c r="N58" s="3" t="s">
        <v>11</v>
      </c>
      <c r="O58" s="3" t="s">
        <v>80</v>
      </c>
      <c r="P58" s="3" t="s">
        <v>85</v>
      </c>
      <c r="S58" s="3"/>
      <c r="AB58" s="8"/>
    </row>
    <row r="59" spans="2:28" ht="21" customHeight="1" x14ac:dyDescent="0.25">
      <c r="B59" s="5" t="s">
        <v>57</v>
      </c>
      <c r="C59" s="5">
        <v>11</v>
      </c>
      <c r="D59" s="5" t="s">
        <v>48</v>
      </c>
      <c r="E59" s="5" t="s">
        <v>22</v>
      </c>
      <c r="F59" s="5" t="s">
        <v>7</v>
      </c>
      <c r="G59" s="5">
        <v>0</v>
      </c>
      <c r="H59" s="5" t="s">
        <v>58</v>
      </c>
      <c r="I59" s="5">
        <v>0</v>
      </c>
      <c r="J59" s="5">
        <v>1</v>
      </c>
      <c r="K59" s="6">
        <v>8.3333333333333329E-2</v>
      </c>
      <c r="L59" s="5"/>
      <c r="M59" s="5"/>
      <c r="N59" s="5" t="s">
        <v>21</v>
      </c>
      <c r="O59" s="5" t="s">
        <v>78</v>
      </c>
      <c r="P59" s="5" t="s">
        <v>89</v>
      </c>
      <c r="S59" s="3"/>
      <c r="AB59" s="8"/>
    </row>
    <row r="60" spans="2:28" ht="21" customHeight="1" x14ac:dyDescent="0.25">
      <c r="B60" s="3" t="s">
        <v>57</v>
      </c>
      <c r="C60" s="3">
        <v>14</v>
      </c>
      <c r="D60" s="3" t="s">
        <v>5</v>
      </c>
      <c r="E60" s="3" t="s">
        <v>6</v>
      </c>
      <c r="F60" s="3" t="s">
        <v>13</v>
      </c>
      <c r="G60" s="3">
        <v>0</v>
      </c>
      <c r="H60" s="3" t="s">
        <v>58</v>
      </c>
      <c r="I60" s="3">
        <v>0</v>
      </c>
      <c r="J60" s="3">
        <v>5</v>
      </c>
      <c r="K60" s="4">
        <v>8.3333333333333329E-2</v>
      </c>
      <c r="N60" s="3" t="s">
        <v>24</v>
      </c>
      <c r="O60" s="3" t="s">
        <v>79</v>
      </c>
      <c r="P60" s="3" t="s">
        <v>87</v>
      </c>
      <c r="S60" s="3"/>
      <c r="AB60" s="8"/>
    </row>
    <row r="61" spans="2:28" ht="21" customHeight="1" x14ac:dyDescent="0.25">
      <c r="B61" s="5" t="s">
        <v>57</v>
      </c>
      <c r="C61" s="5">
        <v>1</v>
      </c>
      <c r="D61" s="5" t="s">
        <v>49</v>
      </c>
      <c r="E61" s="5" t="s">
        <v>6</v>
      </c>
      <c r="F61" s="5" t="s">
        <v>13</v>
      </c>
      <c r="G61" s="5">
        <v>0</v>
      </c>
      <c r="H61" s="5" t="s">
        <v>58</v>
      </c>
      <c r="I61" s="5">
        <v>0</v>
      </c>
      <c r="J61" s="5">
        <v>1</v>
      </c>
      <c r="K61" s="6">
        <v>8.3333333333333329E-2</v>
      </c>
      <c r="L61" s="5"/>
      <c r="M61" s="5"/>
      <c r="N61" s="5" t="s">
        <v>11</v>
      </c>
      <c r="O61" s="5" t="s">
        <v>81</v>
      </c>
      <c r="P61" s="5" t="s">
        <v>88</v>
      </c>
      <c r="S61" s="3"/>
      <c r="AB61" s="8"/>
    </row>
    <row r="62" spans="2:28" ht="21" customHeight="1" x14ac:dyDescent="0.25">
      <c r="B62" s="3" t="s">
        <v>57</v>
      </c>
      <c r="C62" s="3">
        <v>12</v>
      </c>
      <c r="D62" s="3" t="s">
        <v>50</v>
      </c>
      <c r="E62" s="3" t="s">
        <v>18</v>
      </c>
      <c r="F62" s="3" t="s">
        <v>7</v>
      </c>
      <c r="G62" s="3">
        <v>0</v>
      </c>
      <c r="H62" s="3" t="s">
        <v>58</v>
      </c>
      <c r="I62" s="3">
        <v>0</v>
      </c>
      <c r="J62" s="3">
        <v>2</v>
      </c>
      <c r="K62" s="4">
        <v>8.3333333333333329E-2</v>
      </c>
      <c r="N62" s="3" t="s">
        <v>24</v>
      </c>
      <c r="O62" s="3" t="s">
        <v>79</v>
      </c>
      <c r="P62" s="3" t="s">
        <v>83</v>
      </c>
      <c r="S62" s="3"/>
      <c r="AB62" s="8"/>
    </row>
    <row r="63" spans="2:28" ht="21" customHeight="1" x14ac:dyDescent="0.25">
      <c r="B63" s="5" t="s">
        <v>57</v>
      </c>
      <c r="C63" s="5">
        <v>7</v>
      </c>
      <c r="D63" s="5" t="s">
        <v>28</v>
      </c>
      <c r="E63" s="5" t="s">
        <v>42</v>
      </c>
      <c r="F63" s="5" t="s">
        <v>13</v>
      </c>
      <c r="G63" s="5">
        <v>0</v>
      </c>
      <c r="H63" s="5" t="s">
        <v>58</v>
      </c>
      <c r="I63" s="5">
        <v>0</v>
      </c>
      <c r="J63" s="5">
        <v>6</v>
      </c>
      <c r="K63" s="6">
        <v>8.3333333333333329E-2</v>
      </c>
      <c r="L63" s="5"/>
      <c r="M63" s="5"/>
      <c r="N63" s="5" t="s">
        <v>34</v>
      </c>
      <c r="O63" s="5" t="s">
        <v>80</v>
      </c>
      <c r="P63" s="5" t="s">
        <v>52</v>
      </c>
      <c r="S63" s="3"/>
      <c r="AB63" s="8"/>
    </row>
    <row r="64" spans="2:28" ht="21" customHeight="1" x14ac:dyDescent="0.25">
      <c r="B64" s="3" t="s">
        <v>57</v>
      </c>
      <c r="C64" s="3">
        <v>5</v>
      </c>
      <c r="D64" s="3" t="s">
        <v>28</v>
      </c>
      <c r="E64" s="3" t="s">
        <v>22</v>
      </c>
      <c r="F64" s="3" t="s">
        <v>32</v>
      </c>
      <c r="G64" s="3">
        <v>0</v>
      </c>
      <c r="H64" s="3" t="s">
        <v>58</v>
      </c>
      <c r="I64" s="3">
        <v>0</v>
      </c>
      <c r="J64" s="3">
        <v>4</v>
      </c>
      <c r="K64" s="4">
        <v>8.3333333333333329E-2</v>
      </c>
      <c r="N64" s="3" t="s">
        <v>44</v>
      </c>
      <c r="O64" s="3" t="s">
        <v>79</v>
      </c>
      <c r="P64" s="3" t="s">
        <v>83</v>
      </c>
      <c r="S64" s="3"/>
      <c r="AB64" s="8"/>
    </row>
    <row r="65" spans="2:28" ht="21" customHeight="1" x14ac:dyDescent="0.25">
      <c r="B65" s="5" t="s">
        <v>57</v>
      </c>
      <c r="C65" s="5">
        <v>23</v>
      </c>
      <c r="D65" s="5" t="s">
        <v>35</v>
      </c>
      <c r="E65" s="5" t="s">
        <v>6</v>
      </c>
      <c r="F65" s="5" t="s">
        <v>13</v>
      </c>
      <c r="G65" s="5">
        <v>0</v>
      </c>
      <c r="H65" s="5" t="s">
        <v>58</v>
      </c>
      <c r="I65" s="5">
        <v>0</v>
      </c>
      <c r="J65" s="5">
        <v>3</v>
      </c>
      <c r="K65" s="6">
        <v>8.3333333333333329E-2</v>
      </c>
      <c r="L65" s="5"/>
      <c r="M65" s="5"/>
      <c r="N65" s="5" t="s">
        <v>11</v>
      </c>
      <c r="O65" s="5" t="s">
        <v>80</v>
      </c>
      <c r="P65" s="5" t="s">
        <v>85</v>
      </c>
      <c r="S65" s="3"/>
      <c r="AB65" s="8"/>
    </row>
    <row r="66" spans="2:28" ht="21" customHeight="1" x14ac:dyDescent="0.25">
      <c r="B66" s="3" t="s">
        <v>57</v>
      </c>
      <c r="C66" s="3">
        <v>19</v>
      </c>
      <c r="D66" s="3" t="s">
        <v>35</v>
      </c>
      <c r="E66" s="3" t="s">
        <v>22</v>
      </c>
      <c r="F66" s="3" t="s">
        <v>13</v>
      </c>
      <c r="G66" s="3">
        <v>0</v>
      </c>
      <c r="H66" s="3" t="s">
        <v>58</v>
      </c>
      <c r="I66" s="3">
        <v>0</v>
      </c>
      <c r="J66" s="3">
        <v>1</v>
      </c>
      <c r="K66" s="4">
        <v>8.3333333333333329E-2</v>
      </c>
      <c r="N66" s="3" t="s">
        <v>41</v>
      </c>
      <c r="O66" s="3" t="s">
        <v>78</v>
      </c>
      <c r="P66" s="3" t="s">
        <v>52</v>
      </c>
      <c r="S66" s="3"/>
      <c r="AB66" s="8"/>
    </row>
    <row r="67" spans="2:28" ht="21" customHeight="1" x14ac:dyDescent="0.25">
      <c r="B67" s="5" t="s">
        <v>57</v>
      </c>
      <c r="C67" s="5">
        <v>10</v>
      </c>
      <c r="D67" s="5" t="s">
        <v>56</v>
      </c>
      <c r="E67" s="5" t="s">
        <v>42</v>
      </c>
      <c r="F67" s="5" t="s">
        <v>7</v>
      </c>
      <c r="G67" s="5">
        <v>0</v>
      </c>
      <c r="H67" s="5" t="s">
        <v>58</v>
      </c>
      <c r="I67" s="5">
        <v>0</v>
      </c>
      <c r="J67" s="5">
        <v>1</v>
      </c>
      <c r="K67" s="6">
        <v>8.3333333333333329E-2</v>
      </c>
      <c r="L67" s="5"/>
      <c r="M67" s="5"/>
      <c r="N67" s="5" t="s">
        <v>41</v>
      </c>
      <c r="O67" s="5" t="s">
        <v>78</v>
      </c>
      <c r="P67" s="5" t="s">
        <v>86</v>
      </c>
      <c r="S67" s="3"/>
      <c r="AB67" s="8"/>
    </row>
    <row r="68" spans="2:28" ht="21" customHeight="1" x14ac:dyDescent="0.25">
      <c r="B68" s="3" t="s">
        <v>57</v>
      </c>
      <c r="C68" s="3">
        <v>11</v>
      </c>
      <c r="D68" s="3" t="s">
        <v>48</v>
      </c>
      <c r="E68" s="3" t="s">
        <v>22</v>
      </c>
      <c r="F68" s="3" t="s">
        <v>7</v>
      </c>
      <c r="G68" s="3">
        <v>0</v>
      </c>
      <c r="H68" s="3" t="s">
        <v>58</v>
      </c>
      <c r="I68" s="3">
        <v>0</v>
      </c>
      <c r="J68" s="3">
        <v>1</v>
      </c>
      <c r="K68" s="4">
        <v>8.3333333333333329E-2</v>
      </c>
      <c r="N68" s="3" t="s">
        <v>21</v>
      </c>
      <c r="O68" s="3" t="s">
        <v>78</v>
      </c>
      <c r="P68" s="3" t="s">
        <v>89</v>
      </c>
      <c r="S68" s="3"/>
      <c r="AB68" s="8"/>
    </row>
    <row r="69" spans="2:28" ht="21" customHeight="1" x14ac:dyDescent="0.25">
      <c r="B69" s="5" t="s">
        <v>57</v>
      </c>
      <c r="C69" s="5">
        <v>14</v>
      </c>
      <c r="D69" s="5" t="s">
        <v>5</v>
      </c>
      <c r="E69" s="5" t="s">
        <v>6</v>
      </c>
      <c r="F69" s="5" t="s">
        <v>13</v>
      </c>
      <c r="G69" s="5">
        <v>0</v>
      </c>
      <c r="H69" s="5" t="s">
        <v>58</v>
      </c>
      <c r="I69" s="5">
        <v>0</v>
      </c>
      <c r="J69" s="5">
        <v>5</v>
      </c>
      <c r="K69" s="6">
        <v>8.3333333333333329E-2</v>
      </c>
      <c r="L69" s="5"/>
      <c r="M69" s="5"/>
      <c r="N69" s="5" t="s">
        <v>24</v>
      </c>
      <c r="O69" s="5" t="s">
        <v>79</v>
      </c>
      <c r="P69" s="5" t="s">
        <v>87</v>
      </c>
      <c r="S69" s="3"/>
      <c r="AB69" s="8"/>
    </row>
    <row r="70" spans="2:28" ht="21" customHeight="1" x14ac:dyDescent="0.25">
      <c r="B70" s="3" t="s">
        <v>57</v>
      </c>
      <c r="C70" s="3">
        <v>1</v>
      </c>
      <c r="D70" s="3" t="s">
        <v>49</v>
      </c>
      <c r="E70" s="3" t="s">
        <v>6</v>
      </c>
      <c r="F70" s="3" t="s">
        <v>13</v>
      </c>
      <c r="G70" s="3">
        <v>0</v>
      </c>
      <c r="H70" s="3" t="s">
        <v>58</v>
      </c>
      <c r="I70" s="3">
        <v>0</v>
      </c>
      <c r="J70" s="3">
        <v>1</v>
      </c>
      <c r="K70" s="4">
        <v>8.3333333333333329E-2</v>
      </c>
      <c r="N70" s="3" t="s">
        <v>11</v>
      </c>
      <c r="O70" s="3" t="s">
        <v>81</v>
      </c>
      <c r="P70" s="3" t="s">
        <v>88</v>
      </c>
      <c r="S70" s="3"/>
      <c r="AB70" s="8"/>
    </row>
    <row r="71" spans="2:28" ht="21" customHeight="1" x14ac:dyDescent="0.25">
      <c r="B71" s="5" t="s">
        <v>57</v>
      </c>
      <c r="C71" s="5">
        <v>12</v>
      </c>
      <c r="D71" s="5" t="s">
        <v>50</v>
      </c>
      <c r="E71" s="5" t="s">
        <v>18</v>
      </c>
      <c r="F71" s="5" t="s">
        <v>7</v>
      </c>
      <c r="G71" s="5">
        <v>0</v>
      </c>
      <c r="H71" s="5" t="s">
        <v>58</v>
      </c>
      <c r="I71" s="5">
        <v>0</v>
      </c>
      <c r="J71" s="5">
        <v>2</v>
      </c>
      <c r="K71" s="6">
        <v>8.3333333333333329E-2</v>
      </c>
      <c r="L71" s="5"/>
      <c r="M71" s="5"/>
      <c r="N71" s="5" t="s">
        <v>24</v>
      </c>
      <c r="O71" s="5" t="s">
        <v>79</v>
      </c>
      <c r="P71" s="5" t="s">
        <v>83</v>
      </c>
      <c r="S71" s="3"/>
      <c r="AB71" s="8"/>
    </row>
    <row r="72" spans="2:28" ht="21" customHeight="1" x14ac:dyDescent="0.25">
      <c r="B72" s="3" t="s">
        <v>4</v>
      </c>
      <c r="C72" s="3">
        <v>1</v>
      </c>
      <c r="D72" s="3" t="s">
        <v>49</v>
      </c>
      <c r="E72" s="3" t="s">
        <v>22</v>
      </c>
      <c r="F72" s="3" t="s">
        <v>13</v>
      </c>
      <c r="G72" s="3">
        <v>5</v>
      </c>
      <c r="H72" s="3" t="s">
        <v>26</v>
      </c>
      <c r="I72" s="13">
        <v>25000000</v>
      </c>
      <c r="J72" s="3">
        <v>1</v>
      </c>
      <c r="K72" s="4">
        <v>8.3333333333333329E-2</v>
      </c>
      <c r="L72" s="3" t="s">
        <v>9</v>
      </c>
      <c r="M72" s="3" t="s">
        <v>39</v>
      </c>
      <c r="N72" s="3" t="s">
        <v>21</v>
      </c>
      <c r="O72" s="3" t="s">
        <v>80</v>
      </c>
      <c r="P72" s="3" t="s">
        <v>52</v>
      </c>
      <c r="S72" s="3"/>
      <c r="AB72" s="8"/>
    </row>
    <row r="73" spans="2:28" ht="21" customHeight="1" x14ac:dyDescent="0.25">
      <c r="B73" s="5" t="s">
        <v>4</v>
      </c>
      <c r="C73" s="5">
        <v>12</v>
      </c>
      <c r="D73" s="5" t="s">
        <v>50</v>
      </c>
      <c r="E73" s="5" t="s">
        <v>6</v>
      </c>
      <c r="F73" s="5" t="s">
        <v>32</v>
      </c>
      <c r="G73" s="5">
        <v>2</v>
      </c>
      <c r="H73" s="5" t="s">
        <v>19</v>
      </c>
      <c r="I73" s="12">
        <v>12000000</v>
      </c>
      <c r="J73" s="5">
        <v>2</v>
      </c>
      <c r="K73" s="6">
        <v>8.3333333333333329E-2</v>
      </c>
      <c r="L73" s="5" t="s">
        <v>9</v>
      </c>
      <c r="M73" s="5" t="s">
        <v>10</v>
      </c>
      <c r="N73" s="5" t="s">
        <v>21</v>
      </c>
      <c r="O73" s="5" t="s">
        <v>79</v>
      </c>
      <c r="P73" s="5" t="s">
        <v>83</v>
      </c>
      <c r="S73" s="3"/>
      <c r="AB73" s="8"/>
    </row>
    <row r="74" spans="2:28" ht="21" customHeight="1" x14ac:dyDescent="0.25">
      <c r="B74" s="3" t="s">
        <v>4</v>
      </c>
      <c r="C74" s="3">
        <v>12</v>
      </c>
      <c r="D74" s="3" t="s">
        <v>50</v>
      </c>
      <c r="E74" s="3" t="s">
        <v>6</v>
      </c>
      <c r="F74" s="3" t="s">
        <v>32</v>
      </c>
      <c r="G74" s="3">
        <v>3</v>
      </c>
      <c r="H74" s="3" t="s">
        <v>23</v>
      </c>
      <c r="I74" s="13">
        <v>15000000</v>
      </c>
      <c r="J74" s="3">
        <v>5</v>
      </c>
      <c r="K74" s="4">
        <v>8.3333333333333329E-2</v>
      </c>
      <c r="L74" s="3" t="s">
        <v>9</v>
      </c>
      <c r="M74" s="3" t="s">
        <v>30</v>
      </c>
      <c r="N74" s="3" t="s">
        <v>41</v>
      </c>
      <c r="O74" s="3" t="s">
        <v>78</v>
      </c>
      <c r="P74" s="3" t="s">
        <v>52</v>
      </c>
      <c r="S74" s="3"/>
      <c r="AB74" s="8"/>
    </row>
    <row r="75" spans="2:28" ht="21" customHeight="1" x14ac:dyDescent="0.25">
      <c r="B75" s="5" t="s">
        <v>4</v>
      </c>
      <c r="C75" s="5">
        <v>10</v>
      </c>
      <c r="D75" s="5" t="s">
        <v>12</v>
      </c>
      <c r="E75" s="5" t="s">
        <v>6</v>
      </c>
      <c r="F75" s="5" t="s">
        <v>55</v>
      </c>
      <c r="G75" s="5">
        <v>2</v>
      </c>
      <c r="H75" s="5" t="s">
        <v>19</v>
      </c>
      <c r="I75" s="12">
        <v>12000000</v>
      </c>
      <c r="J75" s="5">
        <v>4</v>
      </c>
      <c r="K75" s="6">
        <v>8.3333333333333329E-2</v>
      </c>
      <c r="L75" s="5" t="s">
        <v>9</v>
      </c>
      <c r="M75" s="5" t="s">
        <v>43</v>
      </c>
      <c r="N75" s="5" t="s">
        <v>24</v>
      </c>
      <c r="O75" s="5" t="s">
        <v>79</v>
      </c>
      <c r="P75" s="5" t="s">
        <v>84</v>
      </c>
      <c r="S75" s="3"/>
      <c r="AB75" s="8"/>
    </row>
    <row r="76" spans="2:28" ht="21" customHeight="1" x14ac:dyDescent="0.25">
      <c r="B76" s="3" t="s">
        <v>4</v>
      </c>
      <c r="C76" s="3">
        <v>23</v>
      </c>
      <c r="D76" s="3" t="s">
        <v>17</v>
      </c>
      <c r="E76" s="3" t="s">
        <v>6</v>
      </c>
      <c r="F76" s="3" t="s">
        <v>32</v>
      </c>
      <c r="G76" s="3">
        <v>5</v>
      </c>
      <c r="H76" s="3" t="s">
        <v>33</v>
      </c>
      <c r="I76" s="13">
        <v>20000000</v>
      </c>
      <c r="J76" s="3">
        <v>1</v>
      </c>
      <c r="K76" s="4">
        <v>8.3333333333333329E-2</v>
      </c>
      <c r="L76" s="3" t="s">
        <v>9</v>
      </c>
      <c r="M76" s="3" t="s">
        <v>39</v>
      </c>
      <c r="N76" s="3" t="s">
        <v>21</v>
      </c>
      <c r="O76" s="3" t="s">
        <v>81</v>
      </c>
      <c r="P76" s="3" t="s">
        <v>91</v>
      </c>
      <c r="S76" s="3"/>
      <c r="AB76" s="8"/>
    </row>
    <row r="77" spans="2:28" ht="21" customHeight="1" x14ac:dyDescent="0.25">
      <c r="B77" s="5" t="s">
        <v>4</v>
      </c>
      <c r="C77" s="5">
        <v>8</v>
      </c>
      <c r="D77" s="5" t="s">
        <v>17</v>
      </c>
      <c r="E77" s="5" t="s">
        <v>22</v>
      </c>
      <c r="F77" s="5" t="s">
        <v>7</v>
      </c>
      <c r="G77" s="5">
        <v>5</v>
      </c>
      <c r="H77" s="5" t="s">
        <v>59</v>
      </c>
      <c r="I77" s="12">
        <v>21000000</v>
      </c>
      <c r="J77" s="5">
        <v>4</v>
      </c>
      <c r="K77" s="6">
        <v>8.3333333333333329E-2</v>
      </c>
      <c r="L77" s="5" t="s">
        <v>9</v>
      </c>
      <c r="M77" s="5" t="s">
        <v>10</v>
      </c>
      <c r="N77" s="5" t="s">
        <v>34</v>
      </c>
      <c r="O77" s="5" t="s">
        <v>78</v>
      </c>
      <c r="P77" s="5" t="s">
        <v>80</v>
      </c>
      <c r="S77" s="3"/>
      <c r="AB77" s="8"/>
    </row>
    <row r="78" spans="2:28" ht="21" customHeight="1" x14ac:dyDescent="0.25">
      <c r="B78" s="3" t="s">
        <v>4</v>
      </c>
      <c r="C78" s="3">
        <v>22</v>
      </c>
      <c r="D78" s="3" t="s">
        <v>17</v>
      </c>
      <c r="E78" s="3" t="s">
        <v>6</v>
      </c>
      <c r="F78" s="3" t="s">
        <v>32</v>
      </c>
      <c r="G78" s="3">
        <v>4</v>
      </c>
      <c r="H78" s="3" t="s">
        <v>23</v>
      </c>
      <c r="I78" s="13">
        <v>15000000</v>
      </c>
      <c r="J78" s="3">
        <v>3</v>
      </c>
      <c r="K78" s="4">
        <v>8.3333333333333329E-2</v>
      </c>
      <c r="L78" s="3" t="s">
        <v>9</v>
      </c>
      <c r="M78" s="3" t="s">
        <v>30</v>
      </c>
      <c r="N78" s="3" t="s">
        <v>34</v>
      </c>
      <c r="O78" s="3" t="s">
        <v>79</v>
      </c>
      <c r="P78" s="3" t="s">
        <v>84</v>
      </c>
      <c r="S78" s="3"/>
      <c r="AB78" s="8"/>
    </row>
    <row r="79" spans="2:28" ht="21" customHeight="1" x14ac:dyDescent="0.25">
      <c r="B79" s="5" t="s">
        <v>4</v>
      </c>
      <c r="C79" s="5">
        <v>30</v>
      </c>
      <c r="D79" s="5" t="s">
        <v>17</v>
      </c>
      <c r="E79" s="5" t="s">
        <v>6</v>
      </c>
      <c r="F79" s="5" t="s">
        <v>36</v>
      </c>
      <c r="G79" s="5">
        <v>2</v>
      </c>
      <c r="H79" s="5" t="s">
        <v>19</v>
      </c>
      <c r="I79" s="12">
        <v>12000000</v>
      </c>
      <c r="J79" s="5">
        <v>3</v>
      </c>
      <c r="K79" s="6">
        <v>8.3333333333333329E-2</v>
      </c>
      <c r="L79" s="5" t="s">
        <v>9</v>
      </c>
      <c r="M79" s="5" t="s">
        <v>39</v>
      </c>
      <c r="N79" s="5" t="s">
        <v>41</v>
      </c>
      <c r="O79" s="5" t="s">
        <v>78</v>
      </c>
      <c r="P79" s="5" t="s">
        <v>52</v>
      </c>
      <c r="S79" s="3"/>
      <c r="AB79" s="8"/>
    </row>
    <row r="80" spans="2:28" ht="21" customHeight="1" x14ac:dyDescent="0.25">
      <c r="B80" s="3" t="s">
        <v>4</v>
      </c>
      <c r="C80" s="3">
        <v>8</v>
      </c>
      <c r="D80" s="3" t="s">
        <v>28</v>
      </c>
      <c r="E80" s="3" t="s">
        <v>6</v>
      </c>
      <c r="F80" s="3" t="s">
        <v>13</v>
      </c>
      <c r="G80" s="3">
        <v>4</v>
      </c>
      <c r="H80" s="3" t="s">
        <v>33</v>
      </c>
      <c r="I80" s="13">
        <v>20000000</v>
      </c>
      <c r="J80" s="3">
        <v>3</v>
      </c>
      <c r="K80" s="4">
        <v>8.3333333333333329E-2</v>
      </c>
      <c r="L80" s="3" t="s">
        <v>9</v>
      </c>
      <c r="M80" s="3" t="s">
        <v>53</v>
      </c>
      <c r="N80" s="3" t="s">
        <v>34</v>
      </c>
      <c r="O80" s="3" t="s">
        <v>81</v>
      </c>
      <c r="P80" s="3" t="s">
        <v>88</v>
      </c>
      <c r="S80" s="3"/>
      <c r="AB80" s="8"/>
    </row>
    <row r="81" spans="2:28" ht="21" customHeight="1" x14ac:dyDescent="0.25">
      <c r="B81" s="5" t="s">
        <v>4</v>
      </c>
      <c r="C81" s="5">
        <v>30</v>
      </c>
      <c r="D81" s="5" t="s">
        <v>28</v>
      </c>
      <c r="E81" s="5" t="s">
        <v>29</v>
      </c>
      <c r="F81" s="5" t="s">
        <v>32</v>
      </c>
      <c r="G81" s="5">
        <v>3</v>
      </c>
      <c r="H81" s="5" t="s">
        <v>23</v>
      </c>
      <c r="I81" s="12">
        <v>15000000</v>
      </c>
      <c r="J81" s="5">
        <v>1</v>
      </c>
      <c r="K81" s="6">
        <v>8.3333333333333329E-2</v>
      </c>
      <c r="L81" s="5" t="s">
        <v>9</v>
      </c>
      <c r="M81" s="5" t="s">
        <v>10</v>
      </c>
      <c r="N81" s="5" t="s">
        <v>16</v>
      </c>
      <c r="O81" s="5" t="s">
        <v>79</v>
      </c>
      <c r="P81" s="5" t="s">
        <v>83</v>
      </c>
      <c r="S81" s="3"/>
      <c r="AB81" s="8"/>
    </row>
    <row r="82" spans="2:28" ht="21" customHeight="1" x14ac:dyDescent="0.25">
      <c r="B82" s="3" t="s">
        <v>4</v>
      </c>
      <c r="C82" s="3">
        <v>9</v>
      </c>
      <c r="D82" s="3" t="s">
        <v>28</v>
      </c>
      <c r="E82" s="3" t="s">
        <v>18</v>
      </c>
      <c r="F82" s="3" t="s">
        <v>32</v>
      </c>
      <c r="G82" s="3">
        <v>3</v>
      </c>
      <c r="H82" s="3" t="s">
        <v>23</v>
      </c>
      <c r="I82" s="13">
        <v>15000000</v>
      </c>
      <c r="J82" s="3">
        <v>3</v>
      </c>
      <c r="K82" s="4">
        <v>8.3333333333333329E-2</v>
      </c>
      <c r="L82" s="3" t="s">
        <v>9</v>
      </c>
      <c r="M82" s="3" t="s">
        <v>30</v>
      </c>
      <c r="N82" s="3" t="s">
        <v>44</v>
      </c>
      <c r="O82" s="3" t="s">
        <v>79</v>
      </c>
      <c r="P82" s="14" t="s">
        <v>93</v>
      </c>
      <c r="S82" s="3"/>
      <c r="AB82" s="8"/>
    </row>
    <row r="83" spans="2:28" ht="21" customHeight="1" x14ac:dyDescent="0.25">
      <c r="B83" s="5" t="s">
        <v>4</v>
      </c>
      <c r="C83" s="5">
        <v>11</v>
      </c>
      <c r="D83" s="5" t="s">
        <v>28</v>
      </c>
      <c r="E83" s="5" t="s">
        <v>29</v>
      </c>
      <c r="F83" s="5" t="s">
        <v>32</v>
      </c>
      <c r="G83" s="5">
        <v>3</v>
      </c>
      <c r="H83" s="5" t="s">
        <v>23</v>
      </c>
      <c r="I83" s="12">
        <v>15000000</v>
      </c>
      <c r="J83" s="5">
        <v>2</v>
      </c>
      <c r="K83" s="6">
        <v>8.3333333333333329E-2</v>
      </c>
      <c r="L83" s="5" t="s">
        <v>9</v>
      </c>
      <c r="M83" s="5" t="s">
        <v>46</v>
      </c>
      <c r="N83" s="5" t="s">
        <v>44</v>
      </c>
      <c r="O83" s="5" t="s">
        <v>79</v>
      </c>
      <c r="P83" s="5" t="s">
        <v>87</v>
      </c>
      <c r="S83" s="3"/>
      <c r="AB83" s="8"/>
    </row>
    <row r="84" spans="2:28" ht="21" customHeight="1" x14ac:dyDescent="0.25">
      <c r="B84" s="3" t="s">
        <v>4</v>
      </c>
      <c r="C84" s="3">
        <v>26</v>
      </c>
      <c r="D84" s="3" t="s">
        <v>28</v>
      </c>
      <c r="E84" s="3" t="s">
        <v>6</v>
      </c>
      <c r="F84" s="3" t="s">
        <v>13</v>
      </c>
      <c r="G84" s="3">
        <v>1</v>
      </c>
      <c r="H84" s="3" t="s">
        <v>8</v>
      </c>
      <c r="I84" s="13">
        <v>7000000</v>
      </c>
      <c r="J84" s="3">
        <v>2</v>
      </c>
      <c r="K84" s="4">
        <v>8.3333333333333329E-2</v>
      </c>
      <c r="L84" s="3" t="s">
        <v>9</v>
      </c>
      <c r="M84" s="3" t="s">
        <v>53</v>
      </c>
      <c r="N84" s="3" t="s">
        <v>44</v>
      </c>
      <c r="O84" s="3" t="s">
        <v>78</v>
      </c>
      <c r="P84" s="3" t="s">
        <v>89</v>
      </c>
      <c r="S84" s="3"/>
      <c r="AB84" s="8"/>
    </row>
    <row r="85" spans="2:28" ht="21" customHeight="1" x14ac:dyDescent="0.25">
      <c r="B85" s="5" t="s">
        <v>4</v>
      </c>
      <c r="C85" s="5">
        <v>22</v>
      </c>
      <c r="D85" s="5" t="s">
        <v>35</v>
      </c>
      <c r="E85" s="5" t="s">
        <v>22</v>
      </c>
      <c r="F85" s="5" t="s">
        <v>13</v>
      </c>
      <c r="G85" s="5">
        <v>2</v>
      </c>
      <c r="H85" s="5" t="s">
        <v>40</v>
      </c>
      <c r="I85" s="12">
        <v>38000000</v>
      </c>
      <c r="J85" s="5">
        <v>4</v>
      </c>
      <c r="K85" s="6">
        <v>8.3333333333333329E-2</v>
      </c>
      <c r="L85" s="5" t="s">
        <v>38</v>
      </c>
      <c r="M85" s="5" t="s">
        <v>46</v>
      </c>
      <c r="N85" s="5" t="s">
        <v>24</v>
      </c>
      <c r="O85" s="5" t="s">
        <v>80</v>
      </c>
      <c r="P85" s="5" t="s">
        <v>52</v>
      </c>
      <c r="S85" s="3"/>
      <c r="AB85" s="8"/>
    </row>
    <row r="86" spans="2:28" ht="21" customHeight="1" x14ac:dyDescent="0.25">
      <c r="B86" s="3" t="s">
        <v>4</v>
      </c>
      <c r="C86" s="3">
        <v>3</v>
      </c>
      <c r="D86" s="3" t="s">
        <v>35</v>
      </c>
      <c r="E86" s="3" t="s">
        <v>42</v>
      </c>
      <c r="F86" s="3" t="s">
        <v>13</v>
      </c>
      <c r="G86" s="3">
        <v>1</v>
      </c>
      <c r="H86" s="3" t="s">
        <v>37</v>
      </c>
      <c r="I86" s="13">
        <v>19000000</v>
      </c>
      <c r="J86" s="3">
        <v>1</v>
      </c>
      <c r="K86" s="4">
        <v>8.3333333333333329E-2</v>
      </c>
      <c r="L86" s="3" t="s">
        <v>38</v>
      </c>
      <c r="M86" s="3" t="s">
        <v>30</v>
      </c>
      <c r="N86" s="3" t="s">
        <v>11</v>
      </c>
      <c r="O86" s="3" t="s">
        <v>79</v>
      </c>
      <c r="P86" s="3" t="s">
        <v>84</v>
      </c>
      <c r="S86" s="3"/>
      <c r="AB86" s="8"/>
    </row>
    <row r="87" spans="2:28" ht="21" customHeight="1" x14ac:dyDescent="0.25">
      <c r="B87" s="5" t="s">
        <v>4</v>
      </c>
      <c r="C87" s="5">
        <v>8</v>
      </c>
      <c r="D87" s="5" t="s">
        <v>35</v>
      </c>
      <c r="E87" s="5" t="s">
        <v>42</v>
      </c>
      <c r="F87" s="5" t="s">
        <v>7</v>
      </c>
      <c r="G87" s="5">
        <v>2</v>
      </c>
      <c r="H87" s="5" t="s">
        <v>40</v>
      </c>
      <c r="I87" s="12">
        <v>38000000</v>
      </c>
      <c r="J87" s="5">
        <v>1</v>
      </c>
      <c r="K87" s="6">
        <v>8.3333333333333329E-2</v>
      </c>
      <c r="L87" s="5" t="s">
        <v>38</v>
      </c>
      <c r="M87" s="5" t="s">
        <v>43</v>
      </c>
      <c r="N87" s="5" t="s">
        <v>16</v>
      </c>
      <c r="O87" s="5" t="s">
        <v>78</v>
      </c>
      <c r="P87" s="5" t="s">
        <v>82</v>
      </c>
      <c r="S87" s="3"/>
      <c r="AB87" s="8"/>
    </row>
    <row r="88" spans="2:28" ht="21" customHeight="1" x14ac:dyDescent="0.25">
      <c r="B88" s="3" t="s">
        <v>4</v>
      </c>
      <c r="C88" s="3">
        <v>19</v>
      </c>
      <c r="D88" s="3" t="s">
        <v>35</v>
      </c>
      <c r="E88" s="3" t="s">
        <v>18</v>
      </c>
      <c r="F88" s="3" t="s">
        <v>13</v>
      </c>
      <c r="G88" s="3">
        <v>2</v>
      </c>
      <c r="H88" s="3" t="s">
        <v>19</v>
      </c>
      <c r="I88" s="13">
        <v>12000000</v>
      </c>
      <c r="J88" s="3">
        <v>1</v>
      </c>
      <c r="K88" s="4">
        <v>8.3333333333333329E-2</v>
      </c>
      <c r="L88" s="3" t="s">
        <v>9</v>
      </c>
      <c r="M88" s="3" t="s">
        <v>10</v>
      </c>
      <c r="N88" s="3" t="s">
        <v>11</v>
      </c>
      <c r="O88" s="3" t="s">
        <v>80</v>
      </c>
      <c r="P88" s="3" t="s">
        <v>52</v>
      </c>
      <c r="S88" s="3"/>
      <c r="AB88" s="8"/>
    </row>
    <row r="89" spans="2:28" ht="21" customHeight="1" x14ac:dyDescent="0.25">
      <c r="B89" s="5" t="s">
        <v>4</v>
      </c>
      <c r="C89" s="5">
        <v>1</v>
      </c>
      <c r="D89" s="5" t="s">
        <v>49</v>
      </c>
      <c r="E89" s="5" t="s">
        <v>22</v>
      </c>
      <c r="F89" s="5" t="s">
        <v>13</v>
      </c>
      <c r="G89" s="5">
        <v>5</v>
      </c>
      <c r="H89" s="5" t="s">
        <v>26</v>
      </c>
      <c r="I89" s="12">
        <v>25000000</v>
      </c>
      <c r="J89" s="5">
        <v>1</v>
      </c>
      <c r="K89" s="6">
        <v>8.3333333333333329E-2</v>
      </c>
      <c r="L89" s="5" t="s">
        <v>9</v>
      </c>
      <c r="M89" s="5" t="s">
        <v>39</v>
      </c>
      <c r="N89" s="5" t="s">
        <v>21</v>
      </c>
      <c r="O89" s="5" t="s">
        <v>80</v>
      </c>
      <c r="P89" s="5" t="s">
        <v>52</v>
      </c>
      <c r="S89" s="3"/>
      <c r="AB89" s="8"/>
    </row>
    <row r="90" spans="2:28" ht="21" customHeight="1" x14ac:dyDescent="0.25">
      <c r="B90" s="3" t="s">
        <v>4</v>
      </c>
      <c r="C90" s="3">
        <v>12</v>
      </c>
      <c r="D90" s="3" t="s">
        <v>50</v>
      </c>
      <c r="E90" s="3" t="s">
        <v>6</v>
      </c>
      <c r="F90" s="3" t="s">
        <v>32</v>
      </c>
      <c r="G90" s="3">
        <v>2</v>
      </c>
      <c r="H90" s="3" t="s">
        <v>19</v>
      </c>
      <c r="I90" s="13">
        <v>12000000</v>
      </c>
      <c r="J90" s="3">
        <v>2</v>
      </c>
      <c r="K90" s="4">
        <v>8.3333333333333329E-2</v>
      </c>
      <c r="L90" s="3" t="s">
        <v>9</v>
      </c>
      <c r="M90" s="3" t="s">
        <v>10</v>
      </c>
      <c r="N90" s="3" t="s">
        <v>21</v>
      </c>
      <c r="O90" s="3" t="s">
        <v>79</v>
      </c>
      <c r="P90" s="3" t="s">
        <v>83</v>
      </c>
      <c r="S90" s="3"/>
      <c r="AB90" s="8"/>
    </row>
    <row r="91" spans="2:28" ht="21" customHeight="1" x14ac:dyDescent="0.25">
      <c r="B91" s="5" t="s">
        <v>4</v>
      </c>
      <c r="C91" s="5">
        <v>12</v>
      </c>
      <c r="D91" s="5" t="s">
        <v>50</v>
      </c>
      <c r="E91" s="5" t="s">
        <v>6</v>
      </c>
      <c r="F91" s="5" t="s">
        <v>32</v>
      </c>
      <c r="G91" s="5">
        <v>3</v>
      </c>
      <c r="H91" s="5" t="s">
        <v>23</v>
      </c>
      <c r="I91" s="12">
        <v>15000000</v>
      </c>
      <c r="J91" s="5">
        <v>5</v>
      </c>
      <c r="K91" s="6">
        <v>8.3333333333333329E-2</v>
      </c>
      <c r="L91" s="5" t="s">
        <v>9</v>
      </c>
      <c r="M91" s="5" t="s">
        <v>30</v>
      </c>
      <c r="N91" s="5" t="s">
        <v>41</v>
      </c>
      <c r="O91" s="5" t="s">
        <v>78</v>
      </c>
      <c r="P91" s="5" t="s">
        <v>52</v>
      </c>
      <c r="S91" s="3"/>
      <c r="AB91" s="8"/>
    </row>
    <row r="92" spans="2:28" ht="21" customHeight="1" x14ac:dyDescent="0.25">
      <c r="B92" s="3" t="s">
        <v>4</v>
      </c>
      <c r="C92" s="3">
        <v>10</v>
      </c>
      <c r="D92" s="3" t="s">
        <v>12</v>
      </c>
      <c r="E92" s="3" t="s">
        <v>6</v>
      </c>
      <c r="F92" s="3" t="s">
        <v>55</v>
      </c>
      <c r="G92" s="3">
        <v>2</v>
      </c>
      <c r="H92" s="3" t="s">
        <v>19</v>
      </c>
      <c r="I92" s="13">
        <v>12000000</v>
      </c>
      <c r="J92" s="3">
        <v>4</v>
      </c>
      <c r="K92" s="4">
        <v>8.3333333333333329E-2</v>
      </c>
      <c r="L92" s="3" t="s">
        <v>9</v>
      </c>
      <c r="M92" s="3" t="s">
        <v>43</v>
      </c>
      <c r="N92" s="3" t="s">
        <v>24</v>
      </c>
      <c r="O92" s="3" t="s">
        <v>79</v>
      </c>
      <c r="P92" s="3" t="s">
        <v>84</v>
      </c>
      <c r="S92" s="3"/>
      <c r="AB92" s="8"/>
    </row>
    <row r="93" spans="2:28" ht="21" customHeight="1" x14ac:dyDescent="0.25">
      <c r="B93" s="5" t="s">
        <v>57</v>
      </c>
      <c r="C93" s="5">
        <v>3</v>
      </c>
      <c r="D93" s="5" t="s">
        <v>50</v>
      </c>
      <c r="E93" s="5" t="s">
        <v>18</v>
      </c>
      <c r="F93" s="5" t="s">
        <v>13</v>
      </c>
      <c r="G93" s="5">
        <v>0</v>
      </c>
      <c r="H93" s="5" t="s">
        <v>58</v>
      </c>
      <c r="I93" s="5">
        <v>0</v>
      </c>
      <c r="J93" s="5">
        <v>2</v>
      </c>
      <c r="K93" s="6">
        <v>8.3333333333333329E-2</v>
      </c>
      <c r="L93" s="5"/>
      <c r="M93" s="5"/>
      <c r="N93" s="5" t="s">
        <v>41</v>
      </c>
      <c r="O93" s="5" t="s">
        <v>79</v>
      </c>
      <c r="P93" s="5" t="s">
        <v>83</v>
      </c>
      <c r="S93" s="3"/>
      <c r="AB93" s="8"/>
    </row>
    <row r="94" spans="2:28" ht="21" customHeight="1" x14ac:dyDescent="0.25">
      <c r="B94" s="3" t="s">
        <v>57</v>
      </c>
      <c r="C94" s="3">
        <v>13</v>
      </c>
      <c r="D94" s="3" t="s">
        <v>12</v>
      </c>
      <c r="E94" s="3" t="s">
        <v>18</v>
      </c>
      <c r="F94" s="3" t="s">
        <v>7</v>
      </c>
      <c r="G94" s="3">
        <v>0</v>
      </c>
      <c r="H94" s="3" t="s">
        <v>58</v>
      </c>
      <c r="I94" s="3">
        <v>0</v>
      </c>
      <c r="J94" s="3">
        <v>1</v>
      </c>
      <c r="K94" s="4">
        <v>8.3333333333333329E-2</v>
      </c>
      <c r="N94" s="3" t="s">
        <v>24</v>
      </c>
      <c r="O94" s="3" t="s">
        <v>78</v>
      </c>
      <c r="P94" s="3" t="s">
        <v>82</v>
      </c>
      <c r="S94" s="3"/>
      <c r="AB94" s="8"/>
    </row>
    <row r="95" spans="2:28" ht="21" customHeight="1" x14ac:dyDescent="0.25">
      <c r="B95" s="5" t="s">
        <v>57</v>
      </c>
      <c r="C95" s="5">
        <v>29</v>
      </c>
      <c r="D95" s="5" t="s">
        <v>28</v>
      </c>
      <c r="E95" s="5" t="s">
        <v>18</v>
      </c>
      <c r="F95" s="5" t="s">
        <v>7</v>
      </c>
      <c r="G95" s="5">
        <v>0</v>
      </c>
      <c r="H95" s="5" t="s">
        <v>58</v>
      </c>
      <c r="I95" s="5">
        <v>0</v>
      </c>
      <c r="J95" s="5">
        <v>4</v>
      </c>
      <c r="K95" s="6">
        <v>8.3333333333333329E-2</v>
      </c>
      <c r="L95" s="5"/>
      <c r="M95" s="5"/>
      <c r="N95" s="5" t="s">
        <v>24</v>
      </c>
      <c r="O95" s="5" t="s">
        <v>81</v>
      </c>
      <c r="P95" s="5" t="s">
        <v>91</v>
      </c>
      <c r="S95" s="3"/>
      <c r="AB95" s="8"/>
    </row>
    <row r="96" spans="2:28" ht="21" customHeight="1" x14ac:dyDescent="0.25">
      <c r="B96" s="3" t="s">
        <v>57</v>
      </c>
      <c r="C96" s="3">
        <v>5</v>
      </c>
      <c r="D96" s="3" t="s">
        <v>28</v>
      </c>
      <c r="E96" s="3" t="s">
        <v>18</v>
      </c>
      <c r="F96" s="3" t="s">
        <v>13</v>
      </c>
      <c r="G96" s="3">
        <v>0</v>
      </c>
      <c r="H96" s="3" t="s">
        <v>58</v>
      </c>
      <c r="I96" s="3">
        <v>0</v>
      </c>
      <c r="J96" s="3">
        <v>5</v>
      </c>
      <c r="K96" s="4">
        <v>8.3333333333333329E-2</v>
      </c>
      <c r="N96" s="3" t="s">
        <v>16</v>
      </c>
      <c r="O96" s="3" t="s">
        <v>79</v>
      </c>
      <c r="P96" s="3" t="s">
        <v>87</v>
      </c>
      <c r="S96" s="3"/>
      <c r="AB96" s="8"/>
    </row>
    <row r="97" spans="2:28" ht="21" customHeight="1" x14ac:dyDescent="0.25">
      <c r="B97" s="5" t="s">
        <v>57</v>
      </c>
      <c r="C97" s="5">
        <v>19</v>
      </c>
      <c r="D97" s="5" t="s">
        <v>35</v>
      </c>
      <c r="E97" s="5" t="s">
        <v>42</v>
      </c>
      <c r="F97" s="5" t="s">
        <v>32</v>
      </c>
      <c r="G97" s="5">
        <v>0</v>
      </c>
      <c r="H97" s="5" t="s">
        <v>58</v>
      </c>
      <c r="I97" s="5">
        <v>0</v>
      </c>
      <c r="J97" s="5">
        <v>2</v>
      </c>
      <c r="K97" s="6">
        <v>8.3333333333333329E-2</v>
      </c>
      <c r="L97" s="5"/>
      <c r="M97" s="5"/>
      <c r="N97" s="5" t="s">
        <v>44</v>
      </c>
      <c r="O97" s="5" t="s">
        <v>80</v>
      </c>
      <c r="P97" s="5" t="s">
        <v>52</v>
      </c>
      <c r="S97" s="3"/>
      <c r="AB97" s="8"/>
    </row>
    <row r="98" spans="2:28" ht="21" customHeight="1" x14ac:dyDescent="0.25">
      <c r="B98" s="3" t="s">
        <v>57</v>
      </c>
      <c r="C98" s="3">
        <v>18</v>
      </c>
      <c r="D98" s="3" t="s">
        <v>56</v>
      </c>
      <c r="E98" s="3" t="s">
        <v>6</v>
      </c>
      <c r="F98" s="3" t="s">
        <v>32</v>
      </c>
      <c r="G98" s="3">
        <v>0</v>
      </c>
      <c r="H98" s="3" t="s">
        <v>58</v>
      </c>
      <c r="I98" s="3">
        <v>0</v>
      </c>
      <c r="J98" s="3">
        <v>1</v>
      </c>
      <c r="K98" s="4">
        <v>8.3333333333333329E-2</v>
      </c>
      <c r="N98" s="3" t="s">
        <v>21</v>
      </c>
      <c r="O98" s="3" t="s">
        <v>80</v>
      </c>
      <c r="P98" s="3" t="s">
        <v>85</v>
      </c>
      <c r="S98" s="3"/>
      <c r="AB98" s="8"/>
    </row>
    <row r="99" spans="2:28" ht="21" customHeight="1" x14ac:dyDescent="0.25">
      <c r="B99" s="5" t="s">
        <v>57</v>
      </c>
      <c r="C99" s="5">
        <v>29</v>
      </c>
      <c r="D99" s="5" t="s">
        <v>56</v>
      </c>
      <c r="E99" s="5" t="s">
        <v>42</v>
      </c>
      <c r="F99" s="5" t="s">
        <v>7</v>
      </c>
      <c r="G99" s="5">
        <v>0</v>
      </c>
      <c r="H99" s="5" t="s">
        <v>58</v>
      </c>
      <c r="I99" s="5">
        <v>0</v>
      </c>
      <c r="J99" s="5">
        <v>1</v>
      </c>
      <c r="K99" s="6">
        <v>8.3333333333333329E-2</v>
      </c>
      <c r="L99" s="5"/>
      <c r="M99" s="5"/>
      <c r="N99" s="5" t="s">
        <v>21</v>
      </c>
      <c r="O99" s="5" t="s">
        <v>78</v>
      </c>
      <c r="P99" s="5" t="s">
        <v>89</v>
      </c>
      <c r="S99" s="3"/>
      <c r="AB99" s="8"/>
    </row>
    <row r="100" spans="2:28" ht="21" customHeight="1" x14ac:dyDescent="0.25">
      <c r="B100" s="3" t="s">
        <v>57</v>
      </c>
      <c r="C100" s="3">
        <v>1</v>
      </c>
      <c r="D100" s="3" t="s">
        <v>56</v>
      </c>
      <c r="E100" s="3" t="s">
        <v>42</v>
      </c>
      <c r="F100" s="3" t="s">
        <v>13</v>
      </c>
      <c r="G100" s="3">
        <v>0</v>
      </c>
      <c r="H100" s="3" t="s">
        <v>58</v>
      </c>
      <c r="I100" s="3">
        <v>0</v>
      </c>
      <c r="J100" s="3">
        <v>2</v>
      </c>
      <c r="K100" s="4">
        <v>8.3333333333333329E-2</v>
      </c>
      <c r="N100" s="3" t="s">
        <v>34</v>
      </c>
      <c r="O100" s="3" t="s">
        <v>78</v>
      </c>
      <c r="P100" s="3" t="s">
        <v>82</v>
      </c>
      <c r="S100" s="3"/>
      <c r="AB100" s="8"/>
    </row>
    <row r="101" spans="2:28" ht="21" customHeight="1" x14ac:dyDescent="0.25">
      <c r="B101" s="5" t="s">
        <v>57</v>
      </c>
      <c r="C101" s="5">
        <v>30</v>
      </c>
      <c r="D101" s="5" t="s">
        <v>56</v>
      </c>
      <c r="E101" s="5" t="s">
        <v>18</v>
      </c>
      <c r="F101" s="5" t="s">
        <v>13</v>
      </c>
      <c r="G101" s="5">
        <v>0</v>
      </c>
      <c r="H101" s="5" t="s">
        <v>58</v>
      </c>
      <c r="I101" s="5">
        <v>0</v>
      </c>
      <c r="J101" s="5">
        <v>1</v>
      </c>
      <c r="K101" s="6">
        <v>8.3333333333333329E-2</v>
      </c>
      <c r="L101" s="5"/>
      <c r="M101" s="5"/>
      <c r="N101" s="5" t="s">
        <v>41</v>
      </c>
      <c r="O101" s="5" t="s">
        <v>81</v>
      </c>
      <c r="P101" s="5" t="s">
        <v>88</v>
      </c>
      <c r="S101" s="3"/>
      <c r="AB101" s="8"/>
    </row>
    <row r="102" spans="2:28" ht="21" customHeight="1" x14ac:dyDescent="0.25">
      <c r="B102" s="3" t="s">
        <v>57</v>
      </c>
      <c r="C102" s="3">
        <v>3</v>
      </c>
      <c r="D102" s="3" t="s">
        <v>50</v>
      </c>
      <c r="E102" s="3" t="s">
        <v>18</v>
      </c>
      <c r="F102" s="3" t="s">
        <v>13</v>
      </c>
      <c r="G102" s="3">
        <v>0</v>
      </c>
      <c r="H102" s="3" t="s">
        <v>58</v>
      </c>
      <c r="I102" s="3">
        <v>0</v>
      </c>
      <c r="J102" s="3">
        <v>2</v>
      </c>
      <c r="K102" s="4">
        <v>8.3333333333333329E-2</v>
      </c>
      <c r="N102" s="3" t="s">
        <v>41</v>
      </c>
      <c r="O102" s="3" t="s">
        <v>79</v>
      </c>
      <c r="P102" s="3" t="s">
        <v>83</v>
      </c>
      <c r="S102" s="3"/>
      <c r="AB102" s="8"/>
    </row>
    <row r="103" spans="2:28" ht="21" customHeight="1" x14ac:dyDescent="0.25">
      <c r="B103" s="5" t="s">
        <v>4</v>
      </c>
      <c r="C103" s="5">
        <v>11</v>
      </c>
      <c r="D103" s="5" t="s">
        <v>45</v>
      </c>
      <c r="E103" s="5" t="s">
        <v>42</v>
      </c>
      <c r="F103" s="5" t="s">
        <v>7</v>
      </c>
      <c r="G103" s="5">
        <v>4</v>
      </c>
      <c r="H103" s="5" t="s">
        <v>33</v>
      </c>
      <c r="I103" s="12">
        <v>20000000</v>
      </c>
      <c r="J103" s="5">
        <v>2</v>
      </c>
      <c r="K103" s="6">
        <v>8.3333333333333329E-2</v>
      </c>
      <c r="L103" s="5" t="s">
        <v>51</v>
      </c>
      <c r="M103" s="5" t="s">
        <v>27</v>
      </c>
      <c r="N103" s="5" t="s">
        <v>21</v>
      </c>
      <c r="O103" s="5" t="s">
        <v>80</v>
      </c>
      <c r="P103" s="5" t="s">
        <v>52</v>
      </c>
      <c r="S103" s="3"/>
      <c r="AB103" s="8"/>
    </row>
    <row r="104" spans="2:28" ht="21" customHeight="1" x14ac:dyDescent="0.25">
      <c r="B104" s="3" t="s">
        <v>4</v>
      </c>
      <c r="C104" s="3">
        <v>14</v>
      </c>
      <c r="D104" s="3" t="s">
        <v>45</v>
      </c>
      <c r="E104" s="3" t="s">
        <v>42</v>
      </c>
      <c r="F104" s="3" t="s">
        <v>7</v>
      </c>
      <c r="G104" s="3">
        <v>3</v>
      </c>
      <c r="H104" s="3" t="s">
        <v>23</v>
      </c>
      <c r="I104" s="13">
        <v>15000000</v>
      </c>
      <c r="J104" s="3">
        <v>2</v>
      </c>
      <c r="K104" s="4">
        <v>8.3333333333333329E-2</v>
      </c>
      <c r="L104" s="3" t="s">
        <v>9</v>
      </c>
      <c r="M104" s="3" t="s">
        <v>46</v>
      </c>
      <c r="N104" s="3" t="s">
        <v>21</v>
      </c>
      <c r="O104" s="3" t="s">
        <v>79</v>
      </c>
      <c r="P104" s="3" t="s">
        <v>87</v>
      </c>
      <c r="S104" s="3"/>
      <c r="AB104" s="8"/>
    </row>
    <row r="105" spans="2:28" ht="21" customHeight="1" x14ac:dyDescent="0.25">
      <c r="B105" s="5" t="s">
        <v>4</v>
      </c>
      <c r="C105" s="5">
        <v>11</v>
      </c>
      <c r="D105" s="5" t="s">
        <v>47</v>
      </c>
      <c r="E105" s="5" t="s">
        <v>42</v>
      </c>
      <c r="F105" s="5" t="s">
        <v>32</v>
      </c>
      <c r="G105" s="5">
        <v>2</v>
      </c>
      <c r="H105" s="5" t="s">
        <v>54</v>
      </c>
      <c r="I105" s="12">
        <v>10000000</v>
      </c>
      <c r="J105" s="5">
        <v>1</v>
      </c>
      <c r="K105" s="6">
        <v>8.3333333333333329E-2</v>
      </c>
      <c r="L105" s="5" t="s">
        <v>9</v>
      </c>
      <c r="M105" s="5" t="s">
        <v>30</v>
      </c>
      <c r="N105" s="5" t="s">
        <v>24</v>
      </c>
      <c r="O105" s="5" t="s">
        <v>78</v>
      </c>
      <c r="P105" s="5" t="s">
        <v>52</v>
      </c>
      <c r="S105" s="3"/>
      <c r="AB105" s="8"/>
    </row>
    <row r="106" spans="2:28" ht="21" customHeight="1" x14ac:dyDescent="0.25">
      <c r="B106" s="3" t="s">
        <v>4</v>
      </c>
      <c r="C106" s="3">
        <v>1</v>
      </c>
      <c r="D106" s="3" t="s">
        <v>5</v>
      </c>
      <c r="E106" s="3" t="s">
        <v>18</v>
      </c>
      <c r="F106" s="3" t="s">
        <v>32</v>
      </c>
      <c r="G106" s="3">
        <v>5</v>
      </c>
      <c r="H106" s="3" t="s">
        <v>26</v>
      </c>
      <c r="I106" s="13">
        <v>25000000</v>
      </c>
      <c r="J106" s="3">
        <v>1</v>
      </c>
      <c r="K106" s="4">
        <v>8.3333333333333329E-2</v>
      </c>
      <c r="L106" s="3" t="s">
        <v>9</v>
      </c>
      <c r="M106" s="3" t="s">
        <v>30</v>
      </c>
      <c r="N106" s="3" t="s">
        <v>31</v>
      </c>
      <c r="O106" s="3" t="s">
        <v>78</v>
      </c>
      <c r="P106" s="3" t="s">
        <v>86</v>
      </c>
      <c r="S106" s="3"/>
      <c r="AB106" s="8"/>
    </row>
    <row r="107" spans="2:28" ht="21" customHeight="1" x14ac:dyDescent="0.25">
      <c r="B107" s="5" t="s">
        <v>4</v>
      </c>
      <c r="C107" s="5">
        <v>1</v>
      </c>
      <c r="D107" s="5" t="s">
        <v>60</v>
      </c>
      <c r="E107" s="5" t="s">
        <v>61</v>
      </c>
      <c r="F107" s="5" t="s">
        <v>13</v>
      </c>
      <c r="G107" s="5">
        <v>2</v>
      </c>
      <c r="H107" s="5" t="s">
        <v>19</v>
      </c>
      <c r="I107" s="12">
        <v>12000000</v>
      </c>
      <c r="J107" s="5">
        <v>5</v>
      </c>
      <c r="K107" s="6">
        <v>8.3333333333333329E-2</v>
      </c>
      <c r="L107" s="5" t="s">
        <v>9</v>
      </c>
      <c r="M107" s="5" t="s">
        <v>46</v>
      </c>
      <c r="N107" s="5" t="s">
        <v>41</v>
      </c>
      <c r="O107" s="5" t="s">
        <v>81</v>
      </c>
      <c r="P107" s="5" t="s">
        <v>88</v>
      </c>
      <c r="S107" s="3"/>
      <c r="AB107" s="8"/>
    </row>
    <row r="108" spans="2:28" ht="21" customHeight="1" x14ac:dyDescent="0.25">
      <c r="B108" s="3" t="s">
        <v>4</v>
      </c>
      <c r="C108" s="3">
        <v>30</v>
      </c>
      <c r="D108" s="3" t="s">
        <v>17</v>
      </c>
      <c r="E108" s="3" t="s">
        <v>6</v>
      </c>
      <c r="F108" s="3" t="s">
        <v>32</v>
      </c>
      <c r="G108" s="3">
        <v>2</v>
      </c>
      <c r="H108" s="3" t="s">
        <v>19</v>
      </c>
      <c r="I108" s="13">
        <v>12000000</v>
      </c>
      <c r="J108" s="3">
        <v>1</v>
      </c>
      <c r="K108" s="4">
        <v>8.3333333333333329E-2</v>
      </c>
      <c r="L108" s="3" t="s">
        <v>9</v>
      </c>
      <c r="M108" s="3" t="s">
        <v>10</v>
      </c>
      <c r="N108" s="3" t="s">
        <v>21</v>
      </c>
      <c r="O108" s="3" t="s">
        <v>80</v>
      </c>
      <c r="P108" s="3" t="s">
        <v>52</v>
      </c>
      <c r="S108" s="3"/>
      <c r="AB108" s="8"/>
    </row>
    <row r="109" spans="2:28" ht="21" customHeight="1" x14ac:dyDescent="0.25">
      <c r="B109" s="5" t="s">
        <v>4</v>
      </c>
      <c r="C109" s="5">
        <v>13</v>
      </c>
      <c r="D109" s="5" t="s">
        <v>17</v>
      </c>
      <c r="E109" s="5" t="s">
        <v>29</v>
      </c>
      <c r="F109" s="5" t="s">
        <v>32</v>
      </c>
      <c r="G109" s="5">
        <v>3</v>
      </c>
      <c r="H109" s="5" t="s">
        <v>19</v>
      </c>
      <c r="I109" s="12">
        <v>12000000</v>
      </c>
      <c r="J109" s="5">
        <v>1</v>
      </c>
      <c r="K109" s="6">
        <v>8.3333333333333329E-2</v>
      </c>
      <c r="L109" s="5" t="s">
        <v>9</v>
      </c>
      <c r="M109" s="5" t="s">
        <v>39</v>
      </c>
      <c r="N109" s="5" t="s">
        <v>41</v>
      </c>
      <c r="O109" s="5" t="s">
        <v>78</v>
      </c>
      <c r="P109" s="5" t="s">
        <v>89</v>
      </c>
      <c r="S109" s="3"/>
      <c r="AB109" s="8"/>
    </row>
    <row r="110" spans="2:28" ht="21" customHeight="1" x14ac:dyDescent="0.25">
      <c r="B110" s="3" t="s">
        <v>4</v>
      </c>
      <c r="C110" s="3">
        <v>1</v>
      </c>
      <c r="D110" s="3" t="s">
        <v>17</v>
      </c>
      <c r="E110" s="3" t="s">
        <v>6</v>
      </c>
      <c r="F110" s="3" t="s">
        <v>32</v>
      </c>
      <c r="G110" s="3">
        <v>1</v>
      </c>
      <c r="H110" s="3" t="s">
        <v>8</v>
      </c>
      <c r="I110" s="13">
        <v>7000000</v>
      </c>
      <c r="J110" s="3">
        <v>4</v>
      </c>
      <c r="K110" s="4">
        <v>8.3333333333333329E-2</v>
      </c>
      <c r="L110" s="3" t="s">
        <v>9</v>
      </c>
      <c r="M110" s="3" t="s">
        <v>27</v>
      </c>
      <c r="N110" s="3" t="s">
        <v>44</v>
      </c>
      <c r="O110" s="3" t="s">
        <v>78</v>
      </c>
      <c r="P110" s="3" t="s">
        <v>89</v>
      </c>
      <c r="S110" s="3"/>
      <c r="AB110" s="8"/>
    </row>
    <row r="111" spans="2:28" ht="21" customHeight="1" x14ac:dyDescent="0.25">
      <c r="B111" s="5" t="s">
        <v>4</v>
      </c>
      <c r="C111" s="5">
        <v>21</v>
      </c>
      <c r="D111" s="5" t="s">
        <v>28</v>
      </c>
      <c r="E111" s="5" t="s">
        <v>22</v>
      </c>
      <c r="F111" s="5" t="s">
        <v>32</v>
      </c>
      <c r="G111" s="5">
        <v>1</v>
      </c>
      <c r="H111" s="5" t="s">
        <v>37</v>
      </c>
      <c r="I111" s="12">
        <v>19000000</v>
      </c>
      <c r="J111" s="5">
        <v>1</v>
      </c>
      <c r="K111" s="6">
        <v>8.3333333333333329E-2</v>
      </c>
      <c r="L111" s="5" t="s">
        <v>38</v>
      </c>
      <c r="M111" s="5" t="s">
        <v>30</v>
      </c>
      <c r="N111" s="5" t="s">
        <v>21</v>
      </c>
      <c r="O111" s="5" t="s">
        <v>78</v>
      </c>
      <c r="P111" s="5" t="s">
        <v>52</v>
      </c>
      <c r="S111" s="3"/>
      <c r="AB111" s="8"/>
    </row>
    <row r="112" spans="2:28" ht="21" customHeight="1" x14ac:dyDescent="0.25">
      <c r="B112" s="3" t="s">
        <v>4</v>
      </c>
      <c r="C112" s="3">
        <v>3</v>
      </c>
      <c r="D112" s="3" t="s">
        <v>28</v>
      </c>
      <c r="E112" s="3" t="s">
        <v>22</v>
      </c>
      <c r="F112" s="3" t="s">
        <v>32</v>
      </c>
      <c r="G112" s="3">
        <v>2</v>
      </c>
      <c r="H112" s="3" t="s">
        <v>40</v>
      </c>
      <c r="I112" s="13">
        <v>38000000</v>
      </c>
      <c r="J112" s="3">
        <v>2</v>
      </c>
      <c r="K112" s="4">
        <v>8.3333333333333329E-2</v>
      </c>
      <c r="L112" s="3" t="s">
        <v>38</v>
      </c>
      <c r="M112" s="3" t="s">
        <v>10</v>
      </c>
      <c r="N112" s="3" t="s">
        <v>44</v>
      </c>
      <c r="O112" s="3" t="s">
        <v>79</v>
      </c>
      <c r="P112" s="3" t="s">
        <v>84</v>
      </c>
      <c r="S112" s="3"/>
      <c r="AB112" s="8"/>
    </row>
    <row r="113" spans="2:28" ht="21" customHeight="1" x14ac:dyDescent="0.25">
      <c r="B113" s="5" t="s">
        <v>4</v>
      </c>
      <c r="C113" s="5">
        <v>8</v>
      </c>
      <c r="D113" s="5" t="s">
        <v>28</v>
      </c>
      <c r="E113" s="5" t="s">
        <v>42</v>
      </c>
      <c r="F113" s="5" t="s">
        <v>32</v>
      </c>
      <c r="G113" s="5">
        <v>4</v>
      </c>
      <c r="H113" s="5" t="s">
        <v>33</v>
      </c>
      <c r="I113" s="12">
        <v>20000000</v>
      </c>
      <c r="J113" s="5">
        <v>2</v>
      </c>
      <c r="K113" s="6">
        <v>8.3333333333333329E-2</v>
      </c>
      <c r="L113" s="5" t="s">
        <v>51</v>
      </c>
      <c r="M113" s="5" t="s">
        <v>30</v>
      </c>
      <c r="N113" s="5" t="s">
        <v>21</v>
      </c>
      <c r="O113" s="5" t="s">
        <v>79</v>
      </c>
      <c r="P113" s="5" t="s">
        <v>83</v>
      </c>
      <c r="S113" s="3"/>
      <c r="AB113" s="8"/>
    </row>
    <row r="114" spans="2:28" ht="21" customHeight="1" x14ac:dyDescent="0.25">
      <c r="B114" s="3" t="s">
        <v>4</v>
      </c>
      <c r="C114" s="3">
        <v>14</v>
      </c>
      <c r="D114" s="3" t="s">
        <v>28</v>
      </c>
      <c r="E114" s="3" t="s">
        <v>6</v>
      </c>
      <c r="F114" s="3" t="s">
        <v>13</v>
      </c>
      <c r="G114" s="3">
        <v>1</v>
      </c>
      <c r="H114" s="3" t="s">
        <v>8</v>
      </c>
      <c r="I114" s="13">
        <v>7000000</v>
      </c>
      <c r="J114" s="3">
        <v>5</v>
      </c>
      <c r="K114" s="4">
        <v>8.3333333333333329E-2</v>
      </c>
      <c r="L114" s="3" t="s">
        <v>9</v>
      </c>
      <c r="M114" s="3" t="s">
        <v>27</v>
      </c>
      <c r="N114" s="3" t="s">
        <v>34</v>
      </c>
      <c r="O114" s="3" t="s">
        <v>80</v>
      </c>
      <c r="P114" s="3" t="s">
        <v>52</v>
      </c>
      <c r="S114" s="3"/>
      <c r="AB114" s="8"/>
    </row>
    <row r="115" spans="2:28" ht="21" customHeight="1" x14ac:dyDescent="0.25">
      <c r="B115" s="5" t="s">
        <v>4</v>
      </c>
      <c r="C115" s="5">
        <v>31</v>
      </c>
      <c r="D115" s="5" t="s">
        <v>28</v>
      </c>
      <c r="E115" s="5" t="s">
        <v>18</v>
      </c>
      <c r="F115" s="5" t="s">
        <v>13</v>
      </c>
      <c r="G115" s="5">
        <v>3</v>
      </c>
      <c r="H115" s="5" t="s">
        <v>23</v>
      </c>
      <c r="I115" s="12">
        <v>15000000</v>
      </c>
      <c r="J115" s="5">
        <v>3</v>
      </c>
      <c r="K115" s="6">
        <v>8.3333333333333329E-2</v>
      </c>
      <c r="L115" s="5" t="s">
        <v>9</v>
      </c>
      <c r="M115" s="5" t="s">
        <v>20</v>
      </c>
      <c r="N115" s="5" t="s">
        <v>16</v>
      </c>
      <c r="O115" s="5" t="s">
        <v>81</v>
      </c>
      <c r="P115" s="5" t="s">
        <v>91</v>
      </c>
      <c r="S115" s="3"/>
      <c r="AB115" s="8"/>
    </row>
    <row r="116" spans="2:28" ht="21" customHeight="1" x14ac:dyDescent="0.25">
      <c r="B116" s="3" t="s">
        <v>4</v>
      </c>
      <c r="C116" s="3">
        <v>20</v>
      </c>
      <c r="D116" s="3" t="s">
        <v>28</v>
      </c>
      <c r="E116" s="3" t="s">
        <v>22</v>
      </c>
      <c r="F116" s="3" t="s">
        <v>36</v>
      </c>
      <c r="G116" s="3">
        <v>3</v>
      </c>
      <c r="H116" s="3" t="s">
        <v>23</v>
      </c>
      <c r="I116" s="13">
        <v>15000000</v>
      </c>
      <c r="J116" s="3">
        <v>1</v>
      </c>
      <c r="K116" s="4">
        <v>8.3333333333333329E-2</v>
      </c>
      <c r="L116" s="3" t="s">
        <v>9</v>
      </c>
      <c r="M116" s="3" t="s">
        <v>53</v>
      </c>
      <c r="N116" s="3" t="s">
        <v>41</v>
      </c>
      <c r="O116" s="3" t="s">
        <v>81</v>
      </c>
      <c r="P116" s="3" t="s">
        <v>88</v>
      </c>
      <c r="S116" s="3"/>
      <c r="AB116" s="8"/>
    </row>
    <row r="117" spans="2:28" ht="21" customHeight="1" x14ac:dyDescent="0.25">
      <c r="B117" s="5" t="s">
        <v>4</v>
      </c>
      <c r="C117" s="5">
        <v>25</v>
      </c>
      <c r="D117" s="5" t="s">
        <v>35</v>
      </c>
      <c r="E117" s="5" t="s">
        <v>6</v>
      </c>
      <c r="F117" s="5" t="s">
        <v>13</v>
      </c>
      <c r="G117" s="5">
        <v>2</v>
      </c>
      <c r="H117" s="5" t="s">
        <v>40</v>
      </c>
      <c r="I117" s="12">
        <v>38000000</v>
      </c>
      <c r="J117" s="5">
        <v>1</v>
      </c>
      <c r="K117" s="6">
        <v>8.3333333333333329E-2</v>
      </c>
      <c r="L117" s="5" t="s">
        <v>38</v>
      </c>
      <c r="M117" s="5" t="s">
        <v>39</v>
      </c>
      <c r="N117" s="5" t="s">
        <v>21</v>
      </c>
      <c r="O117" s="5" t="s">
        <v>78</v>
      </c>
      <c r="P117" s="5" t="s">
        <v>90</v>
      </c>
      <c r="S117" s="3"/>
      <c r="AB117" s="8"/>
    </row>
    <row r="118" spans="2:28" ht="21" customHeight="1" x14ac:dyDescent="0.25">
      <c r="B118" s="3" t="s">
        <v>4</v>
      </c>
      <c r="C118" s="3">
        <v>5</v>
      </c>
      <c r="D118" s="3" t="s">
        <v>35</v>
      </c>
      <c r="E118" s="3" t="s">
        <v>22</v>
      </c>
      <c r="F118" s="3" t="s">
        <v>36</v>
      </c>
      <c r="G118" s="3">
        <v>3</v>
      </c>
      <c r="H118" s="3" t="s">
        <v>19</v>
      </c>
      <c r="I118" s="13">
        <v>12000000</v>
      </c>
      <c r="J118" s="3">
        <v>2</v>
      </c>
      <c r="K118" s="4">
        <v>8.3333333333333329E-2</v>
      </c>
      <c r="L118" s="3" t="s">
        <v>9</v>
      </c>
      <c r="M118" s="3" t="s">
        <v>15</v>
      </c>
      <c r="N118" s="3" t="s">
        <v>34</v>
      </c>
      <c r="O118" s="3" t="s">
        <v>79</v>
      </c>
      <c r="P118" s="3" t="s">
        <v>87</v>
      </c>
      <c r="S118" s="3"/>
      <c r="AB118" s="8"/>
    </row>
    <row r="119" spans="2:28" ht="21" customHeight="1" x14ac:dyDescent="0.25">
      <c r="B119" s="5" t="s">
        <v>4</v>
      </c>
      <c r="C119" s="5">
        <v>16</v>
      </c>
      <c r="D119" s="5" t="s">
        <v>35</v>
      </c>
      <c r="E119" s="5" t="s">
        <v>18</v>
      </c>
      <c r="F119" s="5" t="s">
        <v>32</v>
      </c>
      <c r="G119" s="5">
        <v>2</v>
      </c>
      <c r="H119" s="5" t="s">
        <v>19</v>
      </c>
      <c r="I119" s="12">
        <v>12000000</v>
      </c>
      <c r="J119" s="5">
        <v>3</v>
      </c>
      <c r="K119" s="6">
        <v>8.3333333333333329E-2</v>
      </c>
      <c r="L119" s="5" t="s">
        <v>9</v>
      </c>
      <c r="M119" s="5" t="s">
        <v>10</v>
      </c>
      <c r="N119" s="5" t="s">
        <v>44</v>
      </c>
      <c r="O119" s="5" t="s">
        <v>79</v>
      </c>
      <c r="P119" s="5" t="s">
        <v>83</v>
      </c>
      <c r="S119" s="3"/>
      <c r="AB119" s="8"/>
    </row>
    <row r="120" spans="2:28" ht="21" customHeight="1" x14ac:dyDescent="0.25">
      <c r="B120" s="3" t="s">
        <v>4</v>
      </c>
      <c r="C120" s="3">
        <v>26</v>
      </c>
      <c r="D120" s="3" t="s">
        <v>56</v>
      </c>
      <c r="E120" s="3" t="s">
        <v>29</v>
      </c>
      <c r="F120" s="3" t="s">
        <v>13</v>
      </c>
      <c r="G120" s="3">
        <v>5</v>
      </c>
      <c r="H120" s="3" t="s">
        <v>26</v>
      </c>
      <c r="I120" s="13">
        <v>25000000</v>
      </c>
      <c r="J120" s="3">
        <v>5</v>
      </c>
      <c r="K120" s="4">
        <v>8.3333333333333329E-2</v>
      </c>
      <c r="L120" s="3" t="s">
        <v>9</v>
      </c>
      <c r="M120" s="3" t="s">
        <v>53</v>
      </c>
      <c r="N120" s="3" t="s">
        <v>31</v>
      </c>
      <c r="O120" s="3" t="s">
        <v>81</v>
      </c>
      <c r="P120" s="3" t="s">
        <v>88</v>
      </c>
      <c r="S120" s="3"/>
      <c r="AB120" s="8"/>
    </row>
    <row r="121" spans="2:28" ht="21" customHeight="1" x14ac:dyDescent="0.25">
      <c r="B121" s="5" t="s">
        <v>4</v>
      </c>
      <c r="C121" s="5">
        <v>11</v>
      </c>
      <c r="D121" s="5" t="s">
        <v>45</v>
      </c>
      <c r="E121" s="5" t="s">
        <v>42</v>
      </c>
      <c r="F121" s="5" t="s">
        <v>7</v>
      </c>
      <c r="G121" s="5">
        <v>4</v>
      </c>
      <c r="H121" s="5" t="s">
        <v>33</v>
      </c>
      <c r="I121" s="12">
        <v>20000000</v>
      </c>
      <c r="J121" s="5">
        <v>2</v>
      </c>
      <c r="K121" s="6">
        <v>8.3333333333333329E-2</v>
      </c>
      <c r="L121" s="5" t="s">
        <v>51</v>
      </c>
      <c r="M121" s="5" t="s">
        <v>27</v>
      </c>
      <c r="N121" s="5" t="s">
        <v>21</v>
      </c>
      <c r="O121" s="5" t="s">
        <v>80</v>
      </c>
      <c r="P121" s="5" t="s">
        <v>52</v>
      </c>
      <c r="S121" s="3"/>
      <c r="AB121" s="8"/>
    </row>
    <row r="122" spans="2:28" ht="21" customHeight="1" x14ac:dyDescent="0.25">
      <c r="B122" s="3" t="s">
        <v>4</v>
      </c>
      <c r="C122" s="3">
        <v>14</v>
      </c>
      <c r="D122" s="3" t="s">
        <v>45</v>
      </c>
      <c r="E122" s="3" t="s">
        <v>42</v>
      </c>
      <c r="F122" s="3" t="s">
        <v>7</v>
      </c>
      <c r="G122" s="3">
        <v>3</v>
      </c>
      <c r="H122" s="3" t="s">
        <v>23</v>
      </c>
      <c r="I122" s="13">
        <v>15000000</v>
      </c>
      <c r="J122" s="3">
        <v>2</v>
      </c>
      <c r="K122" s="4">
        <v>8.3333333333333329E-2</v>
      </c>
      <c r="L122" s="3" t="s">
        <v>9</v>
      </c>
      <c r="M122" s="3" t="s">
        <v>46</v>
      </c>
      <c r="N122" s="3" t="s">
        <v>21</v>
      </c>
      <c r="O122" s="3" t="s">
        <v>79</v>
      </c>
      <c r="P122" s="3" t="s">
        <v>87</v>
      </c>
      <c r="S122" s="3"/>
      <c r="AB122" s="8"/>
    </row>
    <row r="123" spans="2:28" ht="21" customHeight="1" x14ac:dyDescent="0.25">
      <c r="B123" s="5" t="s">
        <v>4</v>
      </c>
      <c r="C123" s="5">
        <v>11</v>
      </c>
      <c r="D123" s="5" t="s">
        <v>47</v>
      </c>
      <c r="E123" s="5" t="s">
        <v>42</v>
      </c>
      <c r="F123" s="5" t="s">
        <v>32</v>
      </c>
      <c r="G123" s="5">
        <v>2</v>
      </c>
      <c r="H123" s="5" t="s">
        <v>54</v>
      </c>
      <c r="I123" s="12">
        <v>10000000</v>
      </c>
      <c r="J123" s="5">
        <v>1</v>
      </c>
      <c r="K123" s="6">
        <v>8.3333333333333329E-2</v>
      </c>
      <c r="L123" s="5" t="s">
        <v>9</v>
      </c>
      <c r="M123" s="5" t="s">
        <v>30</v>
      </c>
      <c r="N123" s="5" t="s">
        <v>24</v>
      </c>
      <c r="O123" s="5" t="s">
        <v>78</v>
      </c>
      <c r="P123" s="5" t="s">
        <v>52</v>
      </c>
      <c r="S123" s="3"/>
      <c r="AB123" s="8"/>
    </row>
    <row r="124" spans="2:28" ht="21" customHeight="1" x14ac:dyDescent="0.25">
      <c r="B124" s="3" t="s">
        <v>4</v>
      </c>
      <c r="C124" s="3">
        <v>1</v>
      </c>
      <c r="D124" s="3" t="s">
        <v>5</v>
      </c>
      <c r="E124" s="3" t="s">
        <v>18</v>
      </c>
      <c r="F124" s="3" t="s">
        <v>32</v>
      </c>
      <c r="G124" s="3">
        <v>5</v>
      </c>
      <c r="H124" s="3" t="s">
        <v>26</v>
      </c>
      <c r="I124" s="13">
        <v>25000000</v>
      </c>
      <c r="J124" s="3">
        <v>1</v>
      </c>
      <c r="K124" s="4">
        <v>8.3333333333333329E-2</v>
      </c>
      <c r="L124" s="3" t="s">
        <v>9</v>
      </c>
      <c r="M124" s="3" t="s">
        <v>30</v>
      </c>
      <c r="N124" s="3" t="s">
        <v>31</v>
      </c>
      <c r="O124" s="3" t="s">
        <v>78</v>
      </c>
      <c r="P124" s="3" t="s">
        <v>86</v>
      </c>
      <c r="S124" s="3"/>
      <c r="AB124" s="8"/>
    </row>
    <row r="125" spans="2:28" ht="21" customHeight="1" x14ac:dyDescent="0.25">
      <c r="B125" s="5" t="s">
        <v>4</v>
      </c>
      <c r="C125" s="5">
        <v>1</v>
      </c>
      <c r="D125" s="5" t="s">
        <v>60</v>
      </c>
      <c r="E125" s="5" t="s">
        <v>61</v>
      </c>
      <c r="F125" s="5" t="s">
        <v>13</v>
      </c>
      <c r="G125" s="5">
        <v>2</v>
      </c>
      <c r="H125" s="5" t="s">
        <v>19</v>
      </c>
      <c r="I125" s="12">
        <v>12000000</v>
      </c>
      <c r="J125" s="5">
        <v>5</v>
      </c>
      <c r="K125" s="6">
        <v>8.3333333333333329E-2</v>
      </c>
      <c r="L125" s="5" t="s">
        <v>9</v>
      </c>
      <c r="M125" s="5" t="s">
        <v>46</v>
      </c>
      <c r="N125" s="5" t="s">
        <v>41</v>
      </c>
      <c r="O125" s="5" t="s">
        <v>81</v>
      </c>
      <c r="P125" s="5" t="s">
        <v>88</v>
      </c>
      <c r="S125" s="3"/>
      <c r="AB125" s="8"/>
    </row>
    <row r="126" spans="2:28" ht="21" customHeight="1" x14ac:dyDescent="0.25">
      <c r="B126" s="3" t="s">
        <v>57</v>
      </c>
      <c r="C126" s="3">
        <v>13</v>
      </c>
      <c r="D126" s="3" t="s">
        <v>50</v>
      </c>
      <c r="E126" s="3" t="s">
        <v>6</v>
      </c>
      <c r="F126" s="3" t="s">
        <v>55</v>
      </c>
      <c r="G126" s="3">
        <v>0</v>
      </c>
      <c r="H126" s="3" t="s">
        <v>58</v>
      </c>
      <c r="I126" s="3">
        <v>0</v>
      </c>
      <c r="J126" s="3">
        <v>3</v>
      </c>
      <c r="K126" s="4">
        <v>8.3333333333333329E-2</v>
      </c>
      <c r="N126" s="3" t="s">
        <v>16</v>
      </c>
      <c r="O126" s="3" t="s">
        <v>79</v>
      </c>
      <c r="P126" s="3" t="s">
        <v>83</v>
      </c>
      <c r="S126" s="3"/>
      <c r="AB126" s="8"/>
    </row>
    <row r="127" spans="2:28" ht="21" customHeight="1" x14ac:dyDescent="0.25">
      <c r="B127" s="5" t="s">
        <v>57</v>
      </c>
      <c r="C127" s="5">
        <v>15</v>
      </c>
      <c r="D127" s="5" t="s">
        <v>17</v>
      </c>
      <c r="E127" s="5" t="s">
        <v>29</v>
      </c>
      <c r="F127" s="5" t="s">
        <v>13</v>
      </c>
      <c r="G127" s="5">
        <v>0</v>
      </c>
      <c r="H127" s="5" t="s">
        <v>58</v>
      </c>
      <c r="I127" s="5">
        <v>0</v>
      </c>
      <c r="J127" s="5">
        <v>4</v>
      </c>
      <c r="K127" s="6">
        <v>8.3333333333333329E-2</v>
      </c>
      <c r="L127" s="5"/>
      <c r="M127" s="5"/>
      <c r="N127" s="5" t="s">
        <v>11</v>
      </c>
      <c r="O127" s="5" t="s">
        <v>78</v>
      </c>
      <c r="P127" s="5" t="s">
        <v>80</v>
      </c>
      <c r="S127" s="3"/>
      <c r="AB127" s="8"/>
    </row>
    <row r="128" spans="2:28" ht="21" customHeight="1" x14ac:dyDescent="0.25">
      <c r="B128" s="3" t="s">
        <v>57</v>
      </c>
      <c r="C128" s="3">
        <v>28</v>
      </c>
      <c r="D128" s="3" t="s">
        <v>28</v>
      </c>
      <c r="E128" s="3" t="s">
        <v>22</v>
      </c>
      <c r="F128" s="3" t="s">
        <v>13</v>
      </c>
      <c r="G128" s="3">
        <v>0</v>
      </c>
      <c r="H128" s="3" t="s">
        <v>58</v>
      </c>
      <c r="I128" s="3">
        <v>0</v>
      </c>
      <c r="J128" s="3">
        <v>3</v>
      </c>
      <c r="K128" s="4">
        <v>8.3333333333333329E-2</v>
      </c>
      <c r="N128" s="3" t="s">
        <v>24</v>
      </c>
      <c r="O128" s="3" t="s">
        <v>79</v>
      </c>
      <c r="P128" s="3" t="s">
        <v>84</v>
      </c>
      <c r="S128" s="3"/>
      <c r="AB128" s="8"/>
    </row>
    <row r="129" spans="2:28" ht="21" customHeight="1" x14ac:dyDescent="0.25">
      <c r="B129" s="5" t="s">
        <v>57</v>
      </c>
      <c r="C129" s="5">
        <v>20</v>
      </c>
      <c r="D129" s="5" t="s">
        <v>28</v>
      </c>
      <c r="E129" s="5" t="s">
        <v>6</v>
      </c>
      <c r="F129" s="5" t="s">
        <v>32</v>
      </c>
      <c r="G129" s="5">
        <v>0</v>
      </c>
      <c r="H129" s="5" t="s">
        <v>58</v>
      </c>
      <c r="I129" s="5">
        <v>0</v>
      </c>
      <c r="J129" s="5">
        <v>2</v>
      </c>
      <c r="K129" s="6">
        <v>8.3333333333333329E-2</v>
      </c>
      <c r="L129" s="5"/>
      <c r="M129" s="5"/>
      <c r="N129" s="5" t="s">
        <v>11</v>
      </c>
      <c r="O129" s="5" t="s">
        <v>78</v>
      </c>
      <c r="P129" s="5" t="s">
        <v>89</v>
      </c>
      <c r="S129" s="3"/>
      <c r="AB129" s="8"/>
    </row>
    <row r="130" spans="2:28" ht="21" customHeight="1" x14ac:dyDescent="0.25">
      <c r="B130" s="3" t="s">
        <v>57</v>
      </c>
      <c r="C130" s="3">
        <v>14</v>
      </c>
      <c r="D130" s="3" t="s">
        <v>28</v>
      </c>
      <c r="E130" s="3" t="s">
        <v>6</v>
      </c>
      <c r="F130" s="3" t="s">
        <v>32</v>
      </c>
      <c r="G130" s="3">
        <v>0</v>
      </c>
      <c r="H130" s="3" t="s">
        <v>58</v>
      </c>
      <c r="I130" s="3">
        <v>0</v>
      </c>
      <c r="J130" s="3">
        <v>1</v>
      </c>
      <c r="K130" s="4">
        <v>8.3333333333333329E-2</v>
      </c>
      <c r="N130" s="3" t="s">
        <v>41</v>
      </c>
      <c r="O130" s="3" t="s">
        <v>80</v>
      </c>
      <c r="P130" s="3" t="s">
        <v>52</v>
      </c>
      <c r="S130" s="3"/>
      <c r="AB130" s="8"/>
    </row>
    <row r="131" spans="2:28" ht="21" customHeight="1" x14ac:dyDescent="0.25">
      <c r="B131" s="5" t="s">
        <v>57</v>
      </c>
      <c r="C131" s="5">
        <v>13</v>
      </c>
      <c r="D131" s="5" t="s">
        <v>35</v>
      </c>
      <c r="E131" s="5" t="s">
        <v>6</v>
      </c>
      <c r="F131" s="5" t="s">
        <v>13</v>
      </c>
      <c r="G131" s="5">
        <v>0</v>
      </c>
      <c r="H131" s="5" t="s">
        <v>58</v>
      </c>
      <c r="I131" s="5">
        <v>0</v>
      </c>
      <c r="J131" s="5">
        <v>1</v>
      </c>
      <c r="K131" s="6">
        <v>8.3333333333333329E-2</v>
      </c>
      <c r="L131" s="5"/>
      <c r="M131" s="5"/>
      <c r="N131" s="5" t="s">
        <v>24</v>
      </c>
      <c r="O131" s="5" t="s">
        <v>78</v>
      </c>
      <c r="P131" s="5" t="s">
        <v>86</v>
      </c>
      <c r="S131" s="3"/>
      <c r="AB131" s="8"/>
    </row>
    <row r="132" spans="2:28" ht="21" customHeight="1" x14ac:dyDescent="0.25">
      <c r="B132" s="3" t="s">
        <v>57</v>
      </c>
      <c r="C132" s="3">
        <v>15</v>
      </c>
      <c r="D132" s="3" t="s">
        <v>35</v>
      </c>
      <c r="E132" s="3" t="s">
        <v>42</v>
      </c>
      <c r="F132" s="3" t="s">
        <v>13</v>
      </c>
      <c r="G132" s="3">
        <v>0</v>
      </c>
      <c r="H132" s="3" t="s">
        <v>58</v>
      </c>
      <c r="I132" s="3">
        <v>0</v>
      </c>
      <c r="J132" s="3">
        <v>4</v>
      </c>
      <c r="K132" s="4">
        <v>8.3333333333333329E-2</v>
      </c>
      <c r="N132" s="3" t="s">
        <v>24</v>
      </c>
      <c r="O132" s="3" t="s">
        <v>81</v>
      </c>
      <c r="P132" s="3" t="s">
        <v>88</v>
      </c>
      <c r="S132" s="3"/>
      <c r="AB132" s="8"/>
    </row>
    <row r="133" spans="2:28" ht="21" customHeight="1" x14ac:dyDescent="0.25">
      <c r="B133" s="5" t="s">
        <v>57</v>
      </c>
      <c r="C133" s="5">
        <v>26</v>
      </c>
      <c r="D133" s="5" t="s">
        <v>35</v>
      </c>
      <c r="E133" s="5" t="s">
        <v>6</v>
      </c>
      <c r="F133" s="5" t="s">
        <v>32</v>
      </c>
      <c r="G133" s="5">
        <v>0</v>
      </c>
      <c r="H133" s="5" t="s">
        <v>58</v>
      </c>
      <c r="I133" s="5">
        <v>0</v>
      </c>
      <c r="J133" s="5">
        <v>2</v>
      </c>
      <c r="K133" s="6">
        <v>8.3333333333333329E-2</v>
      </c>
      <c r="L133" s="5"/>
      <c r="M133" s="5"/>
      <c r="N133" s="5" t="s">
        <v>44</v>
      </c>
      <c r="O133" s="5" t="s">
        <v>79</v>
      </c>
      <c r="P133" s="5" t="s">
        <v>84</v>
      </c>
      <c r="S133" s="3"/>
      <c r="AB133" s="8"/>
    </row>
    <row r="134" spans="2:28" ht="21" customHeight="1" x14ac:dyDescent="0.25">
      <c r="B134" s="3" t="s">
        <v>57</v>
      </c>
      <c r="C134" s="3">
        <v>13</v>
      </c>
      <c r="D134" s="3" t="s">
        <v>50</v>
      </c>
      <c r="E134" s="3" t="s">
        <v>6</v>
      </c>
      <c r="F134" s="3" t="s">
        <v>55</v>
      </c>
      <c r="G134" s="3">
        <v>0</v>
      </c>
      <c r="H134" s="3" t="s">
        <v>58</v>
      </c>
      <c r="I134" s="3">
        <v>0</v>
      </c>
      <c r="J134" s="3">
        <v>3</v>
      </c>
      <c r="K134" s="4">
        <v>8.3333333333333329E-2</v>
      </c>
      <c r="N134" s="3" t="s">
        <v>16</v>
      </c>
      <c r="O134" s="3" t="s">
        <v>79</v>
      </c>
      <c r="P134" s="3" t="s">
        <v>83</v>
      </c>
      <c r="S134" s="3"/>
      <c r="AB134" s="8"/>
    </row>
    <row r="135" spans="2:28" ht="21" customHeight="1" x14ac:dyDescent="0.25">
      <c r="B135" s="5" t="s">
        <v>4</v>
      </c>
      <c r="C135" s="5">
        <v>16</v>
      </c>
      <c r="D135" s="5" t="s">
        <v>45</v>
      </c>
      <c r="E135" s="5" t="s">
        <v>29</v>
      </c>
      <c r="F135" s="5" t="s">
        <v>13</v>
      </c>
      <c r="G135" s="5">
        <v>5</v>
      </c>
      <c r="H135" s="5" t="s">
        <v>26</v>
      </c>
      <c r="I135" s="12">
        <v>25000000</v>
      </c>
      <c r="J135" s="5">
        <v>1</v>
      </c>
      <c r="K135" s="6">
        <v>8.3333333333333329E-2</v>
      </c>
      <c r="L135" s="5" t="s">
        <v>9</v>
      </c>
      <c r="M135" s="5" t="s">
        <v>39</v>
      </c>
      <c r="N135" s="5" t="s">
        <v>41</v>
      </c>
      <c r="O135" s="5" t="s">
        <v>79</v>
      </c>
      <c r="P135" s="5" t="s">
        <v>84</v>
      </c>
      <c r="S135" s="3"/>
      <c r="AB135" s="8"/>
    </row>
    <row r="136" spans="2:28" ht="21" customHeight="1" x14ac:dyDescent="0.25">
      <c r="B136" s="3" t="s">
        <v>4</v>
      </c>
      <c r="C136" s="3">
        <v>1</v>
      </c>
      <c r="D136" s="3" t="s">
        <v>47</v>
      </c>
      <c r="E136" s="3" t="s">
        <v>22</v>
      </c>
      <c r="F136" s="3" t="s">
        <v>13</v>
      </c>
      <c r="G136" s="3">
        <v>1</v>
      </c>
      <c r="H136" s="3" t="s">
        <v>8</v>
      </c>
      <c r="I136" s="13">
        <v>7000000</v>
      </c>
      <c r="J136" s="3">
        <v>2</v>
      </c>
      <c r="K136" s="4">
        <v>8.3333333333333329E-2</v>
      </c>
      <c r="L136" s="3" t="s">
        <v>9</v>
      </c>
      <c r="M136" s="3" t="s">
        <v>15</v>
      </c>
      <c r="N136" s="3" t="s">
        <v>24</v>
      </c>
      <c r="O136" s="3" t="s">
        <v>79</v>
      </c>
      <c r="P136" s="3" t="s">
        <v>84</v>
      </c>
      <c r="S136" s="3"/>
      <c r="AB136" s="8"/>
    </row>
    <row r="137" spans="2:28" ht="21" customHeight="1" x14ac:dyDescent="0.25">
      <c r="B137" s="5" t="s">
        <v>4</v>
      </c>
      <c r="C137" s="5">
        <v>11</v>
      </c>
      <c r="D137" s="5" t="s">
        <v>47</v>
      </c>
      <c r="E137" s="5" t="s">
        <v>22</v>
      </c>
      <c r="F137" s="5" t="s">
        <v>36</v>
      </c>
      <c r="G137" s="5">
        <v>2</v>
      </c>
      <c r="H137" s="5" t="s">
        <v>19</v>
      </c>
      <c r="I137" s="12">
        <v>12000000</v>
      </c>
      <c r="J137" s="5">
        <v>2</v>
      </c>
      <c r="K137" s="6">
        <v>8.3333333333333329E-2</v>
      </c>
      <c r="L137" s="5" t="s">
        <v>9</v>
      </c>
      <c r="M137" s="5" t="s">
        <v>15</v>
      </c>
      <c r="N137" s="5" t="s">
        <v>31</v>
      </c>
      <c r="O137" s="5" t="s">
        <v>78</v>
      </c>
      <c r="P137" s="5" t="s">
        <v>52</v>
      </c>
      <c r="S137" s="3"/>
      <c r="AB137" s="8"/>
    </row>
    <row r="138" spans="2:28" ht="21" customHeight="1" x14ac:dyDescent="0.25">
      <c r="B138" s="3" t="s">
        <v>4</v>
      </c>
      <c r="C138" s="3">
        <v>11</v>
      </c>
      <c r="D138" s="3" t="s">
        <v>47</v>
      </c>
      <c r="E138" s="3" t="s">
        <v>6</v>
      </c>
      <c r="F138" s="3" t="s">
        <v>13</v>
      </c>
      <c r="G138" s="3">
        <v>3</v>
      </c>
      <c r="H138" s="3" t="s">
        <v>23</v>
      </c>
      <c r="I138" s="13">
        <v>15000000</v>
      </c>
      <c r="J138" s="3">
        <v>1</v>
      </c>
      <c r="K138" s="4">
        <v>8.3333333333333329E-2</v>
      </c>
      <c r="L138" s="3" t="s">
        <v>9</v>
      </c>
      <c r="M138" s="3" t="s">
        <v>30</v>
      </c>
      <c r="N138" s="3" t="s">
        <v>41</v>
      </c>
      <c r="O138" s="3" t="s">
        <v>80</v>
      </c>
      <c r="P138" s="3" t="s">
        <v>85</v>
      </c>
      <c r="S138" s="3"/>
      <c r="AB138" s="8"/>
    </row>
    <row r="139" spans="2:28" ht="21" customHeight="1" x14ac:dyDescent="0.25">
      <c r="B139" s="5" t="s">
        <v>4</v>
      </c>
      <c r="C139" s="5">
        <v>1</v>
      </c>
      <c r="D139" s="5" t="s">
        <v>5</v>
      </c>
      <c r="E139" s="5" t="s">
        <v>6</v>
      </c>
      <c r="F139" s="5" t="s">
        <v>7</v>
      </c>
      <c r="G139" s="5">
        <v>1</v>
      </c>
      <c r="H139" s="5" t="s">
        <v>37</v>
      </c>
      <c r="I139" s="12">
        <v>19000000</v>
      </c>
      <c r="J139" s="5">
        <v>1</v>
      </c>
      <c r="K139" s="6">
        <v>8.3333333333333329E-2</v>
      </c>
      <c r="L139" s="5" t="s">
        <v>38</v>
      </c>
      <c r="M139" s="5" t="s">
        <v>30</v>
      </c>
      <c r="N139" s="5" t="s">
        <v>34</v>
      </c>
      <c r="O139" s="5" t="s">
        <v>78</v>
      </c>
      <c r="P139" s="5" t="s">
        <v>80</v>
      </c>
      <c r="S139" s="3"/>
      <c r="AB139" s="8"/>
    </row>
    <row r="140" spans="2:28" ht="21" customHeight="1" x14ac:dyDescent="0.25">
      <c r="B140" s="3" t="s">
        <v>4</v>
      </c>
      <c r="C140" s="3">
        <v>1</v>
      </c>
      <c r="D140" s="3" t="s">
        <v>5</v>
      </c>
      <c r="E140" s="3" t="s">
        <v>29</v>
      </c>
      <c r="F140" s="3" t="s">
        <v>13</v>
      </c>
      <c r="G140" s="3">
        <v>4</v>
      </c>
      <c r="H140" s="3" t="s">
        <v>33</v>
      </c>
      <c r="I140" s="13">
        <v>20000000</v>
      </c>
      <c r="J140" s="3">
        <v>3</v>
      </c>
      <c r="K140" s="4">
        <v>8.3333333333333329E-2</v>
      </c>
      <c r="L140" s="3" t="s">
        <v>51</v>
      </c>
      <c r="M140" s="3" t="s">
        <v>30</v>
      </c>
      <c r="N140" s="3" t="s">
        <v>41</v>
      </c>
      <c r="O140" s="3" t="s">
        <v>80</v>
      </c>
      <c r="P140" s="3" t="s">
        <v>52</v>
      </c>
      <c r="S140" s="3"/>
      <c r="AB140" s="8"/>
    </row>
    <row r="141" spans="2:28" ht="21" customHeight="1" x14ac:dyDescent="0.25">
      <c r="B141" s="5" t="s">
        <v>4</v>
      </c>
      <c r="C141" s="5">
        <v>1</v>
      </c>
      <c r="D141" s="5" t="s">
        <v>5</v>
      </c>
      <c r="E141" s="5" t="s">
        <v>6</v>
      </c>
      <c r="F141" s="5" t="s">
        <v>32</v>
      </c>
      <c r="G141" s="5">
        <v>3</v>
      </c>
      <c r="H141" s="5" t="s">
        <v>23</v>
      </c>
      <c r="I141" s="12">
        <v>15000000</v>
      </c>
      <c r="J141" s="5">
        <v>1</v>
      </c>
      <c r="K141" s="6">
        <v>8.3333333333333329E-2</v>
      </c>
      <c r="L141" s="5" t="s">
        <v>9</v>
      </c>
      <c r="M141" s="5" t="s">
        <v>46</v>
      </c>
      <c r="N141" s="5" t="s">
        <v>44</v>
      </c>
      <c r="O141" s="5" t="s">
        <v>81</v>
      </c>
      <c r="P141" s="5" t="s">
        <v>25</v>
      </c>
      <c r="S141" s="3"/>
      <c r="AB141" s="8"/>
    </row>
    <row r="142" spans="2:28" ht="21" customHeight="1" x14ac:dyDescent="0.25">
      <c r="B142" s="3" t="s">
        <v>4</v>
      </c>
      <c r="C142" s="3">
        <v>1</v>
      </c>
      <c r="D142" s="3" t="s">
        <v>49</v>
      </c>
      <c r="E142" s="3" t="s">
        <v>6</v>
      </c>
      <c r="F142" s="3" t="s">
        <v>7</v>
      </c>
      <c r="G142" s="3">
        <v>4</v>
      </c>
      <c r="H142" s="3" t="s">
        <v>33</v>
      </c>
      <c r="I142" s="13">
        <v>20000000</v>
      </c>
      <c r="J142" s="3">
        <v>4</v>
      </c>
      <c r="K142" s="4">
        <v>8.3333333333333329E-2</v>
      </c>
      <c r="L142" s="3" t="s">
        <v>51</v>
      </c>
      <c r="M142" s="3" t="s">
        <v>30</v>
      </c>
      <c r="N142" s="3" t="s">
        <v>16</v>
      </c>
      <c r="O142" s="3" t="s">
        <v>78</v>
      </c>
      <c r="P142" s="3" t="s">
        <v>89</v>
      </c>
      <c r="S142" s="3"/>
      <c r="AB142" s="8"/>
    </row>
    <row r="143" spans="2:28" ht="21" customHeight="1" x14ac:dyDescent="0.25">
      <c r="B143" s="5" t="s">
        <v>4</v>
      </c>
      <c r="C143" s="5">
        <v>4</v>
      </c>
      <c r="D143" s="5" t="s">
        <v>49</v>
      </c>
      <c r="E143" s="5" t="s">
        <v>61</v>
      </c>
      <c r="F143" s="5" t="s">
        <v>7</v>
      </c>
      <c r="G143" s="5">
        <v>3</v>
      </c>
      <c r="H143" s="5" t="s">
        <v>23</v>
      </c>
      <c r="I143" s="12">
        <v>15000000</v>
      </c>
      <c r="J143" s="5">
        <v>1</v>
      </c>
      <c r="K143" s="6">
        <v>8.3333333333333329E-2</v>
      </c>
      <c r="L143" s="5" t="s">
        <v>9</v>
      </c>
      <c r="M143" s="5" t="s">
        <v>27</v>
      </c>
      <c r="N143" s="5" t="s">
        <v>34</v>
      </c>
      <c r="O143" s="5" t="s">
        <v>79</v>
      </c>
      <c r="P143" s="5" t="s">
        <v>84</v>
      </c>
      <c r="S143" s="3"/>
      <c r="AB143" s="8"/>
    </row>
    <row r="144" spans="2:28" ht="21" customHeight="1" x14ac:dyDescent="0.25">
      <c r="B144" s="3" t="s">
        <v>4</v>
      </c>
      <c r="C144" s="3">
        <v>11</v>
      </c>
      <c r="D144" s="3" t="s">
        <v>49</v>
      </c>
      <c r="E144" s="3" t="s">
        <v>29</v>
      </c>
      <c r="F144" s="3" t="s">
        <v>13</v>
      </c>
      <c r="G144" s="3">
        <v>5</v>
      </c>
      <c r="H144" s="3" t="s">
        <v>26</v>
      </c>
      <c r="I144" s="13">
        <v>25000000</v>
      </c>
      <c r="J144" s="3">
        <v>4</v>
      </c>
      <c r="K144" s="4">
        <v>8.3333333333333329E-2</v>
      </c>
      <c r="L144" s="3" t="s">
        <v>9</v>
      </c>
      <c r="M144" s="3" t="s">
        <v>20</v>
      </c>
      <c r="N144" s="3" t="s">
        <v>34</v>
      </c>
      <c r="O144" s="3" t="s">
        <v>79</v>
      </c>
      <c r="P144" s="3" t="s">
        <v>87</v>
      </c>
      <c r="S144" s="3"/>
      <c r="AB144" s="8"/>
    </row>
    <row r="145" spans="2:28" ht="21" customHeight="1" x14ac:dyDescent="0.25">
      <c r="B145" s="5" t="s">
        <v>4</v>
      </c>
      <c r="C145" s="5">
        <v>12</v>
      </c>
      <c r="D145" s="5" t="s">
        <v>60</v>
      </c>
      <c r="E145" s="5" t="s">
        <v>29</v>
      </c>
      <c r="F145" s="5" t="s">
        <v>13</v>
      </c>
      <c r="G145" s="5">
        <v>2</v>
      </c>
      <c r="H145" s="5" t="s">
        <v>19</v>
      </c>
      <c r="I145" s="12">
        <v>12000000</v>
      </c>
      <c r="J145" s="5">
        <v>4</v>
      </c>
      <c r="K145" s="6">
        <v>8.3333333333333329E-2</v>
      </c>
      <c r="L145" s="5" t="s">
        <v>9</v>
      </c>
      <c r="M145" s="5" t="s">
        <v>27</v>
      </c>
      <c r="N145" s="5" t="s">
        <v>16</v>
      </c>
      <c r="O145" s="5" t="s">
        <v>81</v>
      </c>
      <c r="P145" s="5" t="s">
        <v>88</v>
      </c>
      <c r="S145" s="3"/>
      <c r="AB145" s="8"/>
    </row>
    <row r="146" spans="2:28" ht="21" customHeight="1" x14ac:dyDescent="0.25">
      <c r="B146" s="3" t="s">
        <v>4</v>
      </c>
      <c r="C146" s="3">
        <v>31</v>
      </c>
      <c r="D146" s="3" t="s">
        <v>12</v>
      </c>
      <c r="E146" s="3" t="s">
        <v>6</v>
      </c>
      <c r="F146" s="3" t="s">
        <v>13</v>
      </c>
      <c r="G146" s="3">
        <v>1</v>
      </c>
      <c r="H146" s="3" t="s">
        <v>37</v>
      </c>
      <c r="I146" s="13">
        <v>19000000</v>
      </c>
      <c r="J146" s="3">
        <v>3</v>
      </c>
      <c r="K146" s="4">
        <v>8.3333333333333329E-2</v>
      </c>
      <c r="L146" s="3" t="s">
        <v>38</v>
      </c>
      <c r="M146" s="3" t="s">
        <v>46</v>
      </c>
      <c r="N146" s="3" t="s">
        <v>16</v>
      </c>
      <c r="O146" s="3" t="s">
        <v>79</v>
      </c>
      <c r="P146" s="3" t="s">
        <v>87</v>
      </c>
      <c r="S146" s="3"/>
      <c r="AB146" s="8"/>
    </row>
    <row r="147" spans="2:28" ht="21" customHeight="1" x14ac:dyDescent="0.25">
      <c r="B147" s="5" t="s">
        <v>4</v>
      </c>
      <c r="C147" s="5">
        <v>2</v>
      </c>
      <c r="D147" s="5" t="s">
        <v>12</v>
      </c>
      <c r="E147" s="5" t="s">
        <v>18</v>
      </c>
      <c r="F147" s="5" t="s">
        <v>36</v>
      </c>
      <c r="G147" s="5">
        <v>2</v>
      </c>
      <c r="H147" s="5" t="s">
        <v>19</v>
      </c>
      <c r="I147" s="12">
        <v>12000000</v>
      </c>
      <c r="J147" s="5">
        <v>2</v>
      </c>
      <c r="K147" s="6">
        <v>8.3333333333333329E-2</v>
      </c>
      <c r="L147" s="5" t="s">
        <v>9</v>
      </c>
      <c r="M147" s="5" t="s">
        <v>46</v>
      </c>
      <c r="N147" s="5" t="s">
        <v>21</v>
      </c>
      <c r="O147" s="5" t="s">
        <v>78</v>
      </c>
      <c r="P147" s="5" t="s">
        <v>80</v>
      </c>
      <c r="S147" s="3"/>
      <c r="AB147" s="8"/>
    </row>
    <row r="148" spans="2:28" ht="21" customHeight="1" x14ac:dyDescent="0.25">
      <c r="B148" s="3" t="s">
        <v>4</v>
      </c>
      <c r="C148" s="3">
        <v>9</v>
      </c>
      <c r="D148" s="3" t="s">
        <v>12</v>
      </c>
      <c r="E148" s="3" t="s">
        <v>6</v>
      </c>
      <c r="F148" s="3" t="s">
        <v>32</v>
      </c>
      <c r="G148" s="3">
        <v>3</v>
      </c>
      <c r="H148" s="3" t="s">
        <v>19</v>
      </c>
      <c r="I148" s="13">
        <v>12000000</v>
      </c>
      <c r="J148" s="3">
        <v>5</v>
      </c>
      <c r="K148" s="4">
        <v>8.3333333333333329E-2</v>
      </c>
      <c r="L148" s="3" t="s">
        <v>9</v>
      </c>
      <c r="M148" s="3" t="s">
        <v>53</v>
      </c>
      <c r="N148" s="3" t="s">
        <v>31</v>
      </c>
      <c r="O148" s="3" t="s">
        <v>79</v>
      </c>
      <c r="P148" s="3" t="s">
        <v>87</v>
      </c>
      <c r="S148" s="3"/>
      <c r="AB148" s="8"/>
    </row>
    <row r="149" spans="2:28" ht="21" customHeight="1" x14ac:dyDescent="0.25">
      <c r="B149" s="5" t="s">
        <v>4</v>
      </c>
      <c r="C149" s="5">
        <v>25</v>
      </c>
      <c r="D149" s="5" t="s">
        <v>12</v>
      </c>
      <c r="E149" s="5" t="s">
        <v>22</v>
      </c>
      <c r="F149" s="5" t="s">
        <v>32</v>
      </c>
      <c r="G149" s="5">
        <v>2</v>
      </c>
      <c r="H149" s="5" t="s">
        <v>54</v>
      </c>
      <c r="I149" s="12">
        <v>10000000</v>
      </c>
      <c r="J149" s="5">
        <v>4</v>
      </c>
      <c r="K149" s="6">
        <v>8.3333333333333329E-2</v>
      </c>
      <c r="L149" s="5" t="s">
        <v>9</v>
      </c>
      <c r="M149" s="5" t="s">
        <v>53</v>
      </c>
      <c r="N149" s="5" t="s">
        <v>24</v>
      </c>
      <c r="O149" s="5" t="s">
        <v>79</v>
      </c>
      <c r="P149" s="5" t="s">
        <v>84</v>
      </c>
      <c r="S149" s="3"/>
      <c r="AB149" s="8"/>
    </row>
    <row r="150" spans="2:28" ht="21" customHeight="1" x14ac:dyDescent="0.25">
      <c r="B150" s="3" t="s">
        <v>4</v>
      </c>
      <c r="C150" s="3">
        <v>9</v>
      </c>
      <c r="D150" s="3" t="s">
        <v>12</v>
      </c>
      <c r="E150" s="3" t="s">
        <v>6</v>
      </c>
      <c r="F150" s="3" t="s">
        <v>32</v>
      </c>
      <c r="G150" s="3">
        <v>2</v>
      </c>
      <c r="H150" s="3" t="s">
        <v>19</v>
      </c>
      <c r="I150" s="13">
        <v>12000000</v>
      </c>
      <c r="J150" s="3">
        <v>1</v>
      </c>
      <c r="K150" s="4">
        <v>8.3333333333333329E-2</v>
      </c>
      <c r="L150" s="3" t="s">
        <v>9</v>
      </c>
      <c r="M150" s="3" t="s">
        <v>39</v>
      </c>
      <c r="N150" s="3" t="s">
        <v>31</v>
      </c>
      <c r="O150" s="3" t="s">
        <v>78</v>
      </c>
      <c r="P150" s="3" t="s">
        <v>52</v>
      </c>
      <c r="S150" s="3"/>
      <c r="AB150" s="8"/>
    </row>
    <row r="151" spans="2:28" ht="21" customHeight="1" x14ac:dyDescent="0.25">
      <c r="B151" s="5" t="s">
        <v>4</v>
      </c>
      <c r="C151" s="5">
        <v>10</v>
      </c>
      <c r="D151" s="5" t="s">
        <v>12</v>
      </c>
      <c r="E151" s="5" t="s">
        <v>22</v>
      </c>
      <c r="F151" s="5" t="s">
        <v>32</v>
      </c>
      <c r="G151" s="5">
        <v>3</v>
      </c>
      <c r="H151" s="5" t="s">
        <v>23</v>
      </c>
      <c r="I151" s="12">
        <v>15000000</v>
      </c>
      <c r="J151" s="5">
        <v>1</v>
      </c>
      <c r="K151" s="6">
        <v>8.3333333333333329E-2</v>
      </c>
      <c r="L151" s="5" t="s">
        <v>9</v>
      </c>
      <c r="M151" s="5" t="s">
        <v>46</v>
      </c>
      <c r="N151" s="5" t="s">
        <v>31</v>
      </c>
      <c r="O151" s="5" t="s">
        <v>79</v>
      </c>
      <c r="P151" s="5" t="s">
        <v>87</v>
      </c>
      <c r="S151" s="3"/>
      <c r="AB151" s="8"/>
    </row>
    <row r="152" spans="2:28" ht="21" customHeight="1" x14ac:dyDescent="0.25">
      <c r="B152" s="3" t="s">
        <v>4</v>
      </c>
      <c r="C152" s="3">
        <v>14</v>
      </c>
      <c r="D152" s="3" t="s">
        <v>12</v>
      </c>
      <c r="E152" s="3" t="s">
        <v>42</v>
      </c>
      <c r="F152" s="3" t="s">
        <v>13</v>
      </c>
      <c r="G152" s="3">
        <v>4</v>
      </c>
      <c r="H152" s="3" t="s">
        <v>33</v>
      </c>
      <c r="I152" s="13">
        <v>20000000</v>
      </c>
      <c r="J152" s="3">
        <v>3</v>
      </c>
      <c r="K152" s="4">
        <v>8.3333333333333329E-2</v>
      </c>
      <c r="L152" s="3" t="s">
        <v>9</v>
      </c>
      <c r="M152" s="3" t="s">
        <v>20</v>
      </c>
      <c r="N152" s="3" t="s">
        <v>11</v>
      </c>
      <c r="O152" s="3" t="s">
        <v>78</v>
      </c>
      <c r="P152" s="3" t="s">
        <v>52</v>
      </c>
      <c r="S152" s="3"/>
      <c r="AB152" s="8"/>
    </row>
    <row r="153" spans="2:28" ht="21" customHeight="1" x14ac:dyDescent="0.25">
      <c r="B153" s="5" t="s">
        <v>4</v>
      </c>
      <c r="C153" s="5">
        <v>10</v>
      </c>
      <c r="D153" s="5" t="s">
        <v>17</v>
      </c>
      <c r="E153" s="5" t="s">
        <v>18</v>
      </c>
      <c r="F153" s="5" t="s">
        <v>36</v>
      </c>
      <c r="G153" s="5">
        <v>4</v>
      </c>
      <c r="H153" s="5" t="s">
        <v>14</v>
      </c>
      <c r="I153" s="12">
        <v>11000000</v>
      </c>
      <c r="J153" s="5">
        <v>1</v>
      </c>
      <c r="K153" s="6">
        <v>8.3333333333333329E-2</v>
      </c>
      <c r="L153" s="5" t="s">
        <v>51</v>
      </c>
      <c r="M153" s="5" t="s">
        <v>10</v>
      </c>
      <c r="N153" s="5" t="s">
        <v>34</v>
      </c>
      <c r="O153" s="5" t="s">
        <v>81</v>
      </c>
      <c r="P153" s="5" t="s">
        <v>25</v>
      </c>
      <c r="S153" s="3"/>
      <c r="AB153" s="8"/>
    </row>
    <row r="154" spans="2:28" ht="21" customHeight="1" x14ac:dyDescent="0.25">
      <c r="B154" s="3" t="s">
        <v>4</v>
      </c>
      <c r="C154" s="3">
        <v>27</v>
      </c>
      <c r="D154" s="3" t="s">
        <v>17</v>
      </c>
      <c r="E154" s="3" t="s">
        <v>22</v>
      </c>
      <c r="F154" s="3" t="s">
        <v>7</v>
      </c>
      <c r="G154" s="3">
        <v>3</v>
      </c>
      <c r="H154" s="3" t="s">
        <v>19</v>
      </c>
      <c r="I154" s="13">
        <v>12000000</v>
      </c>
      <c r="J154" s="3">
        <v>3</v>
      </c>
      <c r="K154" s="4">
        <v>8.3333333333333329E-2</v>
      </c>
      <c r="L154" s="3" t="s">
        <v>9</v>
      </c>
      <c r="M154" s="3" t="s">
        <v>20</v>
      </c>
      <c r="N154" s="3" t="s">
        <v>21</v>
      </c>
      <c r="O154" s="3" t="s">
        <v>78</v>
      </c>
      <c r="P154" s="3" t="s">
        <v>89</v>
      </c>
      <c r="S154" s="3"/>
      <c r="AB154" s="8"/>
    </row>
    <row r="155" spans="2:28" ht="21" customHeight="1" x14ac:dyDescent="0.25">
      <c r="B155" s="5" t="s">
        <v>4</v>
      </c>
      <c r="C155" s="5">
        <v>28</v>
      </c>
      <c r="D155" s="5" t="s">
        <v>17</v>
      </c>
      <c r="E155" s="5" t="s">
        <v>6</v>
      </c>
      <c r="F155" s="5" t="s">
        <v>32</v>
      </c>
      <c r="G155" s="5">
        <v>3</v>
      </c>
      <c r="H155" s="5" t="s">
        <v>23</v>
      </c>
      <c r="I155" s="12">
        <v>15000000</v>
      </c>
      <c r="J155" s="5">
        <v>1</v>
      </c>
      <c r="K155" s="6">
        <v>8.3333333333333329E-2</v>
      </c>
      <c r="L155" s="5" t="s">
        <v>9</v>
      </c>
      <c r="M155" s="5" t="s">
        <v>20</v>
      </c>
      <c r="N155" s="5" t="s">
        <v>41</v>
      </c>
      <c r="O155" s="5" t="s">
        <v>79</v>
      </c>
      <c r="P155" s="5" t="s">
        <v>84</v>
      </c>
      <c r="S155" s="3"/>
      <c r="AB155" s="8"/>
    </row>
    <row r="156" spans="2:28" ht="21" customHeight="1" x14ac:dyDescent="0.25">
      <c r="B156" s="3" t="s">
        <v>4</v>
      </c>
      <c r="C156" s="3">
        <v>28</v>
      </c>
      <c r="D156" s="3" t="s">
        <v>17</v>
      </c>
      <c r="E156" s="3" t="s">
        <v>6</v>
      </c>
      <c r="F156" s="3" t="s">
        <v>32</v>
      </c>
      <c r="G156" s="3">
        <v>5</v>
      </c>
      <c r="H156" s="3" t="s">
        <v>26</v>
      </c>
      <c r="I156" s="13">
        <v>25000000</v>
      </c>
      <c r="J156" s="3">
        <v>2</v>
      </c>
      <c r="K156" s="4">
        <v>8.3333333333333329E-2</v>
      </c>
      <c r="L156" s="3" t="s">
        <v>9</v>
      </c>
      <c r="M156" s="3" t="s">
        <v>27</v>
      </c>
      <c r="N156" s="3" t="s">
        <v>21</v>
      </c>
      <c r="O156" s="3" t="s">
        <v>79</v>
      </c>
      <c r="P156" s="3" t="s">
        <v>83</v>
      </c>
      <c r="S156" s="3"/>
      <c r="AB156" s="8"/>
    </row>
    <row r="157" spans="2:28" ht="21" customHeight="1" x14ac:dyDescent="0.25">
      <c r="B157" s="5" t="s">
        <v>4</v>
      </c>
      <c r="C157" s="5">
        <v>29</v>
      </c>
      <c r="D157" s="5" t="s">
        <v>17</v>
      </c>
      <c r="E157" s="5" t="s">
        <v>22</v>
      </c>
      <c r="F157" s="5" t="s">
        <v>13</v>
      </c>
      <c r="G157" s="5">
        <v>1</v>
      </c>
      <c r="H157" s="5" t="s">
        <v>8</v>
      </c>
      <c r="I157" s="12">
        <v>7000000</v>
      </c>
      <c r="J157" s="5">
        <v>3</v>
      </c>
      <c r="K157" s="6">
        <v>8.3333333333333329E-2</v>
      </c>
      <c r="L157" s="5" t="s">
        <v>9</v>
      </c>
      <c r="M157" s="5" t="s">
        <v>30</v>
      </c>
      <c r="N157" s="5" t="s">
        <v>24</v>
      </c>
      <c r="O157" s="5" t="s">
        <v>80</v>
      </c>
      <c r="P157" s="5" t="s">
        <v>52</v>
      </c>
      <c r="S157" s="3"/>
      <c r="AB157" s="8"/>
    </row>
    <row r="158" spans="2:28" ht="21" customHeight="1" x14ac:dyDescent="0.25">
      <c r="B158" s="3" t="s">
        <v>4</v>
      </c>
      <c r="C158" s="3">
        <v>30</v>
      </c>
      <c r="D158" s="3" t="s">
        <v>17</v>
      </c>
      <c r="E158" s="3" t="s">
        <v>61</v>
      </c>
      <c r="F158" s="3" t="s">
        <v>13</v>
      </c>
      <c r="G158" s="3">
        <v>2</v>
      </c>
      <c r="H158" s="3" t="s">
        <v>19</v>
      </c>
      <c r="I158" s="13">
        <v>12000000</v>
      </c>
      <c r="J158" s="3">
        <v>4</v>
      </c>
      <c r="K158" s="4">
        <v>8.3333333333333329E-2</v>
      </c>
      <c r="L158" s="3" t="s">
        <v>9</v>
      </c>
      <c r="M158" s="3" t="s">
        <v>20</v>
      </c>
      <c r="N158" s="3" t="s">
        <v>21</v>
      </c>
      <c r="O158" s="3" t="s">
        <v>78</v>
      </c>
      <c r="P158" s="3" t="s">
        <v>90</v>
      </c>
      <c r="S158" s="3"/>
      <c r="AB158" s="8"/>
    </row>
    <row r="159" spans="2:28" ht="21" customHeight="1" x14ac:dyDescent="0.25">
      <c r="B159" s="5" t="s">
        <v>4</v>
      </c>
      <c r="C159" s="5">
        <v>11</v>
      </c>
      <c r="D159" s="5" t="s">
        <v>17</v>
      </c>
      <c r="E159" s="5" t="s">
        <v>29</v>
      </c>
      <c r="F159" s="5" t="s">
        <v>32</v>
      </c>
      <c r="G159" s="5">
        <v>3</v>
      </c>
      <c r="H159" s="5" t="s">
        <v>23</v>
      </c>
      <c r="I159" s="12">
        <v>15000000</v>
      </c>
      <c r="J159" s="5">
        <v>1</v>
      </c>
      <c r="K159" s="6">
        <v>8.3333333333333329E-2</v>
      </c>
      <c r="L159" s="5" t="s">
        <v>9</v>
      </c>
      <c r="M159" s="5" t="s">
        <v>10</v>
      </c>
      <c r="N159" s="5" t="s">
        <v>24</v>
      </c>
      <c r="O159" s="5" t="s">
        <v>80</v>
      </c>
      <c r="P159" s="5" t="s">
        <v>52</v>
      </c>
      <c r="S159" s="3"/>
      <c r="AB159" s="8"/>
    </row>
    <row r="160" spans="2:28" ht="21" customHeight="1" x14ac:dyDescent="0.25">
      <c r="B160" s="3" t="s">
        <v>4</v>
      </c>
      <c r="C160" s="3">
        <v>15</v>
      </c>
      <c r="D160" s="3" t="s">
        <v>17</v>
      </c>
      <c r="E160" s="3" t="s">
        <v>18</v>
      </c>
      <c r="F160" s="3" t="s">
        <v>13</v>
      </c>
      <c r="G160" s="3">
        <v>4</v>
      </c>
      <c r="H160" s="3" t="s">
        <v>23</v>
      </c>
      <c r="I160" s="13">
        <v>15000000</v>
      </c>
      <c r="J160" s="3">
        <v>3</v>
      </c>
      <c r="K160" s="4">
        <v>8.3333333333333329E-2</v>
      </c>
      <c r="L160" s="3" t="s">
        <v>9</v>
      </c>
      <c r="M160" s="3" t="s">
        <v>20</v>
      </c>
      <c r="N160" s="3" t="s">
        <v>34</v>
      </c>
      <c r="O160" s="3" t="s">
        <v>78</v>
      </c>
      <c r="P160" s="3" t="s">
        <v>89</v>
      </c>
      <c r="S160" s="3"/>
      <c r="AB160" s="8"/>
    </row>
    <row r="161" spans="2:28" ht="21" customHeight="1" x14ac:dyDescent="0.25">
      <c r="B161" s="5" t="s">
        <v>4</v>
      </c>
      <c r="C161" s="5">
        <v>20</v>
      </c>
      <c r="D161" s="5" t="s">
        <v>28</v>
      </c>
      <c r="E161" s="5" t="s">
        <v>22</v>
      </c>
      <c r="F161" s="5" t="s">
        <v>13</v>
      </c>
      <c r="G161" s="5">
        <v>2</v>
      </c>
      <c r="H161" s="5" t="s">
        <v>40</v>
      </c>
      <c r="I161" s="12">
        <v>38000000</v>
      </c>
      <c r="J161" s="5">
        <v>1</v>
      </c>
      <c r="K161" s="6">
        <v>8.3333333333333329E-2</v>
      </c>
      <c r="L161" s="5" t="s">
        <v>62</v>
      </c>
      <c r="M161" s="5" t="s">
        <v>10</v>
      </c>
      <c r="N161" s="5" t="s">
        <v>34</v>
      </c>
      <c r="O161" s="5" t="s">
        <v>80</v>
      </c>
      <c r="P161" s="5" t="s">
        <v>52</v>
      </c>
      <c r="S161" s="3"/>
      <c r="AB161" s="8"/>
    </row>
    <row r="162" spans="2:28" ht="21" customHeight="1" x14ac:dyDescent="0.25">
      <c r="B162" s="3" t="s">
        <v>4</v>
      </c>
      <c r="C162" s="3">
        <v>8</v>
      </c>
      <c r="D162" s="3" t="s">
        <v>28</v>
      </c>
      <c r="E162" s="3" t="s">
        <v>29</v>
      </c>
      <c r="F162" s="3" t="s">
        <v>36</v>
      </c>
      <c r="G162" s="3">
        <v>2</v>
      </c>
      <c r="H162" s="3" t="s">
        <v>40</v>
      </c>
      <c r="I162" s="13">
        <v>38000000</v>
      </c>
      <c r="J162" s="3">
        <v>4</v>
      </c>
      <c r="K162" s="4">
        <v>8.3333333333333329E-2</v>
      </c>
      <c r="L162" s="3" t="s">
        <v>38</v>
      </c>
      <c r="M162" s="3" t="s">
        <v>10</v>
      </c>
      <c r="N162" s="3" t="s">
        <v>24</v>
      </c>
      <c r="O162" s="3" t="s">
        <v>80</v>
      </c>
      <c r="P162" s="3" t="s">
        <v>52</v>
      </c>
      <c r="S162" s="3"/>
      <c r="AB162" s="8"/>
    </row>
    <row r="163" spans="2:28" ht="21" customHeight="1" x14ac:dyDescent="0.25">
      <c r="B163" s="5" t="s">
        <v>4</v>
      </c>
      <c r="C163" s="5">
        <v>27</v>
      </c>
      <c r="D163" s="5" t="s">
        <v>28</v>
      </c>
      <c r="E163" s="5" t="s">
        <v>6</v>
      </c>
      <c r="F163" s="5" t="s">
        <v>55</v>
      </c>
      <c r="G163" s="5">
        <v>2</v>
      </c>
      <c r="H163" s="5" t="s">
        <v>40</v>
      </c>
      <c r="I163" s="12">
        <v>38000000</v>
      </c>
      <c r="J163" s="5">
        <v>1</v>
      </c>
      <c r="K163" s="6">
        <v>8.3333333333333329E-2</v>
      </c>
      <c r="L163" s="5" t="s">
        <v>38</v>
      </c>
      <c r="M163" s="5" t="s">
        <v>27</v>
      </c>
      <c r="N163" s="5" t="s">
        <v>41</v>
      </c>
      <c r="O163" s="5" t="s">
        <v>80</v>
      </c>
      <c r="P163" s="5" t="s">
        <v>52</v>
      </c>
      <c r="S163" s="3"/>
      <c r="AB163" s="8"/>
    </row>
    <row r="164" spans="2:28" ht="21" customHeight="1" x14ac:dyDescent="0.25">
      <c r="B164" s="3" t="s">
        <v>4</v>
      </c>
      <c r="C164" s="3">
        <v>5</v>
      </c>
      <c r="D164" s="3" t="s">
        <v>28</v>
      </c>
      <c r="E164" s="3" t="s">
        <v>42</v>
      </c>
      <c r="F164" s="3" t="s">
        <v>13</v>
      </c>
      <c r="G164" s="3">
        <v>4</v>
      </c>
      <c r="H164" s="3" t="s">
        <v>23</v>
      </c>
      <c r="I164" s="13">
        <v>15000000</v>
      </c>
      <c r="J164" s="3">
        <v>1</v>
      </c>
      <c r="K164" s="4">
        <v>8.3333333333333329E-2</v>
      </c>
      <c r="L164" s="3" t="s">
        <v>9</v>
      </c>
      <c r="M164" s="3" t="s">
        <v>10</v>
      </c>
      <c r="N164" s="3" t="s">
        <v>24</v>
      </c>
      <c r="O164" s="3" t="s">
        <v>80</v>
      </c>
      <c r="P164" s="3" t="s">
        <v>85</v>
      </c>
      <c r="S164" s="3"/>
      <c r="AB164" s="8"/>
    </row>
    <row r="165" spans="2:28" ht="21" customHeight="1" x14ac:dyDescent="0.25">
      <c r="B165" s="5" t="s">
        <v>4</v>
      </c>
      <c r="C165" s="5">
        <v>27</v>
      </c>
      <c r="D165" s="5" t="s">
        <v>28</v>
      </c>
      <c r="E165" s="5" t="s">
        <v>18</v>
      </c>
      <c r="F165" s="5" t="s">
        <v>13</v>
      </c>
      <c r="G165" s="5">
        <v>4</v>
      </c>
      <c r="H165" s="5" t="s">
        <v>23</v>
      </c>
      <c r="I165" s="12">
        <v>15000000</v>
      </c>
      <c r="J165" s="5">
        <v>1</v>
      </c>
      <c r="K165" s="6">
        <v>8.3333333333333329E-2</v>
      </c>
      <c r="L165" s="5" t="s">
        <v>9</v>
      </c>
      <c r="M165" s="5" t="s">
        <v>10</v>
      </c>
      <c r="N165" s="5" t="s">
        <v>11</v>
      </c>
      <c r="O165" s="5" t="s">
        <v>81</v>
      </c>
      <c r="P165" s="5" t="s">
        <v>88</v>
      </c>
      <c r="S165" s="3"/>
      <c r="AB165" s="8"/>
    </row>
    <row r="166" spans="2:28" ht="21" customHeight="1" x14ac:dyDescent="0.25">
      <c r="B166" s="3" t="s">
        <v>4</v>
      </c>
      <c r="C166" s="3">
        <v>30</v>
      </c>
      <c r="D166" s="3" t="s">
        <v>28</v>
      </c>
      <c r="E166" s="3" t="s">
        <v>29</v>
      </c>
      <c r="F166" s="3" t="s">
        <v>13</v>
      </c>
      <c r="G166" s="3">
        <v>3</v>
      </c>
      <c r="H166" s="3" t="s">
        <v>23</v>
      </c>
      <c r="I166" s="13">
        <v>15000000</v>
      </c>
      <c r="J166" s="3">
        <v>1</v>
      </c>
      <c r="K166" s="4">
        <v>8.3333333333333329E-2</v>
      </c>
      <c r="L166" s="3" t="s">
        <v>9</v>
      </c>
      <c r="M166" s="3" t="s">
        <v>39</v>
      </c>
      <c r="N166" s="3" t="s">
        <v>11</v>
      </c>
      <c r="O166" s="3" t="s">
        <v>81</v>
      </c>
      <c r="P166" s="3" t="s">
        <v>88</v>
      </c>
      <c r="S166" s="3"/>
      <c r="AB166" s="8"/>
    </row>
    <row r="167" spans="2:28" ht="21" customHeight="1" x14ac:dyDescent="0.25">
      <c r="B167" s="5" t="s">
        <v>4</v>
      </c>
      <c r="C167" s="5">
        <v>1</v>
      </c>
      <c r="D167" s="5" t="s">
        <v>28</v>
      </c>
      <c r="E167" s="5" t="s">
        <v>29</v>
      </c>
      <c r="F167" s="5" t="s">
        <v>32</v>
      </c>
      <c r="G167" s="5">
        <v>2</v>
      </c>
      <c r="H167" s="5" t="s">
        <v>54</v>
      </c>
      <c r="I167" s="12">
        <v>10000000</v>
      </c>
      <c r="J167" s="5">
        <v>1</v>
      </c>
      <c r="K167" s="6">
        <v>8.3333333333333329E-2</v>
      </c>
      <c r="L167" s="5" t="s">
        <v>9</v>
      </c>
      <c r="M167" s="5" t="s">
        <v>30</v>
      </c>
      <c r="N167" s="5" t="s">
        <v>34</v>
      </c>
      <c r="O167" s="5" t="s">
        <v>78</v>
      </c>
      <c r="P167" s="5" t="s">
        <v>80</v>
      </c>
      <c r="S167" s="3"/>
      <c r="AB167" s="8"/>
    </row>
    <row r="168" spans="2:28" ht="21" customHeight="1" x14ac:dyDescent="0.25">
      <c r="B168" s="3" t="s">
        <v>4</v>
      </c>
      <c r="C168" s="3">
        <v>2</v>
      </c>
      <c r="D168" s="3" t="s">
        <v>28</v>
      </c>
      <c r="E168" s="3" t="s">
        <v>6</v>
      </c>
      <c r="F168" s="3" t="s">
        <v>32</v>
      </c>
      <c r="G168" s="3">
        <v>3</v>
      </c>
      <c r="H168" s="3" t="s">
        <v>14</v>
      </c>
      <c r="I168" s="13">
        <v>11000000</v>
      </c>
      <c r="J168" s="3">
        <v>1</v>
      </c>
      <c r="K168" s="4">
        <v>8.3333333333333329E-2</v>
      </c>
      <c r="L168" s="3" t="s">
        <v>9</v>
      </c>
      <c r="M168" s="3" t="s">
        <v>39</v>
      </c>
      <c r="N168" s="3" t="s">
        <v>44</v>
      </c>
      <c r="O168" s="3" t="s">
        <v>81</v>
      </c>
      <c r="P168" s="3" t="s">
        <v>88</v>
      </c>
      <c r="S168" s="3"/>
      <c r="AB168" s="8"/>
    </row>
    <row r="169" spans="2:28" ht="21" customHeight="1" x14ac:dyDescent="0.25">
      <c r="B169" s="5" t="s">
        <v>4</v>
      </c>
      <c r="C169" s="5">
        <v>6</v>
      </c>
      <c r="D169" s="5" t="s">
        <v>28</v>
      </c>
      <c r="E169" s="5" t="s">
        <v>6</v>
      </c>
      <c r="F169" s="5" t="s">
        <v>13</v>
      </c>
      <c r="G169" s="5">
        <v>5</v>
      </c>
      <c r="H169" s="5" t="s">
        <v>33</v>
      </c>
      <c r="I169" s="12">
        <v>20000000</v>
      </c>
      <c r="J169" s="5">
        <v>1</v>
      </c>
      <c r="K169" s="6">
        <v>8.3333333333333329E-2</v>
      </c>
      <c r="L169" s="5" t="s">
        <v>9</v>
      </c>
      <c r="M169" s="5" t="s">
        <v>20</v>
      </c>
      <c r="N169" s="5" t="s">
        <v>44</v>
      </c>
      <c r="O169" s="5" t="s">
        <v>80</v>
      </c>
      <c r="P169" s="5" t="s">
        <v>85</v>
      </c>
      <c r="S169" s="3"/>
      <c r="AB169" s="8"/>
    </row>
    <row r="170" spans="2:28" ht="21" customHeight="1" x14ac:dyDescent="0.25">
      <c r="B170" s="3" t="s">
        <v>4</v>
      </c>
      <c r="C170" s="3">
        <v>29</v>
      </c>
      <c r="D170" s="3" t="s">
        <v>28</v>
      </c>
      <c r="E170" s="3" t="s">
        <v>29</v>
      </c>
      <c r="F170" s="3" t="s">
        <v>7</v>
      </c>
      <c r="G170" s="3">
        <v>5</v>
      </c>
      <c r="H170" s="3" t="s">
        <v>26</v>
      </c>
      <c r="I170" s="13">
        <v>25000000</v>
      </c>
      <c r="J170" s="3">
        <v>6</v>
      </c>
      <c r="K170" s="4">
        <v>8.3333333333333329E-2</v>
      </c>
      <c r="L170" s="3" t="s">
        <v>9</v>
      </c>
      <c r="M170" s="3" t="s">
        <v>10</v>
      </c>
      <c r="N170" s="3" t="s">
        <v>44</v>
      </c>
      <c r="O170" s="3" t="s">
        <v>78</v>
      </c>
      <c r="P170" s="3" t="s">
        <v>82</v>
      </c>
      <c r="S170" s="3"/>
      <c r="AB170" s="8"/>
    </row>
    <row r="171" spans="2:28" ht="21" customHeight="1" x14ac:dyDescent="0.25">
      <c r="B171" s="5" t="s">
        <v>4</v>
      </c>
      <c r="C171" s="5">
        <v>22</v>
      </c>
      <c r="D171" s="5" t="s">
        <v>35</v>
      </c>
      <c r="E171" s="5" t="s">
        <v>22</v>
      </c>
      <c r="F171" s="5" t="s">
        <v>32</v>
      </c>
      <c r="G171" s="5">
        <v>1</v>
      </c>
      <c r="H171" s="5" t="s">
        <v>37</v>
      </c>
      <c r="I171" s="12">
        <v>19000000</v>
      </c>
      <c r="J171" s="5">
        <v>5</v>
      </c>
      <c r="K171" s="6">
        <v>8.3333333333333329E-2</v>
      </c>
      <c r="L171" s="5" t="s">
        <v>38</v>
      </c>
      <c r="M171" s="5" t="s">
        <v>20</v>
      </c>
      <c r="N171" s="5" t="s">
        <v>11</v>
      </c>
      <c r="O171" s="5" t="s">
        <v>78</v>
      </c>
      <c r="P171" s="5" t="s">
        <v>90</v>
      </c>
      <c r="S171" s="3"/>
      <c r="AB171" s="8"/>
    </row>
    <row r="172" spans="2:28" ht="21" customHeight="1" x14ac:dyDescent="0.25">
      <c r="B172" s="3" t="s">
        <v>4</v>
      </c>
      <c r="C172" s="3">
        <v>22</v>
      </c>
      <c r="D172" s="3" t="s">
        <v>35</v>
      </c>
      <c r="E172" s="3" t="s">
        <v>6</v>
      </c>
      <c r="F172" s="3" t="s">
        <v>13</v>
      </c>
      <c r="G172" s="3">
        <v>4</v>
      </c>
      <c r="H172" s="3" t="s">
        <v>33</v>
      </c>
      <c r="I172" s="13">
        <v>20000000</v>
      </c>
      <c r="J172" s="3">
        <v>4</v>
      </c>
      <c r="K172" s="4">
        <v>8.3333333333333329E-2</v>
      </c>
      <c r="L172" s="3" t="s">
        <v>51</v>
      </c>
      <c r="M172" s="3" t="s">
        <v>46</v>
      </c>
      <c r="N172" s="3" t="s">
        <v>11</v>
      </c>
      <c r="O172" s="3" t="s">
        <v>79</v>
      </c>
      <c r="P172" s="3" t="s">
        <v>87</v>
      </c>
      <c r="S172" s="3"/>
      <c r="AB172" s="8"/>
    </row>
    <row r="173" spans="2:28" ht="21" customHeight="1" x14ac:dyDescent="0.25">
      <c r="B173" s="5" t="s">
        <v>4</v>
      </c>
      <c r="C173" s="5">
        <v>15</v>
      </c>
      <c r="D173" s="5" t="s">
        <v>35</v>
      </c>
      <c r="E173" s="5" t="s">
        <v>18</v>
      </c>
      <c r="F173" s="5" t="s">
        <v>32</v>
      </c>
      <c r="G173" s="5">
        <v>2</v>
      </c>
      <c r="H173" s="5" t="s">
        <v>19</v>
      </c>
      <c r="I173" s="12">
        <v>12000000</v>
      </c>
      <c r="J173" s="5">
        <v>2</v>
      </c>
      <c r="K173" s="6">
        <v>8.3333333333333329E-2</v>
      </c>
      <c r="L173" s="5" t="s">
        <v>9</v>
      </c>
      <c r="M173" s="5" t="s">
        <v>20</v>
      </c>
      <c r="N173" s="5" t="s">
        <v>21</v>
      </c>
      <c r="O173" s="5" t="s">
        <v>78</v>
      </c>
      <c r="P173" s="5" t="s">
        <v>82</v>
      </c>
      <c r="S173" s="3"/>
      <c r="AB173" s="8"/>
    </row>
    <row r="174" spans="2:28" ht="21" customHeight="1" x14ac:dyDescent="0.25">
      <c r="B174" s="3" t="s">
        <v>4</v>
      </c>
      <c r="C174" s="3">
        <v>19</v>
      </c>
      <c r="D174" s="3" t="s">
        <v>35</v>
      </c>
      <c r="E174" s="3" t="s">
        <v>6</v>
      </c>
      <c r="F174" s="3" t="s">
        <v>7</v>
      </c>
      <c r="G174" s="3">
        <v>3</v>
      </c>
      <c r="H174" s="3" t="s">
        <v>23</v>
      </c>
      <c r="I174" s="13">
        <v>15000000</v>
      </c>
      <c r="J174" s="3">
        <v>3</v>
      </c>
      <c r="K174" s="4">
        <v>8.3333333333333329E-2</v>
      </c>
      <c r="L174" s="3" t="s">
        <v>9</v>
      </c>
      <c r="M174" s="3" t="s">
        <v>30</v>
      </c>
      <c r="N174" s="3" t="s">
        <v>21</v>
      </c>
      <c r="O174" s="3" t="s">
        <v>79</v>
      </c>
      <c r="P174" s="3" t="s">
        <v>83</v>
      </c>
      <c r="S174" s="3"/>
      <c r="AB174" s="8"/>
    </row>
    <row r="175" spans="2:28" ht="21" customHeight="1" x14ac:dyDescent="0.25">
      <c r="B175" s="5" t="s">
        <v>4</v>
      </c>
      <c r="C175" s="5">
        <v>17</v>
      </c>
      <c r="D175" s="5" t="s">
        <v>35</v>
      </c>
      <c r="E175" s="5" t="s">
        <v>18</v>
      </c>
      <c r="F175" s="5" t="s">
        <v>32</v>
      </c>
      <c r="G175" s="5">
        <v>1</v>
      </c>
      <c r="H175" s="5" t="s">
        <v>8</v>
      </c>
      <c r="I175" s="12">
        <v>7000000</v>
      </c>
      <c r="J175" s="5">
        <v>3</v>
      </c>
      <c r="K175" s="6">
        <v>8.3333333333333329E-2</v>
      </c>
      <c r="L175" s="5" t="s">
        <v>9</v>
      </c>
      <c r="M175" s="5" t="s">
        <v>10</v>
      </c>
      <c r="N175" s="5" t="s">
        <v>34</v>
      </c>
      <c r="O175" s="5" t="s">
        <v>78</v>
      </c>
      <c r="P175" s="5" t="s">
        <v>86</v>
      </c>
      <c r="S175" s="3"/>
      <c r="AB175" s="8"/>
    </row>
    <row r="176" spans="2:28" ht="21" customHeight="1" x14ac:dyDescent="0.25">
      <c r="B176" s="3" t="s">
        <v>4</v>
      </c>
      <c r="C176" s="3">
        <v>19</v>
      </c>
      <c r="D176" s="3" t="s">
        <v>35</v>
      </c>
      <c r="E176" s="3" t="s">
        <v>61</v>
      </c>
      <c r="F176" s="3" t="s">
        <v>32</v>
      </c>
      <c r="G176" s="3">
        <v>2</v>
      </c>
      <c r="H176" s="3" t="s">
        <v>19</v>
      </c>
      <c r="I176" s="13">
        <v>12000000</v>
      </c>
      <c r="J176" s="3">
        <v>1</v>
      </c>
      <c r="K176" s="4">
        <v>8.3333333333333329E-2</v>
      </c>
      <c r="L176" s="3" t="s">
        <v>9</v>
      </c>
      <c r="M176" s="3" t="s">
        <v>15</v>
      </c>
      <c r="N176" s="3" t="s">
        <v>41</v>
      </c>
      <c r="O176" s="3" t="s">
        <v>79</v>
      </c>
      <c r="P176" s="3" t="s">
        <v>84</v>
      </c>
      <c r="S176" s="3"/>
      <c r="AB176" s="8"/>
    </row>
    <row r="177" spans="2:28" ht="21" customHeight="1" x14ac:dyDescent="0.25">
      <c r="B177" s="5" t="s">
        <v>4</v>
      </c>
      <c r="C177" s="5">
        <v>14</v>
      </c>
      <c r="D177" s="5" t="s">
        <v>35</v>
      </c>
      <c r="E177" s="5" t="s">
        <v>29</v>
      </c>
      <c r="F177" s="5" t="s">
        <v>7</v>
      </c>
      <c r="G177" s="5">
        <v>5</v>
      </c>
      <c r="H177" s="5" t="s">
        <v>26</v>
      </c>
      <c r="I177" s="12">
        <v>25000000</v>
      </c>
      <c r="J177" s="5">
        <v>1</v>
      </c>
      <c r="K177" s="6">
        <v>8.3333333333333329E-2</v>
      </c>
      <c r="L177" s="5" t="s">
        <v>9</v>
      </c>
      <c r="M177" s="5" t="s">
        <v>30</v>
      </c>
      <c r="N177" s="5" t="s">
        <v>44</v>
      </c>
      <c r="O177" s="5" t="s">
        <v>81</v>
      </c>
      <c r="P177" s="5" t="s">
        <v>91</v>
      </c>
      <c r="S177" s="3"/>
      <c r="AB177" s="8"/>
    </row>
    <row r="178" spans="2:28" ht="21" customHeight="1" x14ac:dyDescent="0.25">
      <c r="B178" s="3" t="s">
        <v>4</v>
      </c>
      <c r="C178" s="3">
        <v>29</v>
      </c>
      <c r="D178" s="3" t="s">
        <v>56</v>
      </c>
      <c r="E178" s="3" t="s">
        <v>18</v>
      </c>
      <c r="F178" s="3" t="s">
        <v>32</v>
      </c>
      <c r="G178" s="3">
        <v>1</v>
      </c>
      <c r="H178" s="3" t="s">
        <v>37</v>
      </c>
      <c r="I178" s="13">
        <v>19000000</v>
      </c>
      <c r="J178" s="3">
        <v>1</v>
      </c>
      <c r="K178" s="4">
        <v>8.3333333333333329E-2</v>
      </c>
      <c r="L178" s="3" t="s">
        <v>38</v>
      </c>
      <c r="M178" s="3" t="s">
        <v>43</v>
      </c>
      <c r="N178" s="3" t="s">
        <v>11</v>
      </c>
      <c r="O178" s="3" t="s">
        <v>79</v>
      </c>
      <c r="P178" s="14" t="s">
        <v>92</v>
      </c>
      <c r="S178" s="3"/>
      <c r="AB178" s="8"/>
    </row>
    <row r="179" spans="2:28" ht="21" customHeight="1" x14ac:dyDescent="0.25">
      <c r="B179" s="5" t="s">
        <v>4</v>
      </c>
      <c r="C179" s="5">
        <v>13</v>
      </c>
      <c r="D179" s="5" t="s">
        <v>56</v>
      </c>
      <c r="E179" s="5" t="s">
        <v>42</v>
      </c>
      <c r="F179" s="5" t="s">
        <v>32</v>
      </c>
      <c r="G179" s="5">
        <v>2</v>
      </c>
      <c r="H179" s="5" t="s">
        <v>19</v>
      </c>
      <c r="I179" s="12">
        <v>12000000</v>
      </c>
      <c r="J179" s="5">
        <v>5</v>
      </c>
      <c r="K179" s="6">
        <v>8.3333333333333329E-2</v>
      </c>
      <c r="L179" s="5" t="s">
        <v>9</v>
      </c>
      <c r="M179" s="5" t="s">
        <v>10</v>
      </c>
      <c r="N179" s="5" t="s">
        <v>21</v>
      </c>
      <c r="O179" s="5" t="s">
        <v>78</v>
      </c>
      <c r="P179" s="5" t="s">
        <v>89</v>
      </c>
      <c r="S179" s="3"/>
      <c r="AB179" s="8"/>
    </row>
    <row r="180" spans="2:28" ht="21" customHeight="1" x14ac:dyDescent="0.25">
      <c r="B180" s="3" t="s">
        <v>4</v>
      </c>
      <c r="C180" s="3">
        <v>26</v>
      </c>
      <c r="D180" s="3" t="s">
        <v>56</v>
      </c>
      <c r="E180" s="3" t="s">
        <v>22</v>
      </c>
      <c r="F180" s="3" t="s">
        <v>13</v>
      </c>
      <c r="G180" s="3">
        <v>5</v>
      </c>
      <c r="H180" s="3" t="s">
        <v>26</v>
      </c>
      <c r="I180" s="13">
        <v>25000000</v>
      </c>
      <c r="J180" s="3">
        <v>2</v>
      </c>
      <c r="K180" s="4">
        <v>8.3333333333333329E-2</v>
      </c>
      <c r="L180" s="3" t="s">
        <v>9</v>
      </c>
      <c r="M180" s="3" t="s">
        <v>20</v>
      </c>
      <c r="N180" s="3" t="s">
        <v>21</v>
      </c>
      <c r="O180" s="3" t="s">
        <v>80</v>
      </c>
      <c r="P180" s="3" t="s">
        <v>85</v>
      </c>
      <c r="S180" s="3"/>
      <c r="AB180" s="8"/>
    </row>
    <row r="181" spans="2:28" ht="21" customHeight="1" x14ac:dyDescent="0.25">
      <c r="B181" s="5" t="s">
        <v>4</v>
      </c>
      <c r="C181" s="5">
        <v>16</v>
      </c>
      <c r="D181" s="5" t="s">
        <v>56</v>
      </c>
      <c r="E181" s="5" t="s">
        <v>6</v>
      </c>
      <c r="F181" s="5" t="s">
        <v>13</v>
      </c>
      <c r="G181" s="5">
        <v>3</v>
      </c>
      <c r="H181" s="5" t="s">
        <v>23</v>
      </c>
      <c r="I181" s="12">
        <v>15000000</v>
      </c>
      <c r="J181" s="5">
        <v>3</v>
      </c>
      <c r="K181" s="6">
        <v>8.3333333333333329E-2</v>
      </c>
      <c r="L181" s="5" t="s">
        <v>9</v>
      </c>
      <c r="M181" s="5" t="s">
        <v>15</v>
      </c>
      <c r="N181" s="5" t="s">
        <v>24</v>
      </c>
      <c r="O181" s="5" t="s">
        <v>79</v>
      </c>
      <c r="P181" s="5" t="s">
        <v>84</v>
      </c>
      <c r="S181" s="3"/>
      <c r="AB181" s="8"/>
    </row>
    <row r="182" spans="2:28" ht="21" customHeight="1" x14ac:dyDescent="0.25">
      <c r="B182" s="3" t="s">
        <v>4</v>
      </c>
      <c r="C182" s="3">
        <v>14</v>
      </c>
      <c r="D182" s="3" t="s">
        <v>56</v>
      </c>
      <c r="E182" s="3" t="s">
        <v>22</v>
      </c>
      <c r="F182" s="3" t="s">
        <v>7</v>
      </c>
      <c r="G182" s="3">
        <v>1</v>
      </c>
      <c r="H182" s="3" t="s">
        <v>8</v>
      </c>
      <c r="I182" s="13">
        <v>7000000</v>
      </c>
      <c r="J182" s="3">
        <v>1</v>
      </c>
      <c r="K182" s="4">
        <v>8.3333333333333329E-2</v>
      </c>
      <c r="L182" s="3" t="s">
        <v>9</v>
      </c>
      <c r="M182" s="3" t="s">
        <v>30</v>
      </c>
      <c r="N182" s="3" t="s">
        <v>41</v>
      </c>
      <c r="O182" s="3" t="s">
        <v>78</v>
      </c>
      <c r="P182" s="3" t="s">
        <v>90</v>
      </c>
      <c r="S182" s="3"/>
      <c r="AB182" s="8"/>
    </row>
    <row r="183" spans="2:28" ht="21" customHeight="1" x14ac:dyDescent="0.25">
      <c r="B183" s="5" t="s">
        <v>4</v>
      </c>
      <c r="C183" s="5">
        <v>16</v>
      </c>
      <c r="D183" s="5" t="s">
        <v>45</v>
      </c>
      <c r="E183" s="5" t="s">
        <v>29</v>
      </c>
      <c r="F183" s="5" t="s">
        <v>13</v>
      </c>
      <c r="G183" s="5">
        <v>5</v>
      </c>
      <c r="H183" s="5" t="s">
        <v>26</v>
      </c>
      <c r="I183" s="12">
        <v>25000000</v>
      </c>
      <c r="J183" s="5">
        <v>1</v>
      </c>
      <c r="K183" s="6">
        <v>8.3333333333333329E-2</v>
      </c>
      <c r="L183" s="5" t="s">
        <v>9</v>
      </c>
      <c r="M183" s="5" t="s">
        <v>39</v>
      </c>
      <c r="N183" s="5" t="s">
        <v>41</v>
      </c>
      <c r="O183" s="5" t="s">
        <v>79</v>
      </c>
      <c r="P183" s="5" t="s">
        <v>84</v>
      </c>
      <c r="S183" s="3"/>
      <c r="AB183" s="8"/>
    </row>
    <row r="184" spans="2:28" ht="21" customHeight="1" x14ac:dyDescent="0.25">
      <c r="B184" s="3" t="s">
        <v>4</v>
      </c>
      <c r="C184" s="3">
        <v>1</v>
      </c>
      <c r="D184" s="3" t="s">
        <v>47</v>
      </c>
      <c r="E184" s="3" t="s">
        <v>22</v>
      </c>
      <c r="F184" s="3" t="s">
        <v>13</v>
      </c>
      <c r="G184" s="3">
        <v>1</v>
      </c>
      <c r="H184" s="3" t="s">
        <v>8</v>
      </c>
      <c r="I184" s="13">
        <v>7000000</v>
      </c>
      <c r="J184" s="3">
        <v>2</v>
      </c>
      <c r="K184" s="4">
        <v>8.3333333333333329E-2</v>
      </c>
      <c r="L184" s="3" t="s">
        <v>9</v>
      </c>
      <c r="M184" s="3" t="s">
        <v>15</v>
      </c>
      <c r="N184" s="3" t="s">
        <v>24</v>
      </c>
      <c r="O184" s="3" t="s">
        <v>79</v>
      </c>
      <c r="P184" s="3" t="s">
        <v>84</v>
      </c>
      <c r="S184" s="3"/>
      <c r="AB184" s="8"/>
    </row>
    <row r="185" spans="2:28" ht="21" customHeight="1" x14ac:dyDescent="0.25">
      <c r="B185" s="5" t="s">
        <v>4</v>
      </c>
      <c r="C185" s="5">
        <v>11</v>
      </c>
      <c r="D185" s="5" t="s">
        <v>47</v>
      </c>
      <c r="E185" s="5" t="s">
        <v>22</v>
      </c>
      <c r="F185" s="5" t="s">
        <v>36</v>
      </c>
      <c r="G185" s="5">
        <v>2</v>
      </c>
      <c r="H185" s="5" t="s">
        <v>19</v>
      </c>
      <c r="I185" s="12">
        <v>12000000</v>
      </c>
      <c r="J185" s="5">
        <v>2</v>
      </c>
      <c r="K185" s="6">
        <v>8.3333333333333329E-2</v>
      </c>
      <c r="L185" s="5" t="s">
        <v>9</v>
      </c>
      <c r="M185" s="5" t="s">
        <v>15</v>
      </c>
      <c r="N185" s="5" t="s">
        <v>31</v>
      </c>
      <c r="O185" s="5" t="s">
        <v>78</v>
      </c>
      <c r="P185" s="5" t="s">
        <v>52</v>
      </c>
      <c r="S185" s="3"/>
      <c r="AB185" s="8"/>
    </row>
    <row r="186" spans="2:28" ht="21" customHeight="1" x14ac:dyDescent="0.25">
      <c r="B186" s="3" t="s">
        <v>4</v>
      </c>
      <c r="C186" s="3">
        <v>11</v>
      </c>
      <c r="D186" s="3" t="s">
        <v>47</v>
      </c>
      <c r="E186" s="3" t="s">
        <v>6</v>
      </c>
      <c r="F186" s="3" t="s">
        <v>13</v>
      </c>
      <c r="G186" s="3">
        <v>3</v>
      </c>
      <c r="H186" s="3" t="s">
        <v>23</v>
      </c>
      <c r="I186" s="13">
        <v>15000000</v>
      </c>
      <c r="J186" s="3">
        <v>1</v>
      </c>
      <c r="K186" s="4">
        <v>8.3333333333333329E-2</v>
      </c>
      <c r="L186" s="3" t="s">
        <v>9</v>
      </c>
      <c r="M186" s="3" t="s">
        <v>30</v>
      </c>
      <c r="N186" s="3" t="s">
        <v>41</v>
      </c>
      <c r="O186" s="3" t="s">
        <v>80</v>
      </c>
      <c r="P186" s="3" t="s">
        <v>85</v>
      </c>
      <c r="S186" s="3"/>
      <c r="AB186" s="8"/>
    </row>
    <row r="187" spans="2:28" ht="21" customHeight="1" x14ac:dyDescent="0.25">
      <c r="B187" s="5" t="s">
        <v>4</v>
      </c>
      <c r="C187" s="5">
        <v>1</v>
      </c>
      <c r="D187" s="5" t="s">
        <v>5</v>
      </c>
      <c r="E187" s="5" t="s">
        <v>6</v>
      </c>
      <c r="F187" s="5" t="s">
        <v>7</v>
      </c>
      <c r="G187" s="5">
        <v>1</v>
      </c>
      <c r="H187" s="5" t="s">
        <v>37</v>
      </c>
      <c r="I187" s="12">
        <v>19000000</v>
      </c>
      <c r="J187" s="5">
        <v>1</v>
      </c>
      <c r="K187" s="6">
        <v>8.3333333333333329E-2</v>
      </c>
      <c r="L187" s="5" t="s">
        <v>38</v>
      </c>
      <c r="M187" s="5" t="s">
        <v>30</v>
      </c>
      <c r="N187" s="5" t="s">
        <v>34</v>
      </c>
      <c r="O187" s="5" t="s">
        <v>78</v>
      </c>
      <c r="P187" s="5" t="s">
        <v>80</v>
      </c>
      <c r="S187" s="3"/>
      <c r="AB187" s="8"/>
    </row>
    <row r="188" spans="2:28" ht="21" customHeight="1" x14ac:dyDescent="0.25">
      <c r="B188" s="3" t="s">
        <v>4</v>
      </c>
      <c r="C188" s="3">
        <v>1</v>
      </c>
      <c r="D188" s="3" t="s">
        <v>5</v>
      </c>
      <c r="E188" s="3" t="s">
        <v>29</v>
      </c>
      <c r="F188" s="3" t="s">
        <v>13</v>
      </c>
      <c r="G188" s="3">
        <v>4</v>
      </c>
      <c r="H188" s="3" t="s">
        <v>33</v>
      </c>
      <c r="I188" s="13">
        <v>20000000</v>
      </c>
      <c r="J188" s="3">
        <v>3</v>
      </c>
      <c r="K188" s="4">
        <v>8.3333333333333329E-2</v>
      </c>
      <c r="L188" s="3" t="s">
        <v>51</v>
      </c>
      <c r="M188" s="3" t="s">
        <v>30</v>
      </c>
      <c r="N188" s="3" t="s">
        <v>41</v>
      </c>
      <c r="O188" s="3" t="s">
        <v>80</v>
      </c>
      <c r="P188" s="3" t="s">
        <v>52</v>
      </c>
      <c r="S188" s="3"/>
      <c r="AB188" s="8"/>
    </row>
    <row r="189" spans="2:28" ht="21" customHeight="1" x14ac:dyDescent="0.25">
      <c r="B189" s="5" t="s">
        <v>4</v>
      </c>
      <c r="C189" s="5">
        <v>1</v>
      </c>
      <c r="D189" s="5" t="s">
        <v>5</v>
      </c>
      <c r="E189" s="5" t="s">
        <v>6</v>
      </c>
      <c r="F189" s="5" t="s">
        <v>32</v>
      </c>
      <c r="G189" s="5">
        <v>3</v>
      </c>
      <c r="H189" s="5" t="s">
        <v>23</v>
      </c>
      <c r="I189" s="12">
        <v>15000000</v>
      </c>
      <c r="J189" s="5">
        <v>1</v>
      </c>
      <c r="K189" s="6">
        <v>8.3333333333333329E-2</v>
      </c>
      <c r="L189" s="5" t="s">
        <v>9</v>
      </c>
      <c r="M189" s="5" t="s">
        <v>46</v>
      </c>
      <c r="N189" s="5" t="s">
        <v>44</v>
      </c>
      <c r="O189" s="5" t="s">
        <v>81</v>
      </c>
      <c r="P189" s="5" t="s">
        <v>25</v>
      </c>
      <c r="S189" s="3"/>
      <c r="AB189" s="8"/>
    </row>
    <row r="190" spans="2:28" ht="21" customHeight="1" x14ac:dyDescent="0.25">
      <c r="B190" s="3" t="s">
        <v>4</v>
      </c>
      <c r="C190" s="3">
        <v>1</v>
      </c>
      <c r="D190" s="3" t="s">
        <v>49</v>
      </c>
      <c r="E190" s="3" t="s">
        <v>6</v>
      </c>
      <c r="F190" s="3" t="s">
        <v>7</v>
      </c>
      <c r="G190" s="3">
        <v>4</v>
      </c>
      <c r="H190" s="3" t="s">
        <v>33</v>
      </c>
      <c r="I190" s="13">
        <v>20000000</v>
      </c>
      <c r="J190" s="3">
        <v>4</v>
      </c>
      <c r="K190" s="4">
        <v>8.3333333333333329E-2</v>
      </c>
      <c r="L190" s="3" t="s">
        <v>51</v>
      </c>
      <c r="M190" s="3" t="s">
        <v>30</v>
      </c>
      <c r="N190" s="3" t="s">
        <v>16</v>
      </c>
      <c r="O190" s="3" t="s">
        <v>78</v>
      </c>
      <c r="P190" s="3" t="s">
        <v>89</v>
      </c>
      <c r="S190" s="3"/>
      <c r="AB190" s="8"/>
    </row>
    <row r="191" spans="2:28" ht="21" customHeight="1" x14ac:dyDescent="0.25">
      <c r="B191" s="5" t="s">
        <v>4</v>
      </c>
      <c r="C191" s="5">
        <v>4</v>
      </c>
      <c r="D191" s="5" t="s">
        <v>49</v>
      </c>
      <c r="E191" s="5" t="s">
        <v>61</v>
      </c>
      <c r="F191" s="5" t="s">
        <v>7</v>
      </c>
      <c r="G191" s="5">
        <v>3</v>
      </c>
      <c r="H191" s="5" t="s">
        <v>23</v>
      </c>
      <c r="I191" s="12">
        <v>15000000</v>
      </c>
      <c r="J191" s="5">
        <v>1</v>
      </c>
      <c r="K191" s="6">
        <v>8.3333333333333329E-2</v>
      </c>
      <c r="L191" s="5" t="s">
        <v>9</v>
      </c>
      <c r="M191" s="5" t="s">
        <v>27</v>
      </c>
      <c r="N191" s="5" t="s">
        <v>34</v>
      </c>
      <c r="O191" s="5" t="s">
        <v>79</v>
      </c>
      <c r="P191" s="5" t="s">
        <v>84</v>
      </c>
      <c r="S191" s="3"/>
      <c r="AB191" s="8"/>
    </row>
    <row r="192" spans="2:28" ht="21" customHeight="1" x14ac:dyDescent="0.25">
      <c r="B192" s="3" t="s">
        <v>4</v>
      </c>
      <c r="C192" s="3">
        <v>11</v>
      </c>
      <c r="D192" s="3" t="s">
        <v>49</v>
      </c>
      <c r="E192" s="3" t="s">
        <v>29</v>
      </c>
      <c r="F192" s="3" t="s">
        <v>13</v>
      </c>
      <c r="G192" s="3">
        <v>5</v>
      </c>
      <c r="H192" s="3" t="s">
        <v>26</v>
      </c>
      <c r="I192" s="13">
        <v>25000000</v>
      </c>
      <c r="J192" s="3">
        <v>4</v>
      </c>
      <c r="K192" s="4">
        <v>8.3333333333333329E-2</v>
      </c>
      <c r="L192" s="3" t="s">
        <v>9</v>
      </c>
      <c r="M192" s="3" t="s">
        <v>20</v>
      </c>
      <c r="N192" s="3" t="s">
        <v>34</v>
      </c>
      <c r="O192" s="3" t="s">
        <v>79</v>
      </c>
      <c r="P192" s="3" t="s">
        <v>87</v>
      </c>
      <c r="S192" s="3"/>
      <c r="AB192" s="8"/>
    </row>
    <row r="193" spans="2:28" ht="21" customHeight="1" x14ac:dyDescent="0.25">
      <c r="B193" s="5" t="s">
        <v>4</v>
      </c>
      <c r="C193" s="5">
        <v>12</v>
      </c>
      <c r="D193" s="5" t="s">
        <v>60</v>
      </c>
      <c r="E193" s="5" t="s">
        <v>29</v>
      </c>
      <c r="F193" s="5" t="s">
        <v>13</v>
      </c>
      <c r="G193" s="5">
        <v>2</v>
      </c>
      <c r="H193" s="5" t="s">
        <v>19</v>
      </c>
      <c r="I193" s="12">
        <v>12000000</v>
      </c>
      <c r="J193" s="5">
        <v>4</v>
      </c>
      <c r="K193" s="6">
        <v>8.3333333333333329E-2</v>
      </c>
      <c r="L193" s="5" t="s">
        <v>9</v>
      </c>
      <c r="M193" s="5" t="s">
        <v>27</v>
      </c>
      <c r="N193" s="5" t="s">
        <v>16</v>
      </c>
      <c r="O193" s="5" t="s">
        <v>81</v>
      </c>
      <c r="P193" s="5" t="s">
        <v>88</v>
      </c>
      <c r="S193" s="3"/>
      <c r="AB193" s="8"/>
    </row>
    <row r="194" spans="2:28" ht="21" customHeight="1" x14ac:dyDescent="0.25">
      <c r="B194" s="3" t="s">
        <v>4</v>
      </c>
      <c r="C194" s="3">
        <v>31</v>
      </c>
      <c r="D194" s="3" t="s">
        <v>12</v>
      </c>
      <c r="E194" s="3" t="s">
        <v>6</v>
      </c>
      <c r="F194" s="3" t="s">
        <v>13</v>
      </c>
      <c r="G194" s="3">
        <v>1</v>
      </c>
      <c r="H194" s="3" t="s">
        <v>37</v>
      </c>
      <c r="I194" s="13">
        <v>19000000</v>
      </c>
      <c r="J194" s="3">
        <v>3</v>
      </c>
      <c r="K194" s="4">
        <v>8.3333333333333329E-2</v>
      </c>
      <c r="L194" s="3" t="s">
        <v>38</v>
      </c>
      <c r="M194" s="3" t="s">
        <v>46</v>
      </c>
      <c r="N194" s="3" t="s">
        <v>16</v>
      </c>
      <c r="O194" s="3" t="s">
        <v>79</v>
      </c>
      <c r="P194" s="3" t="s">
        <v>87</v>
      </c>
      <c r="S194" s="3"/>
      <c r="AB194" s="8"/>
    </row>
    <row r="195" spans="2:28" ht="21" customHeight="1" x14ac:dyDescent="0.25">
      <c r="B195" s="5" t="s">
        <v>4</v>
      </c>
      <c r="C195" s="5">
        <v>2</v>
      </c>
      <c r="D195" s="5" t="s">
        <v>12</v>
      </c>
      <c r="E195" s="5" t="s">
        <v>18</v>
      </c>
      <c r="F195" s="5" t="s">
        <v>36</v>
      </c>
      <c r="G195" s="5">
        <v>2</v>
      </c>
      <c r="H195" s="5" t="s">
        <v>19</v>
      </c>
      <c r="I195" s="12">
        <v>12000000</v>
      </c>
      <c r="J195" s="5">
        <v>2</v>
      </c>
      <c r="K195" s="6">
        <v>8.3333333333333329E-2</v>
      </c>
      <c r="L195" s="5" t="s">
        <v>9</v>
      </c>
      <c r="M195" s="5" t="s">
        <v>46</v>
      </c>
      <c r="N195" s="5" t="s">
        <v>21</v>
      </c>
      <c r="O195" s="5" t="s">
        <v>78</v>
      </c>
      <c r="P195" s="5" t="s">
        <v>80</v>
      </c>
      <c r="S195" s="3"/>
      <c r="AB195" s="8"/>
    </row>
    <row r="196" spans="2:28" ht="21" customHeight="1" x14ac:dyDescent="0.25">
      <c r="B196" s="3" t="s">
        <v>4</v>
      </c>
      <c r="C196" s="3">
        <v>9</v>
      </c>
      <c r="D196" s="3" t="s">
        <v>12</v>
      </c>
      <c r="E196" s="3" t="s">
        <v>6</v>
      </c>
      <c r="F196" s="3" t="s">
        <v>32</v>
      </c>
      <c r="G196" s="3">
        <v>3</v>
      </c>
      <c r="H196" s="3" t="s">
        <v>19</v>
      </c>
      <c r="I196" s="13">
        <v>12000000</v>
      </c>
      <c r="J196" s="3">
        <v>5</v>
      </c>
      <c r="K196" s="4">
        <v>8.3333333333333329E-2</v>
      </c>
      <c r="L196" s="3" t="s">
        <v>9</v>
      </c>
      <c r="M196" s="3" t="s">
        <v>53</v>
      </c>
      <c r="N196" s="3" t="s">
        <v>31</v>
      </c>
      <c r="O196" s="3" t="s">
        <v>79</v>
      </c>
      <c r="P196" s="3" t="s">
        <v>87</v>
      </c>
      <c r="S196" s="3"/>
      <c r="AB196" s="8"/>
    </row>
    <row r="197" spans="2:28" ht="21" customHeight="1" x14ac:dyDescent="0.25">
      <c r="B197" s="5" t="s">
        <v>4</v>
      </c>
      <c r="C197" s="5">
        <v>25</v>
      </c>
      <c r="D197" s="5" t="s">
        <v>12</v>
      </c>
      <c r="E197" s="5" t="s">
        <v>22</v>
      </c>
      <c r="F197" s="5" t="s">
        <v>32</v>
      </c>
      <c r="G197" s="5">
        <v>2</v>
      </c>
      <c r="H197" s="5" t="s">
        <v>54</v>
      </c>
      <c r="I197" s="12">
        <v>10000000</v>
      </c>
      <c r="J197" s="5">
        <v>4</v>
      </c>
      <c r="K197" s="6">
        <v>8.3333333333333329E-2</v>
      </c>
      <c r="L197" s="5" t="s">
        <v>9</v>
      </c>
      <c r="M197" s="5" t="s">
        <v>53</v>
      </c>
      <c r="N197" s="5" t="s">
        <v>24</v>
      </c>
      <c r="O197" s="5" t="s">
        <v>79</v>
      </c>
      <c r="P197" s="5" t="s">
        <v>84</v>
      </c>
      <c r="S197" s="3"/>
      <c r="AB197" s="8"/>
    </row>
    <row r="198" spans="2:28" ht="21" customHeight="1" x14ac:dyDescent="0.25">
      <c r="B198" s="3" t="s">
        <v>57</v>
      </c>
      <c r="C198" s="3">
        <v>8</v>
      </c>
      <c r="D198" s="3" t="s">
        <v>60</v>
      </c>
      <c r="E198" s="3" t="s">
        <v>18</v>
      </c>
      <c r="F198" s="3" t="s">
        <v>7</v>
      </c>
      <c r="G198" s="3">
        <v>0</v>
      </c>
      <c r="H198" s="3" t="s">
        <v>58</v>
      </c>
      <c r="I198" s="3">
        <v>0</v>
      </c>
      <c r="J198" s="3">
        <v>3</v>
      </c>
      <c r="K198" s="4">
        <v>8.3333333333333329E-2</v>
      </c>
      <c r="N198" s="3" t="s">
        <v>21</v>
      </c>
      <c r="O198" s="3" t="s">
        <v>79</v>
      </c>
      <c r="P198" s="3" t="s">
        <v>87</v>
      </c>
      <c r="S198" s="3"/>
      <c r="AB198" s="8"/>
    </row>
    <row r="199" spans="2:28" ht="21" customHeight="1" x14ac:dyDescent="0.25">
      <c r="B199" s="5" t="s">
        <v>57</v>
      </c>
      <c r="C199" s="5">
        <v>5</v>
      </c>
      <c r="D199" s="5" t="s">
        <v>60</v>
      </c>
      <c r="E199" s="5" t="s">
        <v>29</v>
      </c>
      <c r="F199" s="5" t="s">
        <v>32</v>
      </c>
      <c r="G199" s="5">
        <v>0</v>
      </c>
      <c r="H199" s="5" t="s">
        <v>58</v>
      </c>
      <c r="I199" s="5">
        <v>0</v>
      </c>
      <c r="J199" s="5">
        <v>1</v>
      </c>
      <c r="K199" s="6">
        <v>8.3333333333333329E-2</v>
      </c>
      <c r="L199" s="5"/>
      <c r="M199" s="5"/>
      <c r="N199" s="5" t="s">
        <v>24</v>
      </c>
      <c r="O199" s="5" t="s">
        <v>78</v>
      </c>
      <c r="P199" s="5" t="s">
        <v>86</v>
      </c>
      <c r="S199" s="3"/>
      <c r="AB199" s="8"/>
    </row>
    <row r="200" spans="2:28" ht="21" customHeight="1" x14ac:dyDescent="0.25">
      <c r="B200" s="3" t="s">
        <v>57</v>
      </c>
      <c r="C200" s="3">
        <v>2</v>
      </c>
      <c r="D200" s="3" t="s">
        <v>17</v>
      </c>
      <c r="E200" s="3" t="s">
        <v>42</v>
      </c>
      <c r="F200" s="3" t="s">
        <v>32</v>
      </c>
      <c r="G200" s="3">
        <v>0</v>
      </c>
      <c r="H200" s="3" t="s">
        <v>58</v>
      </c>
      <c r="I200" s="3">
        <v>0</v>
      </c>
      <c r="J200" s="3">
        <v>2</v>
      </c>
      <c r="K200" s="4">
        <v>8.3333333333333329E-2</v>
      </c>
      <c r="N200" s="3" t="s">
        <v>21</v>
      </c>
      <c r="O200" s="3" t="s">
        <v>81</v>
      </c>
      <c r="P200" s="3" t="s">
        <v>91</v>
      </c>
      <c r="S200" s="3"/>
      <c r="AB200" s="8"/>
    </row>
    <row r="201" spans="2:28" ht="21" customHeight="1" x14ac:dyDescent="0.25">
      <c r="B201" s="5" t="s">
        <v>57</v>
      </c>
      <c r="C201" s="5">
        <v>20</v>
      </c>
      <c r="D201" s="5" t="s">
        <v>17</v>
      </c>
      <c r="E201" s="5" t="s">
        <v>29</v>
      </c>
      <c r="F201" s="5" t="s">
        <v>32</v>
      </c>
      <c r="G201" s="5">
        <v>0</v>
      </c>
      <c r="H201" s="5" t="s">
        <v>58</v>
      </c>
      <c r="I201" s="5">
        <v>0</v>
      </c>
      <c r="J201" s="5">
        <v>1</v>
      </c>
      <c r="K201" s="6">
        <v>8.3333333333333329E-2</v>
      </c>
      <c r="L201" s="5"/>
      <c r="M201" s="5"/>
      <c r="N201" s="5" t="s">
        <v>31</v>
      </c>
      <c r="O201" s="5" t="s">
        <v>79</v>
      </c>
      <c r="P201" s="5" t="s">
        <v>84</v>
      </c>
      <c r="S201" s="3"/>
      <c r="AB201" s="8"/>
    </row>
    <row r="202" spans="2:28" ht="21" customHeight="1" x14ac:dyDescent="0.25">
      <c r="B202" s="3" t="s">
        <v>57</v>
      </c>
      <c r="C202" s="3">
        <v>22</v>
      </c>
      <c r="D202" s="3" t="s">
        <v>17</v>
      </c>
      <c r="E202" s="3" t="s">
        <v>6</v>
      </c>
      <c r="F202" s="3" t="s">
        <v>13</v>
      </c>
      <c r="G202" s="3">
        <v>0</v>
      </c>
      <c r="H202" s="3" t="s">
        <v>58</v>
      </c>
      <c r="I202" s="3">
        <v>0</v>
      </c>
      <c r="J202" s="3">
        <v>3</v>
      </c>
      <c r="K202" s="4">
        <v>8.3333333333333329E-2</v>
      </c>
      <c r="N202" s="3" t="s">
        <v>34</v>
      </c>
      <c r="O202" s="3" t="s">
        <v>79</v>
      </c>
      <c r="P202" s="3" t="s">
        <v>84</v>
      </c>
      <c r="S202" s="3"/>
      <c r="AB202" s="8"/>
    </row>
    <row r="203" spans="2:28" ht="21" customHeight="1" x14ac:dyDescent="0.25">
      <c r="B203" s="5" t="s">
        <v>57</v>
      </c>
      <c r="C203" s="5">
        <v>15</v>
      </c>
      <c r="D203" s="5" t="s">
        <v>17</v>
      </c>
      <c r="E203" s="5" t="s">
        <v>6</v>
      </c>
      <c r="F203" s="5" t="s">
        <v>13</v>
      </c>
      <c r="G203" s="5">
        <v>0</v>
      </c>
      <c r="H203" s="5" t="s">
        <v>58</v>
      </c>
      <c r="I203" s="5">
        <v>0</v>
      </c>
      <c r="J203" s="5">
        <v>3</v>
      </c>
      <c r="K203" s="6">
        <v>8.3333333333333329E-2</v>
      </c>
      <c r="L203" s="5"/>
      <c r="M203" s="5"/>
      <c r="N203" s="5" t="s">
        <v>44</v>
      </c>
      <c r="O203" s="5" t="s">
        <v>80</v>
      </c>
      <c r="P203" s="5" t="s">
        <v>52</v>
      </c>
      <c r="S203" s="3"/>
      <c r="AB203" s="8"/>
    </row>
    <row r="204" spans="2:28" ht="21" customHeight="1" x14ac:dyDescent="0.25">
      <c r="B204" s="3" t="s">
        <v>57</v>
      </c>
      <c r="C204" s="3">
        <v>21</v>
      </c>
      <c r="D204" s="3" t="s">
        <v>17</v>
      </c>
      <c r="E204" s="3" t="s">
        <v>29</v>
      </c>
      <c r="F204" s="3" t="s">
        <v>32</v>
      </c>
      <c r="G204" s="3">
        <v>0</v>
      </c>
      <c r="H204" s="3" t="s">
        <v>58</v>
      </c>
      <c r="I204" s="3">
        <v>0</v>
      </c>
      <c r="J204" s="3">
        <v>2</v>
      </c>
      <c r="K204" s="4">
        <v>8.3333333333333329E-2</v>
      </c>
      <c r="N204" s="3" t="s">
        <v>44</v>
      </c>
      <c r="O204" s="3" t="s">
        <v>81</v>
      </c>
      <c r="P204" s="3" t="s">
        <v>25</v>
      </c>
      <c r="S204" s="3"/>
      <c r="AB204" s="8"/>
    </row>
    <row r="205" spans="2:28" ht="21" customHeight="1" x14ac:dyDescent="0.25">
      <c r="B205" s="5" t="s">
        <v>57</v>
      </c>
      <c r="C205" s="5">
        <v>24</v>
      </c>
      <c r="D205" s="5" t="s">
        <v>28</v>
      </c>
      <c r="E205" s="5" t="s">
        <v>29</v>
      </c>
      <c r="F205" s="5" t="s">
        <v>13</v>
      </c>
      <c r="G205" s="5">
        <v>0</v>
      </c>
      <c r="H205" s="5" t="s">
        <v>58</v>
      </c>
      <c r="I205" s="5">
        <v>0</v>
      </c>
      <c r="J205" s="5">
        <v>1</v>
      </c>
      <c r="K205" s="6">
        <v>8.3333333333333329E-2</v>
      </c>
      <c r="L205" s="5"/>
      <c r="M205" s="5"/>
      <c r="N205" s="5" t="s">
        <v>24</v>
      </c>
      <c r="O205" s="5" t="s">
        <v>80</v>
      </c>
      <c r="P205" s="5" t="s">
        <v>52</v>
      </c>
      <c r="S205" s="3"/>
      <c r="AB205" s="8"/>
    </row>
    <row r="206" spans="2:28" ht="21" customHeight="1" x14ac:dyDescent="0.25">
      <c r="B206" s="3" t="s">
        <v>57</v>
      </c>
      <c r="C206" s="3">
        <v>5</v>
      </c>
      <c r="D206" s="3" t="s">
        <v>28</v>
      </c>
      <c r="E206" s="3" t="s">
        <v>22</v>
      </c>
      <c r="F206" s="3" t="s">
        <v>7</v>
      </c>
      <c r="G206" s="3">
        <v>0</v>
      </c>
      <c r="H206" s="3" t="s">
        <v>58</v>
      </c>
      <c r="I206" s="3">
        <v>0</v>
      </c>
      <c r="J206" s="3">
        <v>5</v>
      </c>
      <c r="K206" s="4">
        <v>8.3333333333333329E-2</v>
      </c>
      <c r="N206" s="3" t="s">
        <v>41</v>
      </c>
      <c r="O206" s="3" t="s">
        <v>78</v>
      </c>
      <c r="P206" s="3" t="s">
        <v>80</v>
      </c>
      <c r="S206" s="3"/>
      <c r="AB206" s="8"/>
    </row>
    <row r="207" spans="2:28" ht="21" customHeight="1" x14ac:dyDescent="0.25">
      <c r="B207" s="5" t="s">
        <v>57</v>
      </c>
      <c r="C207" s="5">
        <v>15</v>
      </c>
      <c r="D207" s="5" t="s">
        <v>35</v>
      </c>
      <c r="E207" s="5" t="s">
        <v>6</v>
      </c>
      <c r="F207" s="5" t="s">
        <v>13</v>
      </c>
      <c r="G207" s="5">
        <v>0</v>
      </c>
      <c r="H207" s="5" t="s">
        <v>58</v>
      </c>
      <c r="I207" s="5">
        <v>0</v>
      </c>
      <c r="J207" s="5">
        <v>1</v>
      </c>
      <c r="K207" s="6">
        <v>8.3333333333333329E-2</v>
      </c>
      <c r="L207" s="5"/>
      <c r="M207" s="5"/>
      <c r="N207" s="5" t="s">
        <v>21</v>
      </c>
      <c r="O207" s="5" t="s">
        <v>79</v>
      </c>
      <c r="P207" s="5" t="s">
        <v>84</v>
      </c>
      <c r="S207" s="3"/>
      <c r="AB207" s="8"/>
    </row>
    <row r="208" spans="2:28" ht="21" customHeight="1" x14ac:dyDescent="0.25">
      <c r="B208" s="3" t="s">
        <v>57</v>
      </c>
      <c r="C208" s="3">
        <v>29</v>
      </c>
      <c r="D208" s="3" t="s">
        <v>35</v>
      </c>
      <c r="E208" s="3" t="s">
        <v>22</v>
      </c>
      <c r="F208" s="3" t="s">
        <v>7</v>
      </c>
      <c r="G208" s="3">
        <v>0</v>
      </c>
      <c r="H208" s="3" t="s">
        <v>58</v>
      </c>
      <c r="I208" s="3">
        <v>0</v>
      </c>
      <c r="J208" s="3">
        <v>4</v>
      </c>
      <c r="K208" s="4">
        <v>8.3333333333333329E-2</v>
      </c>
      <c r="N208" s="3" t="s">
        <v>31</v>
      </c>
      <c r="O208" s="3" t="s">
        <v>78</v>
      </c>
      <c r="P208" s="3" t="s">
        <v>52</v>
      </c>
      <c r="S208" s="3"/>
      <c r="AB208" s="8"/>
    </row>
    <row r="209" spans="2:28" ht="21" customHeight="1" x14ac:dyDescent="0.25">
      <c r="B209" s="5" t="s">
        <v>57</v>
      </c>
      <c r="C209" s="5">
        <v>11</v>
      </c>
      <c r="D209" s="5" t="s">
        <v>35</v>
      </c>
      <c r="E209" s="5" t="s">
        <v>22</v>
      </c>
      <c r="F209" s="5" t="s">
        <v>13</v>
      </c>
      <c r="G209" s="5">
        <v>0</v>
      </c>
      <c r="H209" s="5" t="s">
        <v>58</v>
      </c>
      <c r="I209" s="5">
        <v>0</v>
      </c>
      <c r="J209" s="5">
        <v>3</v>
      </c>
      <c r="K209" s="6">
        <v>8.3333333333333329E-2</v>
      </c>
      <c r="L209" s="5"/>
      <c r="M209" s="5"/>
      <c r="N209" s="5" t="s">
        <v>24</v>
      </c>
      <c r="O209" s="5" t="s">
        <v>78</v>
      </c>
      <c r="P209" s="5" t="s">
        <v>90</v>
      </c>
      <c r="S209" s="3"/>
      <c r="AB209" s="8"/>
    </row>
    <row r="210" spans="2:28" ht="21" customHeight="1" x14ac:dyDescent="0.25">
      <c r="B210" s="3" t="s">
        <v>57</v>
      </c>
      <c r="C210" s="3">
        <v>26</v>
      </c>
      <c r="D210" s="3" t="s">
        <v>35</v>
      </c>
      <c r="E210" s="3" t="s">
        <v>18</v>
      </c>
      <c r="F210" s="3" t="s">
        <v>13</v>
      </c>
      <c r="G210" s="3">
        <v>0</v>
      </c>
      <c r="H210" s="3" t="s">
        <v>58</v>
      </c>
      <c r="I210" s="3">
        <v>0</v>
      </c>
      <c r="J210" s="3">
        <v>6</v>
      </c>
      <c r="K210" s="4">
        <v>8.3333333333333329E-2</v>
      </c>
      <c r="N210" s="3" t="s">
        <v>44</v>
      </c>
      <c r="O210" s="3" t="s">
        <v>79</v>
      </c>
      <c r="P210" s="3" t="s">
        <v>84</v>
      </c>
      <c r="S210" s="3"/>
      <c r="AB210" s="8"/>
    </row>
    <row r="211" spans="2:28" ht="21" customHeight="1" x14ac:dyDescent="0.25">
      <c r="B211" s="5" t="s">
        <v>57</v>
      </c>
      <c r="C211" s="5">
        <v>31</v>
      </c>
      <c r="D211" s="5" t="s">
        <v>56</v>
      </c>
      <c r="E211" s="5" t="s">
        <v>29</v>
      </c>
      <c r="F211" s="5" t="s">
        <v>7</v>
      </c>
      <c r="G211" s="5">
        <v>0</v>
      </c>
      <c r="H211" s="5" t="s">
        <v>58</v>
      </c>
      <c r="I211" s="5">
        <v>0</v>
      </c>
      <c r="J211" s="5">
        <v>1</v>
      </c>
      <c r="K211" s="6">
        <v>8.3333333333333329E-2</v>
      </c>
      <c r="L211" s="5"/>
      <c r="M211" s="5"/>
      <c r="N211" s="5" t="s">
        <v>21</v>
      </c>
      <c r="O211" s="5" t="s">
        <v>78</v>
      </c>
      <c r="P211" s="5" t="s">
        <v>52</v>
      </c>
      <c r="S211" s="3"/>
      <c r="AB211" s="8"/>
    </row>
    <row r="212" spans="2:28" ht="21" customHeight="1" x14ac:dyDescent="0.25">
      <c r="B212" s="3" t="s">
        <v>57</v>
      </c>
      <c r="C212" s="3">
        <v>30</v>
      </c>
      <c r="D212" s="3" t="s">
        <v>56</v>
      </c>
      <c r="E212" s="3" t="s">
        <v>42</v>
      </c>
      <c r="F212" s="3" t="s">
        <v>32</v>
      </c>
      <c r="G212" s="3">
        <v>0</v>
      </c>
      <c r="H212" s="3" t="s">
        <v>58</v>
      </c>
      <c r="I212" s="3">
        <v>0</v>
      </c>
      <c r="J212" s="3">
        <v>4</v>
      </c>
      <c r="K212" s="4">
        <v>8.3333333333333329E-2</v>
      </c>
      <c r="N212" s="3" t="s">
        <v>31</v>
      </c>
      <c r="O212" s="3" t="s">
        <v>80</v>
      </c>
      <c r="P212" s="3" t="s">
        <v>85</v>
      </c>
      <c r="S212" s="3"/>
      <c r="AB212" s="8"/>
    </row>
    <row r="213" spans="2:28" ht="21" customHeight="1" x14ac:dyDescent="0.25">
      <c r="B213" s="5" t="s">
        <v>57</v>
      </c>
      <c r="C213" s="5">
        <v>14</v>
      </c>
      <c r="D213" s="5" t="s">
        <v>56</v>
      </c>
      <c r="E213" s="5" t="s">
        <v>22</v>
      </c>
      <c r="F213" s="5" t="s">
        <v>32</v>
      </c>
      <c r="G213" s="5">
        <v>0</v>
      </c>
      <c r="H213" s="5" t="s">
        <v>58</v>
      </c>
      <c r="I213" s="5">
        <v>0</v>
      </c>
      <c r="J213" s="5">
        <v>1</v>
      </c>
      <c r="K213" s="6">
        <v>8.3333333333333329E-2</v>
      </c>
      <c r="L213" s="5"/>
      <c r="M213" s="5"/>
      <c r="N213" s="5" t="s">
        <v>16</v>
      </c>
      <c r="O213" s="5" t="s">
        <v>78</v>
      </c>
      <c r="P213" s="5" t="s">
        <v>86</v>
      </c>
      <c r="S213" s="3"/>
      <c r="AB213" s="8"/>
    </row>
    <row r="214" spans="2:28" ht="21" customHeight="1" x14ac:dyDescent="0.25">
      <c r="B214" s="3" t="s">
        <v>57</v>
      </c>
      <c r="C214" s="3">
        <v>30</v>
      </c>
      <c r="D214" s="3" t="s">
        <v>56</v>
      </c>
      <c r="E214" s="3" t="s">
        <v>22</v>
      </c>
      <c r="F214" s="3" t="s">
        <v>7</v>
      </c>
      <c r="G214" s="3">
        <v>0</v>
      </c>
      <c r="H214" s="3" t="s">
        <v>58</v>
      </c>
      <c r="I214" s="3">
        <v>0</v>
      </c>
      <c r="J214" s="3">
        <v>4</v>
      </c>
      <c r="K214" s="4">
        <v>8.3333333333333329E-2</v>
      </c>
      <c r="N214" s="3" t="s">
        <v>41</v>
      </c>
      <c r="O214" s="3" t="s">
        <v>79</v>
      </c>
      <c r="P214" s="3" t="s">
        <v>87</v>
      </c>
      <c r="S214" s="3"/>
      <c r="AB214" s="8"/>
    </row>
    <row r="215" spans="2:28" ht="21" customHeight="1" x14ac:dyDescent="0.25">
      <c r="B215" s="5" t="s">
        <v>57</v>
      </c>
      <c r="C215" s="5">
        <v>8</v>
      </c>
      <c r="D215" s="5" t="s">
        <v>60</v>
      </c>
      <c r="E215" s="5" t="s">
        <v>18</v>
      </c>
      <c r="F215" s="5" t="s">
        <v>7</v>
      </c>
      <c r="G215" s="5">
        <v>0</v>
      </c>
      <c r="H215" s="5" t="s">
        <v>58</v>
      </c>
      <c r="I215" s="5">
        <v>0</v>
      </c>
      <c r="J215" s="5">
        <v>3</v>
      </c>
      <c r="K215" s="6">
        <v>8.3333333333333329E-2</v>
      </c>
      <c r="L215" s="5"/>
      <c r="M215" s="5"/>
      <c r="N215" s="5" t="s">
        <v>21</v>
      </c>
      <c r="O215" s="5" t="s">
        <v>79</v>
      </c>
      <c r="P215" s="5" t="s">
        <v>87</v>
      </c>
      <c r="S215" s="3"/>
      <c r="AB215" s="8"/>
    </row>
    <row r="216" spans="2:28" ht="21" customHeight="1" x14ac:dyDescent="0.25">
      <c r="B216" s="3" t="s">
        <v>57</v>
      </c>
      <c r="C216" s="3">
        <v>5</v>
      </c>
      <c r="D216" s="3" t="s">
        <v>60</v>
      </c>
      <c r="E216" s="3" t="s">
        <v>29</v>
      </c>
      <c r="F216" s="3" t="s">
        <v>32</v>
      </c>
      <c r="G216" s="3">
        <v>0</v>
      </c>
      <c r="H216" s="3" t="s">
        <v>58</v>
      </c>
      <c r="I216" s="3">
        <v>0</v>
      </c>
      <c r="J216" s="3">
        <v>1</v>
      </c>
      <c r="K216" s="4">
        <v>8.3333333333333329E-2</v>
      </c>
      <c r="N216" s="3" t="s">
        <v>24</v>
      </c>
      <c r="O216" s="3" t="s">
        <v>78</v>
      </c>
      <c r="P216" s="3" t="s">
        <v>86</v>
      </c>
      <c r="S216" s="3"/>
      <c r="AB216" s="8"/>
    </row>
    <row r="217" spans="2:28" ht="21" customHeight="1" x14ac:dyDescent="0.25">
      <c r="B217" s="5" t="s">
        <v>4</v>
      </c>
      <c r="C217" s="5">
        <v>11</v>
      </c>
      <c r="D217" s="5" t="s">
        <v>47</v>
      </c>
      <c r="E217" s="5" t="s">
        <v>61</v>
      </c>
      <c r="F217" s="5" t="s">
        <v>7</v>
      </c>
      <c r="G217" s="5">
        <v>2</v>
      </c>
      <c r="H217" s="5" t="s">
        <v>40</v>
      </c>
      <c r="I217" s="12">
        <v>38000000</v>
      </c>
      <c r="J217" s="5">
        <v>3</v>
      </c>
      <c r="K217" s="6">
        <v>8.3333333333333329E-2</v>
      </c>
      <c r="L217" s="5" t="s">
        <v>38</v>
      </c>
      <c r="M217" s="5" t="s">
        <v>30</v>
      </c>
      <c r="N217" s="5" t="s">
        <v>24</v>
      </c>
      <c r="O217" s="5" t="s">
        <v>78</v>
      </c>
      <c r="P217" s="5" t="s">
        <v>90</v>
      </c>
      <c r="S217" s="3"/>
      <c r="AB217" s="8"/>
    </row>
    <row r="218" spans="2:28" ht="21" customHeight="1" x14ac:dyDescent="0.25">
      <c r="B218" s="3" t="s">
        <v>4</v>
      </c>
      <c r="C218" s="3">
        <v>13</v>
      </c>
      <c r="D218" s="3" t="s">
        <v>17</v>
      </c>
      <c r="E218" s="3" t="s">
        <v>22</v>
      </c>
      <c r="F218" s="3" t="s">
        <v>55</v>
      </c>
      <c r="G218" s="3">
        <v>1</v>
      </c>
      <c r="H218" s="3" t="s">
        <v>37</v>
      </c>
      <c r="I218" s="13">
        <v>19000000</v>
      </c>
      <c r="J218" s="3">
        <v>6</v>
      </c>
      <c r="K218" s="4">
        <v>8.3333333333333329E-2</v>
      </c>
      <c r="L218" s="3" t="s">
        <v>38</v>
      </c>
      <c r="M218" s="3" t="s">
        <v>27</v>
      </c>
      <c r="N218" s="3" t="s">
        <v>11</v>
      </c>
      <c r="O218" s="3" t="s">
        <v>78</v>
      </c>
      <c r="P218" s="3" t="s">
        <v>89</v>
      </c>
      <c r="S218" s="3"/>
      <c r="AB218" s="8"/>
    </row>
    <row r="219" spans="2:28" ht="21" customHeight="1" x14ac:dyDescent="0.25">
      <c r="B219" s="5" t="s">
        <v>4</v>
      </c>
      <c r="C219" s="5">
        <v>25</v>
      </c>
      <c r="D219" s="5" t="s">
        <v>17</v>
      </c>
      <c r="E219" s="5" t="s">
        <v>22</v>
      </c>
      <c r="F219" s="5" t="s">
        <v>32</v>
      </c>
      <c r="G219" s="5">
        <v>3</v>
      </c>
      <c r="H219" s="5" t="s">
        <v>23</v>
      </c>
      <c r="I219" s="12">
        <v>15000000</v>
      </c>
      <c r="J219" s="5">
        <v>4</v>
      </c>
      <c r="K219" s="6">
        <v>8.3333333333333329E-2</v>
      </c>
      <c r="L219" s="5" t="s">
        <v>9</v>
      </c>
      <c r="M219" s="5" t="s">
        <v>10</v>
      </c>
      <c r="N219" s="5" t="s">
        <v>21</v>
      </c>
      <c r="O219" s="5" t="s">
        <v>80</v>
      </c>
      <c r="P219" s="5" t="s">
        <v>52</v>
      </c>
      <c r="S219" s="3"/>
      <c r="AB219" s="8"/>
    </row>
    <row r="220" spans="2:28" ht="21" customHeight="1" x14ac:dyDescent="0.25">
      <c r="B220" s="3" t="s">
        <v>4</v>
      </c>
      <c r="C220" s="3">
        <v>30</v>
      </c>
      <c r="D220" s="3" t="s">
        <v>17</v>
      </c>
      <c r="E220" s="3" t="s">
        <v>61</v>
      </c>
      <c r="F220" s="3" t="s">
        <v>13</v>
      </c>
      <c r="G220" s="3">
        <v>2</v>
      </c>
      <c r="H220" s="3" t="s">
        <v>19</v>
      </c>
      <c r="I220" s="13">
        <v>12000000</v>
      </c>
      <c r="J220" s="3">
        <v>4</v>
      </c>
      <c r="K220" s="4">
        <v>8.3333333333333329E-2</v>
      </c>
      <c r="L220" s="3" t="s">
        <v>9</v>
      </c>
      <c r="M220" s="3" t="s">
        <v>10</v>
      </c>
      <c r="N220" s="3" t="s">
        <v>21</v>
      </c>
      <c r="O220" s="3" t="s">
        <v>79</v>
      </c>
      <c r="P220" s="3" t="s">
        <v>83</v>
      </c>
      <c r="S220" s="3"/>
      <c r="AB220" s="8"/>
    </row>
    <row r="221" spans="2:28" ht="21" customHeight="1" x14ac:dyDescent="0.25">
      <c r="B221" s="5" t="s">
        <v>4</v>
      </c>
      <c r="C221" s="5">
        <v>26</v>
      </c>
      <c r="D221" s="5" t="s">
        <v>28</v>
      </c>
      <c r="E221" s="5" t="s">
        <v>6</v>
      </c>
      <c r="F221" s="5" t="s">
        <v>36</v>
      </c>
      <c r="G221" s="5">
        <v>4</v>
      </c>
      <c r="H221" s="5" t="s">
        <v>14</v>
      </c>
      <c r="I221" s="12">
        <v>11000000</v>
      </c>
      <c r="J221" s="5">
        <v>1</v>
      </c>
      <c r="K221" s="6">
        <v>8.3333333333333329E-2</v>
      </c>
      <c r="L221" s="5" t="s">
        <v>51</v>
      </c>
      <c r="M221" s="5" t="s">
        <v>15</v>
      </c>
      <c r="N221" s="5" t="s">
        <v>16</v>
      </c>
      <c r="O221" s="5" t="s">
        <v>80</v>
      </c>
      <c r="P221" s="5" t="s">
        <v>52</v>
      </c>
      <c r="S221" s="3"/>
      <c r="AB221" s="8"/>
    </row>
    <row r="222" spans="2:28" ht="21" customHeight="1" x14ac:dyDescent="0.25">
      <c r="B222" s="3" t="s">
        <v>4</v>
      </c>
      <c r="C222" s="3">
        <v>28</v>
      </c>
      <c r="D222" s="3" t="s">
        <v>28</v>
      </c>
      <c r="E222" s="3" t="s">
        <v>18</v>
      </c>
      <c r="F222" s="3" t="s">
        <v>13</v>
      </c>
      <c r="G222" s="3">
        <v>2</v>
      </c>
      <c r="H222" s="3" t="s">
        <v>19</v>
      </c>
      <c r="I222" s="13">
        <v>12000000</v>
      </c>
      <c r="J222" s="3">
        <v>1</v>
      </c>
      <c r="K222" s="4">
        <v>8.3333333333333329E-2</v>
      </c>
      <c r="L222" s="3" t="s">
        <v>9</v>
      </c>
      <c r="M222" s="3" t="s">
        <v>53</v>
      </c>
      <c r="N222" s="3" t="s">
        <v>21</v>
      </c>
      <c r="O222" s="3" t="s">
        <v>80</v>
      </c>
      <c r="P222" s="3" t="s">
        <v>85</v>
      </c>
      <c r="S222" s="3"/>
      <c r="AB222" s="8"/>
    </row>
    <row r="223" spans="2:28" ht="21" customHeight="1" x14ac:dyDescent="0.25">
      <c r="B223" s="5" t="s">
        <v>4</v>
      </c>
      <c r="C223" s="5">
        <v>28</v>
      </c>
      <c r="D223" s="5" t="s">
        <v>28</v>
      </c>
      <c r="E223" s="5" t="s">
        <v>42</v>
      </c>
      <c r="F223" s="5" t="s">
        <v>13</v>
      </c>
      <c r="G223" s="5">
        <v>1</v>
      </c>
      <c r="H223" s="5" t="s">
        <v>8</v>
      </c>
      <c r="I223" s="12">
        <v>7000000</v>
      </c>
      <c r="J223" s="5">
        <v>3</v>
      </c>
      <c r="K223" s="6">
        <v>8.3333333333333329E-2</v>
      </c>
      <c r="L223" s="5" t="s">
        <v>9</v>
      </c>
      <c r="M223" s="5" t="s">
        <v>30</v>
      </c>
      <c r="N223" s="5" t="s">
        <v>44</v>
      </c>
      <c r="O223" s="5" t="s">
        <v>78</v>
      </c>
      <c r="P223" s="5" t="s">
        <v>90</v>
      </c>
      <c r="S223" s="3"/>
      <c r="AB223" s="8"/>
    </row>
    <row r="224" spans="2:28" ht="21" customHeight="1" x14ac:dyDescent="0.25">
      <c r="B224" s="3" t="s">
        <v>4</v>
      </c>
      <c r="C224" s="3">
        <v>24</v>
      </c>
      <c r="D224" s="3" t="s">
        <v>35</v>
      </c>
      <c r="E224" s="3" t="s">
        <v>18</v>
      </c>
      <c r="F224" s="3" t="s">
        <v>36</v>
      </c>
      <c r="G224" s="3">
        <v>4</v>
      </c>
      <c r="H224" s="3" t="s">
        <v>33</v>
      </c>
      <c r="I224" s="13">
        <v>20000000</v>
      </c>
      <c r="J224" s="3">
        <v>7</v>
      </c>
      <c r="K224" s="4">
        <v>8.3333333333333329E-2</v>
      </c>
      <c r="L224" s="3" t="s">
        <v>9</v>
      </c>
      <c r="M224" s="3" t="s">
        <v>20</v>
      </c>
      <c r="N224" s="3" t="s">
        <v>21</v>
      </c>
      <c r="O224" s="3" t="s">
        <v>79</v>
      </c>
      <c r="P224" s="14" t="s">
        <v>92</v>
      </c>
      <c r="S224" s="3"/>
      <c r="AB224" s="8"/>
    </row>
    <row r="225" spans="2:28" ht="21" customHeight="1" x14ac:dyDescent="0.25">
      <c r="B225" s="5" t="s">
        <v>4</v>
      </c>
      <c r="C225" s="5">
        <v>26</v>
      </c>
      <c r="D225" s="5" t="s">
        <v>35</v>
      </c>
      <c r="E225" s="5" t="s">
        <v>6</v>
      </c>
      <c r="F225" s="5" t="s">
        <v>32</v>
      </c>
      <c r="G225" s="5">
        <v>5</v>
      </c>
      <c r="H225" s="5" t="s">
        <v>26</v>
      </c>
      <c r="I225" s="12">
        <v>25000000</v>
      </c>
      <c r="J225" s="5">
        <v>3</v>
      </c>
      <c r="K225" s="6">
        <v>8.3333333333333329E-2</v>
      </c>
      <c r="L225" s="5" t="s">
        <v>9</v>
      </c>
      <c r="M225" s="5" t="s">
        <v>46</v>
      </c>
      <c r="N225" s="5" t="s">
        <v>31</v>
      </c>
      <c r="O225" s="5" t="s">
        <v>78</v>
      </c>
      <c r="P225" s="5" t="s">
        <v>80</v>
      </c>
      <c r="S225" s="3"/>
      <c r="AB225" s="8"/>
    </row>
    <row r="226" spans="2:28" ht="21" customHeight="1" x14ac:dyDescent="0.25">
      <c r="B226" s="3" t="s">
        <v>4</v>
      </c>
      <c r="C226" s="3">
        <v>1</v>
      </c>
      <c r="D226" s="3" t="s">
        <v>35</v>
      </c>
      <c r="E226" s="3" t="s">
        <v>6</v>
      </c>
      <c r="F226" s="3" t="s">
        <v>32</v>
      </c>
      <c r="G226" s="3">
        <v>3</v>
      </c>
      <c r="H226" s="3" t="s">
        <v>23</v>
      </c>
      <c r="I226" s="13">
        <v>15000000</v>
      </c>
      <c r="J226" s="3">
        <v>2</v>
      </c>
      <c r="K226" s="4">
        <v>8.3333333333333329E-2</v>
      </c>
      <c r="L226" s="3" t="s">
        <v>9</v>
      </c>
      <c r="M226" s="3" t="s">
        <v>27</v>
      </c>
      <c r="N226" s="3" t="s">
        <v>34</v>
      </c>
      <c r="O226" s="3" t="s">
        <v>79</v>
      </c>
      <c r="P226" s="3" t="s">
        <v>83</v>
      </c>
      <c r="S226" s="3"/>
      <c r="AB226" s="8"/>
    </row>
    <row r="227" spans="2:28" ht="21" customHeight="1" x14ac:dyDescent="0.25">
      <c r="B227" s="5" t="s">
        <v>4</v>
      </c>
      <c r="C227" s="5">
        <v>30</v>
      </c>
      <c r="D227" s="5" t="s">
        <v>35</v>
      </c>
      <c r="E227" s="5" t="s">
        <v>29</v>
      </c>
      <c r="F227" s="5" t="s">
        <v>13</v>
      </c>
      <c r="G227" s="5">
        <v>5</v>
      </c>
      <c r="H227" s="5" t="s">
        <v>59</v>
      </c>
      <c r="I227" s="12">
        <v>21000000</v>
      </c>
      <c r="J227" s="5">
        <v>3</v>
      </c>
      <c r="K227" s="6">
        <v>8.3333333333333329E-2</v>
      </c>
      <c r="L227" s="5" t="s">
        <v>9</v>
      </c>
      <c r="M227" s="5" t="s">
        <v>46</v>
      </c>
      <c r="N227" s="5" t="s">
        <v>41</v>
      </c>
      <c r="O227" s="5" t="s">
        <v>79</v>
      </c>
      <c r="P227" s="5" t="s">
        <v>87</v>
      </c>
      <c r="S227" s="3"/>
      <c r="AB227" s="8"/>
    </row>
    <row r="228" spans="2:28" ht="21" customHeight="1" x14ac:dyDescent="0.25">
      <c r="B228" s="3" t="s">
        <v>4</v>
      </c>
      <c r="C228" s="3">
        <v>11</v>
      </c>
      <c r="D228" s="3" t="s">
        <v>47</v>
      </c>
      <c r="E228" s="3" t="s">
        <v>61</v>
      </c>
      <c r="F228" s="3" t="s">
        <v>7</v>
      </c>
      <c r="G228" s="3">
        <v>2</v>
      </c>
      <c r="H228" s="3" t="s">
        <v>40</v>
      </c>
      <c r="I228" s="13">
        <v>38000000</v>
      </c>
      <c r="J228" s="3">
        <v>3</v>
      </c>
      <c r="K228" s="4">
        <v>8.3333333333333329E-2</v>
      </c>
      <c r="L228" s="3" t="s">
        <v>38</v>
      </c>
      <c r="M228" s="3" t="s">
        <v>30</v>
      </c>
      <c r="N228" s="3" t="s">
        <v>24</v>
      </c>
      <c r="O228" s="3" t="s">
        <v>78</v>
      </c>
      <c r="P228" s="3" t="s">
        <v>90</v>
      </c>
      <c r="S228" s="3"/>
      <c r="AB228" s="8"/>
    </row>
    <row r="229" spans="2:28" ht="21" customHeight="1" x14ac:dyDescent="0.25">
      <c r="B229" s="5" t="s">
        <v>57</v>
      </c>
      <c r="C229" s="5">
        <v>11</v>
      </c>
      <c r="D229" s="5" t="s">
        <v>35</v>
      </c>
      <c r="E229" s="5" t="s">
        <v>42</v>
      </c>
      <c r="F229" s="5" t="s">
        <v>32</v>
      </c>
      <c r="G229" s="5">
        <v>0</v>
      </c>
      <c r="H229" s="5" t="s">
        <v>58</v>
      </c>
      <c r="I229" s="5">
        <v>0</v>
      </c>
      <c r="J229" s="5">
        <v>2</v>
      </c>
      <c r="K229" s="6">
        <v>8.3333333333333329E-2</v>
      </c>
      <c r="L229" s="5"/>
      <c r="M229" s="5"/>
      <c r="N229" s="5" t="s">
        <v>16</v>
      </c>
      <c r="O229" s="5" t="s">
        <v>81</v>
      </c>
      <c r="P229" s="5" t="s">
        <v>25</v>
      </c>
      <c r="S229" s="3"/>
      <c r="AB229" s="8"/>
    </row>
    <row r="230" spans="2:28" ht="21" customHeight="1" x14ac:dyDescent="0.25">
      <c r="B230" s="3" t="s">
        <v>57</v>
      </c>
      <c r="C230" s="3">
        <v>29</v>
      </c>
      <c r="D230" s="3" t="s">
        <v>35</v>
      </c>
      <c r="E230" s="3" t="s">
        <v>6</v>
      </c>
      <c r="F230" s="3" t="s">
        <v>32</v>
      </c>
      <c r="G230" s="3">
        <v>0</v>
      </c>
      <c r="H230" s="3" t="s">
        <v>58</v>
      </c>
      <c r="I230" s="3">
        <v>0</v>
      </c>
      <c r="J230" s="3">
        <v>3</v>
      </c>
      <c r="K230" s="4">
        <v>8.3333333333333329E-2</v>
      </c>
      <c r="N230" s="3" t="s">
        <v>41</v>
      </c>
      <c r="O230" s="3" t="s">
        <v>79</v>
      </c>
      <c r="P230" s="3" t="s">
        <v>87</v>
      </c>
      <c r="S230" s="3"/>
      <c r="AB230" s="8"/>
    </row>
    <row r="231" spans="2:28" ht="21" customHeight="1" x14ac:dyDescent="0.25">
      <c r="B231" s="5" t="s">
        <v>4</v>
      </c>
      <c r="C231" s="5">
        <v>12</v>
      </c>
      <c r="D231" s="5" t="s">
        <v>47</v>
      </c>
      <c r="E231" s="5" t="s">
        <v>22</v>
      </c>
      <c r="F231" s="5" t="s">
        <v>7</v>
      </c>
      <c r="G231" s="5">
        <v>1</v>
      </c>
      <c r="H231" s="5" t="s">
        <v>37</v>
      </c>
      <c r="I231" s="12">
        <v>19000000</v>
      </c>
      <c r="J231" s="5">
        <v>5</v>
      </c>
      <c r="K231" s="6">
        <v>8.3333333333333329E-2</v>
      </c>
      <c r="L231" s="5" t="s">
        <v>38</v>
      </c>
      <c r="M231" s="5" t="s">
        <v>27</v>
      </c>
      <c r="N231" s="5" t="s">
        <v>41</v>
      </c>
      <c r="O231" s="5" t="s">
        <v>80</v>
      </c>
      <c r="P231" s="5" t="s">
        <v>52</v>
      </c>
      <c r="S231" s="3"/>
      <c r="AB231" s="8"/>
    </row>
    <row r="232" spans="2:28" ht="21" customHeight="1" x14ac:dyDescent="0.25">
      <c r="B232" s="3" t="s">
        <v>4</v>
      </c>
      <c r="C232" s="3">
        <v>11</v>
      </c>
      <c r="D232" s="3" t="s">
        <v>48</v>
      </c>
      <c r="E232" s="3" t="s">
        <v>6</v>
      </c>
      <c r="F232" s="3" t="s">
        <v>32</v>
      </c>
      <c r="G232" s="3">
        <v>4</v>
      </c>
      <c r="H232" s="3" t="s">
        <v>33</v>
      </c>
      <c r="I232" s="13">
        <v>20000000</v>
      </c>
      <c r="J232" s="3">
        <v>1</v>
      </c>
      <c r="K232" s="4">
        <v>8.3333333333333329E-2</v>
      </c>
      <c r="L232" s="3" t="s">
        <v>9</v>
      </c>
      <c r="M232" s="3" t="s">
        <v>20</v>
      </c>
      <c r="N232" s="3" t="s">
        <v>21</v>
      </c>
      <c r="O232" s="3" t="s">
        <v>79</v>
      </c>
      <c r="P232" s="3" t="s">
        <v>84</v>
      </c>
      <c r="S232" s="3"/>
      <c r="AB232" s="8"/>
    </row>
    <row r="233" spans="2:28" ht="21" customHeight="1" x14ac:dyDescent="0.25">
      <c r="B233" s="5" t="s">
        <v>4</v>
      </c>
      <c r="C233" s="5">
        <v>19</v>
      </c>
      <c r="D233" s="5" t="s">
        <v>28</v>
      </c>
      <c r="E233" s="5" t="s">
        <v>42</v>
      </c>
      <c r="F233" s="5" t="s">
        <v>13</v>
      </c>
      <c r="G233" s="5">
        <v>4</v>
      </c>
      <c r="H233" s="5" t="s">
        <v>14</v>
      </c>
      <c r="I233" s="12">
        <v>11000000</v>
      </c>
      <c r="J233" s="5">
        <v>1</v>
      </c>
      <c r="K233" s="6">
        <v>8.3333333333333329E-2</v>
      </c>
      <c r="L233" s="5" t="s">
        <v>51</v>
      </c>
      <c r="M233" s="5" t="s">
        <v>46</v>
      </c>
      <c r="N233" s="5" t="s">
        <v>24</v>
      </c>
      <c r="O233" s="5" t="s">
        <v>78</v>
      </c>
      <c r="P233" s="5" t="s">
        <v>82</v>
      </c>
      <c r="S233" s="3"/>
      <c r="AB233" s="8"/>
    </row>
    <row r="234" spans="2:28" ht="21" customHeight="1" x14ac:dyDescent="0.25">
      <c r="B234" s="3" t="s">
        <v>4</v>
      </c>
      <c r="C234" s="3">
        <v>5</v>
      </c>
      <c r="D234" s="3" t="s">
        <v>28</v>
      </c>
      <c r="E234" s="3" t="s">
        <v>42</v>
      </c>
      <c r="F234" s="3" t="s">
        <v>13</v>
      </c>
      <c r="G234" s="3">
        <v>5</v>
      </c>
      <c r="H234" s="3" t="s">
        <v>26</v>
      </c>
      <c r="I234" s="13">
        <v>25000000</v>
      </c>
      <c r="J234" s="3">
        <v>2</v>
      </c>
      <c r="K234" s="4">
        <v>8.3333333333333329E-2</v>
      </c>
      <c r="L234" s="3" t="s">
        <v>9</v>
      </c>
      <c r="M234" s="3" t="s">
        <v>46</v>
      </c>
      <c r="N234" s="3" t="s">
        <v>21</v>
      </c>
      <c r="O234" s="3" t="s">
        <v>81</v>
      </c>
      <c r="P234" s="3" t="s">
        <v>88</v>
      </c>
      <c r="S234" s="3"/>
      <c r="AB234" s="8"/>
    </row>
    <row r="235" spans="2:28" ht="21" customHeight="1" x14ac:dyDescent="0.25">
      <c r="B235" s="5" t="s">
        <v>4</v>
      </c>
      <c r="C235" s="5">
        <v>22</v>
      </c>
      <c r="D235" s="5" t="s">
        <v>28</v>
      </c>
      <c r="E235" s="5" t="s">
        <v>61</v>
      </c>
      <c r="F235" s="5" t="s">
        <v>13</v>
      </c>
      <c r="G235" s="5">
        <v>2</v>
      </c>
      <c r="H235" s="5" t="s">
        <v>19</v>
      </c>
      <c r="I235" s="12">
        <v>12000000</v>
      </c>
      <c r="J235" s="5">
        <v>2</v>
      </c>
      <c r="K235" s="6">
        <v>8.3333333333333329E-2</v>
      </c>
      <c r="L235" s="5" t="s">
        <v>9</v>
      </c>
      <c r="M235" s="5" t="s">
        <v>46</v>
      </c>
      <c r="N235" s="5" t="s">
        <v>31</v>
      </c>
      <c r="O235" s="5" t="s">
        <v>78</v>
      </c>
      <c r="P235" s="5" t="s">
        <v>86</v>
      </c>
      <c r="S235" s="3"/>
      <c r="AB235" s="8"/>
    </row>
    <row r="236" spans="2:28" ht="21" customHeight="1" x14ac:dyDescent="0.25">
      <c r="B236" s="3" t="s">
        <v>4</v>
      </c>
      <c r="C236" s="3">
        <v>8</v>
      </c>
      <c r="D236" s="3" t="s">
        <v>28</v>
      </c>
      <c r="E236" s="3" t="s">
        <v>42</v>
      </c>
      <c r="F236" s="3" t="s">
        <v>32</v>
      </c>
      <c r="G236" s="3">
        <v>2</v>
      </c>
      <c r="H236" s="3" t="s">
        <v>19</v>
      </c>
      <c r="I236" s="13">
        <v>12000000</v>
      </c>
      <c r="J236" s="3">
        <v>3</v>
      </c>
      <c r="K236" s="4">
        <v>8.3333333333333329E-2</v>
      </c>
      <c r="L236" s="3" t="s">
        <v>9</v>
      </c>
      <c r="M236" s="3" t="s">
        <v>10</v>
      </c>
      <c r="N236" s="3" t="s">
        <v>34</v>
      </c>
      <c r="O236" s="3" t="s">
        <v>79</v>
      </c>
      <c r="P236" s="3" t="s">
        <v>84</v>
      </c>
      <c r="S236" s="3"/>
      <c r="AB236" s="8"/>
    </row>
    <row r="237" spans="2:28" ht="21" customHeight="1" x14ac:dyDescent="0.25">
      <c r="B237" s="5" t="s">
        <v>4</v>
      </c>
      <c r="C237" s="5">
        <v>22</v>
      </c>
      <c r="D237" s="5" t="s">
        <v>35</v>
      </c>
      <c r="E237" s="5" t="s">
        <v>29</v>
      </c>
      <c r="F237" s="5" t="s">
        <v>32</v>
      </c>
      <c r="G237" s="5">
        <v>3</v>
      </c>
      <c r="H237" s="5" t="s">
        <v>23</v>
      </c>
      <c r="I237" s="12">
        <v>15000000</v>
      </c>
      <c r="J237" s="5">
        <v>1</v>
      </c>
      <c r="K237" s="6">
        <v>8.3333333333333329E-2</v>
      </c>
      <c r="L237" s="5" t="s">
        <v>9</v>
      </c>
      <c r="M237" s="5" t="s">
        <v>43</v>
      </c>
      <c r="N237" s="5" t="s">
        <v>31</v>
      </c>
      <c r="O237" s="5" t="s">
        <v>78</v>
      </c>
      <c r="P237" s="5" t="s">
        <v>89</v>
      </c>
      <c r="S237" s="3"/>
      <c r="AB237" s="8"/>
    </row>
    <row r="238" spans="2:28" ht="21" customHeight="1" x14ac:dyDescent="0.25">
      <c r="B238" s="3" t="s">
        <v>4</v>
      </c>
      <c r="C238" s="3">
        <v>11</v>
      </c>
      <c r="D238" s="3" t="s">
        <v>35</v>
      </c>
      <c r="E238" s="3" t="s">
        <v>18</v>
      </c>
      <c r="F238" s="3" t="s">
        <v>36</v>
      </c>
      <c r="G238" s="3">
        <v>5</v>
      </c>
      <c r="H238" s="3" t="s">
        <v>59</v>
      </c>
      <c r="I238" s="13">
        <v>21000000</v>
      </c>
      <c r="J238" s="3">
        <v>4</v>
      </c>
      <c r="K238" s="4">
        <v>8.3333333333333329E-2</v>
      </c>
      <c r="L238" s="3" t="s">
        <v>9</v>
      </c>
      <c r="M238" s="3" t="s">
        <v>10</v>
      </c>
      <c r="N238" s="3" t="s">
        <v>11</v>
      </c>
      <c r="O238" s="3" t="s">
        <v>79</v>
      </c>
      <c r="P238" s="3" t="s">
        <v>83</v>
      </c>
      <c r="S238" s="3"/>
      <c r="AB238" s="8"/>
    </row>
    <row r="239" spans="2:28" ht="21" customHeight="1" x14ac:dyDescent="0.25">
      <c r="B239" s="5" t="s">
        <v>4</v>
      </c>
      <c r="C239" s="5">
        <v>17</v>
      </c>
      <c r="D239" s="5" t="s">
        <v>35</v>
      </c>
      <c r="E239" s="5" t="s">
        <v>6</v>
      </c>
      <c r="F239" s="5" t="s">
        <v>32</v>
      </c>
      <c r="G239" s="5">
        <v>3</v>
      </c>
      <c r="H239" s="5" t="s">
        <v>23</v>
      </c>
      <c r="I239" s="12">
        <v>15000000</v>
      </c>
      <c r="J239" s="5">
        <v>1</v>
      </c>
      <c r="K239" s="6">
        <v>8.3333333333333329E-2</v>
      </c>
      <c r="L239" s="5" t="s">
        <v>9</v>
      </c>
      <c r="M239" s="5" t="s">
        <v>20</v>
      </c>
      <c r="N239" s="5" t="s">
        <v>41</v>
      </c>
      <c r="O239" s="5" t="s">
        <v>79</v>
      </c>
      <c r="P239" s="5" t="s">
        <v>84</v>
      </c>
      <c r="S239" s="3"/>
      <c r="AB239" s="8"/>
    </row>
    <row r="240" spans="2:28" ht="21" customHeight="1" x14ac:dyDescent="0.25">
      <c r="B240" s="3" t="s">
        <v>4</v>
      </c>
      <c r="C240" s="3">
        <v>12</v>
      </c>
      <c r="D240" s="3" t="s">
        <v>47</v>
      </c>
      <c r="E240" s="3" t="s">
        <v>22</v>
      </c>
      <c r="F240" s="3" t="s">
        <v>7</v>
      </c>
      <c r="G240" s="3">
        <v>1</v>
      </c>
      <c r="H240" s="3" t="s">
        <v>37</v>
      </c>
      <c r="I240" s="13">
        <v>19000000</v>
      </c>
      <c r="J240" s="3">
        <v>5</v>
      </c>
      <c r="K240" s="4">
        <v>8.3333333333333329E-2</v>
      </c>
      <c r="L240" s="3" t="s">
        <v>38</v>
      </c>
      <c r="M240" s="3" t="s">
        <v>27</v>
      </c>
      <c r="N240" s="3" t="s">
        <v>41</v>
      </c>
      <c r="O240" s="3" t="s">
        <v>80</v>
      </c>
      <c r="P240" s="3" t="s">
        <v>52</v>
      </c>
      <c r="S240" s="3"/>
      <c r="AB240" s="8"/>
    </row>
    <row r="241" spans="2:28" ht="21" customHeight="1" x14ac:dyDescent="0.25">
      <c r="B241" s="5" t="s">
        <v>4</v>
      </c>
      <c r="C241" s="5">
        <v>11</v>
      </c>
      <c r="D241" s="5" t="s">
        <v>48</v>
      </c>
      <c r="E241" s="5" t="s">
        <v>6</v>
      </c>
      <c r="F241" s="5" t="s">
        <v>32</v>
      </c>
      <c r="G241" s="5">
        <v>4</v>
      </c>
      <c r="H241" s="5" t="s">
        <v>33</v>
      </c>
      <c r="I241" s="12">
        <v>20000000</v>
      </c>
      <c r="J241" s="5">
        <v>1</v>
      </c>
      <c r="K241" s="6">
        <v>8.3333333333333329E-2</v>
      </c>
      <c r="L241" s="5" t="s">
        <v>9</v>
      </c>
      <c r="M241" s="5" t="s">
        <v>20</v>
      </c>
      <c r="N241" s="5" t="s">
        <v>21</v>
      </c>
      <c r="O241" s="5" t="s">
        <v>79</v>
      </c>
      <c r="P241" s="5" t="s">
        <v>84</v>
      </c>
      <c r="S241" s="3"/>
      <c r="AB241" s="8"/>
    </row>
    <row r="242" spans="2:28" ht="21" customHeight="1" x14ac:dyDescent="0.25">
      <c r="B242" s="3" t="s">
        <v>57</v>
      </c>
      <c r="C242" s="3">
        <v>5</v>
      </c>
      <c r="D242" s="3" t="s">
        <v>49</v>
      </c>
      <c r="E242" s="3" t="s">
        <v>6</v>
      </c>
      <c r="F242" s="3" t="s">
        <v>13</v>
      </c>
      <c r="G242" s="3">
        <v>0</v>
      </c>
      <c r="H242" s="3" t="s">
        <v>58</v>
      </c>
      <c r="I242" s="3">
        <v>0</v>
      </c>
      <c r="J242" s="3">
        <v>1</v>
      </c>
      <c r="K242" s="4">
        <v>8.3333333333333329E-2</v>
      </c>
      <c r="N242" s="3" t="s">
        <v>34</v>
      </c>
      <c r="O242" s="3" t="s">
        <v>78</v>
      </c>
      <c r="P242" s="3" t="s">
        <v>52</v>
      </c>
      <c r="S242" s="3"/>
      <c r="AB242" s="8"/>
    </row>
    <row r="243" spans="2:28" ht="21" customHeight="1" x14ac:dyDescent="0.25">
      <c r="B243" s="5" t="s">
        <v>57</v>
      </c>
      <c r="C243" s="5">
        <v>29</v>
      </c>
      <c r="D243" s="5" t="s">
        <v>17</v>
      </c>
      <c r="E243" s="5" t="s">
        <v>6</v>
      </c>
      <c r="F243" s="5" t="s">
        <v>32</v>
      </c>
      <c r="G243" s="5">
        <v>0</v>
      </c>
      <c r="H243" s="5" t="s">
        <v>58</v>
      </c>
      <c r="I243" s="5">
        <v>0</v>
      </c>
      <c r="J243" s="5">
        <v>4</v>
      </c>
      <c r="K243" s="6">
        <v>8.3333333333333329E-2</v>
      </c>
      <c r="L243" s="5"/>
      <c r="M243" s="5"/>
      <c r="N243" s="5" t="s">
        <v>41</v>
      </c>
      <c r="O243" s="5" t="s">
        <v>78</v>
      </c>
      <c r="P243" s="5" t="s">
        <v>89</v>
      </c>
      <c r="S243" s="3"/>
      <c r="AB243" s="8"/>
    </row>
    <row r="244" spans="2:28" ht="21" customHeight="1" x14ac:dyDescent="0.25">
      <c r="B244" s="3" t="s">
        <v>57</v>
      </c>
      <c r="C244" s="3">
        <v>11</v>
      </c>
      <c r="D244" s="3" t="s">
        <v>28</v>
      </c>
      <c r="E244" s="3" t="s">
        <v>18</v>
      </c>
      <c r="F244" s="3" t="s">
        <v>32</v>
      </c>
      <c r="G244" s="3">
        <v>0</v>
      </c>
      <c r="H244" s="3" t="s">
        <v>58</v>
      </c>
      <c r="I244" s="3">
        <v>0</v>
      </c>
      <c r="J244" s="3">
        <v>1</v>
      </c>
      <c r="K244" s="4">
        <v>8.3333333333333329E-2</v>
      </c>
      <c r="N244" s="3" t="s">
        <v>44</v>
      </c>
      <c r="O244" s="3" t="s">
        <v>81</v>
      </c>
      <c r="P244" s="3" t="s">
        <v>91</v>
      </c>
      <c r="S244" s="3"/>
      <c r="AB244" s="8"/>
    </row>
    <row r="245" spans="2:28" ht="21" customHeight="1" x14ac:dyDescent="0.25">
      <c r="B245" s="5" t="s">
        <v>57</v>
      </c>
      <c r="C245" s="5">
        <v>23</v>
      </c>
      <c r="D245" s="5" t="s">
        <v>35</v>
      </c>
      <c r="E245" s="5" t="s">
        <v>29</v>
      </c>
      <c r="F245" s="5" t="s">
        <v>13</v>
      </c>
      <c r="G245" s="5">
        <v>0</v>
      </c>
      <c r="H245" s="5" t="s">
        <v>58</v>
      </c>
      <c r="I245" s="5">
        <v>0</v>
      </c>
      <c r="J245" s="5">
        <v>1</v>
      </c>
      <c r="K245" s="6">
        <v>8.3333333333333329E-2</v>
      </c>
      <c r="L245" s="5"/>
      <c r="M245" s="5"/>
      <c r="N245" s="5" t="s">
        <v>21</v>
      </c>
      <c r="O245" s="5" t="s">
        <v>79</v>
      </c>
      <c r="P245" s="5" t="s">
        <v>84</v>
      </c>
      <c r="S245" s="3"/>
      <c r="AB245" s="8"/>
    </row>
    <row r="246" spans="2:28" ht="21" customHeight="1" x14ac:dyDescent="0.25">
      <c r="B246" s="3" t="s">
        <v>57</v>
      </c>
      <c r="C246" s="3">
        <v>5</v>
      </c>
      <c r="D246" s="3" t="s">
        <v>49</v>
      </c>
      <c r="E246" s="3" t="s">
        <v>6</v>
      </c>
      <c r="F246" s="3" t="s">
        <v>13</v>
      </c>
      <c r="G246" s="3">
        <v>0</v>
      </c>
      <c r="H246" s="3" t="s">
        <v>58</v>
      </c>
      <c r="I246" s="3">
        <v>0</v>
      </c>
      <c r="J246" s="3">
        <v>1</v>
      </c>
      <c r="K246" s="4">
        <v>8.3333333333333329E-2</v>
      </c>
      <c r="N246" s="3" t="s">
        <v>34</v>
      </c>
      <c r="O246" s="3" t="s">
        <v>78</v>
      </c>
      <c r="P246" s="3" t="s">
        <v>52</v>
      </c>
      <c r="S246" s="3"/>
      <c r="AB246" s="8"/>
    </row>
    <row r="247" spans="2:28" ht="21" customHeight="1" x14ac:dyDescent="0.25">
      <c r="B247" s="5" t="s">
        <v>4</v>
      </c>
      <c r="C247" s="5">
        <v>2</v>
      </c>
      <c r="D247" s="5" t="s">
        <v>45</v>
      </c>
      <c r="E247" s="5" t="s">
        <v>22</v>
      </c>
      <c r="F247" s="5" t="s">
        <v>32</v>
      </c>
      <c r="G247" s="5">
        <v>4</v>
      </c>
      <c r="H247" s="5" t="s">
        <v>23</v>
      </c>
      <c r="I247" s="12">
        <v>15000000</v>
      </c>
      <c r="J247" s="5">
        <v>3</v>
      </c>
      <c r="K247" s="6">
        <v>8.3333333333333329E-2</v>
      </c>
      <c r="L247" s="5" t="s">
        <v>9</v>
      </c>
      <c r="M247" s="5" t="s">
        <v>15</v>
      </c>
      <c r="N247" s="5" t="s">
        <v>16</v>
      </c>
      <c r="O247" s="5" t="s">
        <v>78</v>
      </c>
      <c r="P247" s="5" t="s">
        <v>86</v>
      </c>
      <c r="S247" s="3"/>
      <c r="AB247" s="8"/>
    </row>
    <row r="248" spans="2:28" ht="21" customHeight="1" x14ac:dyDescent="0.25">
      <c r="B248" s="3" t="s">
        <v>4</v>
      </c>
      <c r="C248" s="3">
        <v>11</v>
      </c>
      <c r="D248" s="3" t="s">
        <v>47</v>
      </c>
      <c r="E248" s="3" t="s">
        <v>29</v>
      </c>
      <c r="F248" s="3" t="s">
        <v>32</v>
      </c>
      <c r="G248" s="3">
        <v>2</v>
      </c>
      <c r="H248" s="3" t="s">
        <v>19</v>
      </c>
      <c r="I248" s="13">
        <v>12000000</v>
      </c>
      <c r="J248" s="3">
        <v>1</v>
      </c>
      <c r="K248" s="4">
        <v>8.3333333333333329E-2</v>
      </c>
      <c r="L248" s="3" t="s">
        <v>9</v>
      </c>
      <c r="M248" s="3" t="s">
        <v>10</v>
      </c>
      <c r="N248" s="3" t="s">
        <v>16</v>
      </c>
      <c r="O248" s="3" t="s">
        <v>78</v>
      </c>
      <c r="P248" s="3" t="s">
        <v>90</v>
      </c>
      <c r="S248" s="3"/>
      <c r="AB248" s="8"/>
    </row>
    <row r="249" spans="2:28" ht="21" customHeight="1" x14ac:dyDescent="0.25">
      <c r="B249" s="5" t="s">
        <v>4</v>
      </c>
      <c r="C249" s="5">
        <v>1</v>
      </c>
      <c r="D249" s="5" t="s">
        <v>49</v>
      </c>
      <c r="E249" s="5" t="s">
        <v>22</v>
      </c>
      <c r="F249" s="5" t="s">
        <v>36</v>
      </c>
      <c r="G249" s="5">
        <v>1</v>
      </c>
      <c r="H249" s="5" t="s">
        <v>37</v>
      </c>
      <c r="I249" s="12">
        <v>19000000</v>
      </c>
      <c r="J249" s="5">
        <v>2</v>
      </c>
      <c r="K249" s="6">
        <v>8.3333333333333329E-2</v>
      </c>
      <c r="L249" s="5" t="s">
        <v>38</v>
      </c>
      <c r="M249" s="5" t="s">
        <v>30</v>
      </c>
      <c r="N249" s="5" t="s">
        <v>21</v>
      </c>
      <c r="O249" s="5" t="s">
        <v>81</v>
      </c>
      <c r="P249" s="5" t="s">
        <v>91</v>
      </c>
      <c r="S249" s="3"/>
      <c r="AB249" s="8"/>
    </row>
    <row r="250" spans="2:28" ht="21" customHeight="1" x14ac:dyDescent="0.25">
      <c r="B250" s="3" t="s">
        <v>4</v>
      </c>
      <c r="C250" s="3">
        <v>1</v>
      </c>
      <c r="D250" s="3" t="s">
        <v>50</v>
      </c>
      <c r="E250" s="3" t="s">
        <v>42</v>
      </c>
      <c r="F250" s="3" t="s">
        <v>13</v>
      </c>
      <c r="G250" s="3">
        <v>3</v>
      </c>
      <c r="H250" s="3" t="s">
        <v>23</v>
      </c>
      <c r="I250" s="13">
        <v>15000000</v>
      </c>
      <c r="J250" s="3">
        <v>2</v>
      </c>
      <c r="K250" s="4">
        <v>8.3333333333333329E-2</v>
      </c>
      <c r="L250" s="3" t="s">
        <v>9</v>
      </c>
      <c r="M250" s="3" t="s">
        <v>46</v>
      </c>
      <c r="N250" s="3" t="s">
        <v>44</v>
      </c>
      <c r="O250" s="3" t="s">
        <v>79</v>
      </c>
      <c r="P250" s="3" t="s">
        <v>84</v>
      </c>
      <c r="S250" s="3"/>
      <c r="AB250" s="8"/>
    </row>
    <row r="251" spans="2:28" ht="21" customHeight="1" x14ac:dyDescent="0.25">
      <c r="B251" s="5" t="s">
        <v>4</v>
      </c>
      <c r="C251" s="5">
        <v>12</v>
      </c>
      <c r="D251" s="5" t="s">
        <v>17</v>
      </c>
      <c r="E251" s="5" t="s">
        <v>61</v>
      </c>
      <c r="F251" s="5" t="s">
        <v>32</v>
      </c>
      <c r="G251" s="5">
        <v>2</v>
      </c>
      <c r="H251" s="5" t="s">
        <v>40</v>
      </c>
      <c r="I251" s="12">
        <v>38000000</v>
      </c>
      <c r="J251" s="5">
        <v>6</v>
      </c>
      <c r="K251" s="6">
        <v>8.3333333333333329E-2</v>
      </c>
      <c r="L251" s="5" t="s">
        <v>38</v>
      </c>
      <c r="M251" s="5" t="s">
        <v>27</v>
      </c>
      <c r="N251" s="5" t="s">
        <v>21</v>
      </c>
      <c r="O251" s="5" t="s">
        <v>78</v>
      </c>
      <c r="P251" s="5" t="s">
        <v>52</v>
      </c>
      <c r="S251" s="3"/>
      <c r="AB251" s="8"/>
    </row>
    <row r="252" spans="2:28" ht="21" customHeight="1" x14ac:dyDescent="0.25">
      <c r="B252" s="3" t="s">
        <v>4</v>
      </c>
      <c r="C252" s="3">
        <v>7</v>
      </c>
      <c r="D252" s="3" t="s">
        <v>17</v>
      </c>
      <c r="E252" s="3" t="s">
        <v>6</v>
      </c>
      <c r="F252" s="3" t="s">
        <v>13</v>
      </c>
      <c r="G252" s="3">
        <v>5</v>
      </c>
      <c r="H252" s="3" t="s">
        <v>59</v>
      </c>
      <c r="I252" s="13">
        <v>21000000</v>
      </c>
      <c r="J252" s="3">
        <v>5</v>
      </c>
      <c r="K252" s="4">
        <v>8.3333333333333329E-2</v>
      </c>
      <c r="L252" s="3" t="s">
        <v>9</v>
      </c>
      <c r="M252" s="3" t="s">
        <v>15</v>
      </c>
      <c r="N252" s="3" t="s">
        <v>34</v>
      </c>
      <c r="O252" s="3" t="s">
        <v>79</v>
      </c>
      <c r="P252" s="3" t="s">
        <v>83</v>
      </c>
      <c r="S252" s="3"/>
      <c r="AB252" s="8"/>
    </row>
    <row r="253" spans="2:28" ht="21" customHeight="1" x14ac:dyDescent="0.25">
      <c r="B253" s="5" t="s">
        <v>4</v>
      </c>
      <c r="C253" s="5">
        <v>11</v>
      </c>
      <c r="D253" s="5" t="s">
        <v>17</v>
      </c>
      <c r="E253" s="5" t="s">
        <v>18</v>
      </c>
      <c r="F253" s="5" t="s">
        <v>32</v>
      </c>
      <c r="G253" s="5">
        <v>5</v>
      </c>
      <c r="H253" s="5" t="s">
        <v>26</v>
      </c>
      <c r="I253" s="12">
        <v>25000000</v>
      </c>
      <c r="J253" s="5">
        <v>5</v>
      </c>
      <c r="K253" s="6">
        <v>8.3333333333333329E-2</v>
      </c>
      <c r="L253" s="5" t="s">
        <v>9</v>
      </c>
      <c r="M253" s="5" t="s">
        <v>30</v>
      </c>
      <c r="N253" s="5" t="s">
        <v>24</v>
      </c>
      <c r="O253" s="5" t="s">
        <v>79</v>
      </c>
      <c r="P253" s="5" t="s">
        <v>84</v>
      </c>
      <c r="S253" s="3"/>
      <c r="AB253" s="8"/>
    </row>
    <row r="254" spans="2:28" ht="21" customHeight="1" x14ac:dyDescent="0.25">
      <c r="B254" s="3" t="s">
        <v>4</v>
      </c>
      <c r="C254" s="3">
        <v>29</v>
      </c>
      <c r="D254" s="3" t="s">
        <v>17</v>
      </c>
      <c r="E254" s="3" t="s">
        <v>42</v>
      </c>
      <c r="F254" s="3" t="s">
        <v>32</v>
      </c>
      <c r="G254" s="3">
        <v>1</v>
      </c>
      <c r="H254" s="3" t="s">
        <v>8</v>
      </c>
      <c r="I254" s="13">
        <v>7000000</v>
      </c>
      <c r="J254" s="3">
        <v>2</v>
      </c>
      <c r="K254" s="4">
        <v>8.3333333333333329E-2</v>
      </c>
      <c r="L254" s="3" t="s">
        <v>9</v>
      </c>
      <c r="M254" s="3" t="s">
        <v>39</v>
      </c>
      <c r="N254" s="3" t="s">
        <v>31</v>
      </c>
      <c r="O254" s="3" t="s">
        <v>80</v>
      </c>
      <c r="P254" s="3" t="s">
        <v>52</v>
      </c>
      <c r="S254" s="3"/>
      <c r="AB254" s="8"/>
    </row>
    <row r="255" spans="2:28" ht="21" customHeight="1" x14ac:dyDescent="0.25">
      <c r="B255" s="5" t="s">
        <v>4</v>
      </c>
      <c r="C255" s="5">
        <v>3</v>
      </c>
      <c r="D255" s="5" t="s">
        <v>28</v>
      </c>
      <c r="E255" s="5" t="s">
        <v>29</v>
      </c>
      <c r="F255" s="5" t="s">
        <v>32</v>
      </c>
      <c r="G255" s="5">
        <v>2</v>
      </c>
      <c r="H255" s="5" t="s">
        <v>40</v>
      </c>
      <c r="I255" s="12">
        <v>38000000</v>
      </c>
      <c r="J255" s="5">
        <v>3</v>
      </c>
      <c r="K255" s="6">
        <v>8.3333333333333329E-2</v>
      </c>
      <c r="L255" s="5" t="s">
        <v>38</v>
      </c>
      <c r="M255" s="5" t="s">
        <v>20</v>
      </c>
      <c r="N255" s="5" t="s">
        <v>21</v>
      </c>
      <c r="O255" s="5" t="s">
        <v>81</v>
      </c>
      <c r="P255" s="5" t="s">
        <v>91</v>
      </c>
      <c r="S255" s="3"/>
      <c r="AB255" s="8"/>
    </row>
    <row r="256" spans="2:28" ht="21" customHeight="1" x14ac:dyDescent="0.25">
      <c r="B256" s="3" t="s">
        <v>4</v>
      </c>
      <c r="C256" s="3">
        <v>6</v>
      </c>
      <c r="D256" s="3" t="s">
        <v>28</v>
      </c>
      <c r="E256" s="3" t="s">
        <v>29</v>
      </c>
      <c r="F256" s="3" t="s">
        <v>32</v>
      </c>
      <c r="G256" s="3">
        <v>1</v>
      </c>
      <c r="H256" s="3" t="s">
        <v>37</v>
      </c>
      <c r="I256" s="13">
        <v>19000000</v>
      </c>
      <c r="J256" s="3">
        <v>1</v>
      </c>
      <c r="K256" s="4">
        <v>8.3333333333333329E-2</v>
      </c>
      <c r="L256" s="3" t="s">
        <v>38</v>
      </c>
      <c r="M256" s="3" t="s">
        <v>10</v>
      </c>
      <c r="N256" s="3" t="s">
        <v>31</v>
      </c>
      <c r="O256" s="3" t="s">
        <v>80</v>
      </c>
      <c r="P256" s="3" t="s">
        <v>85</v>
      </c>
      <c r="S256" s="3"/>
      <c r="AB256" s="8"/>
    </row>
    <row r="257" spans="2:28" ht="21" customHeight="1" x14ac:dyDescent="0.25">
      <c r="B257" s="5" t="s">
        <v>4</v>
      </c>
      <c r="C257" s="5">
        <v>26</v>
      </c>
      <c r="D257" s="5" t="s">
        <v>28</v>
      </c>
      <c r="E257" s="5" t="s">
        <v>6</v>
      </c>
      <c r="F257" s="5" t="s">
        <v>13</v>
      </c>
      <c r="G257" s="5">
        <v>4</v>
      </c>
      <c r="H257" s="5" t="s">
        <v>33</v>
      </c>
      <c r="I257" s="12">
        <v>20000000</v>
      </c>
      <c r="J257" s="5">
        <v>3</v>
      </c>
      <c r="K257" s="6">
        <v>8.3333333333333329E-2</v>
      </c>
      <c r="L257" s="5" t="s">
        <v>51</v>
      </c>
      <c r="M257" s="5" t="s">
        <v>10</v>
      </c>
      <c r="N257" s="5" t="s">
        <v>41</v>
      </c>
      <c r="O257" s="5" t="s">
        <v>78</v>
      </c>
      <c r="P257" s="5" t="s">
        <v>52</v>
      </c>
      <c r="S257" s="3"/>
      <c r="AB257" s="8"/>
    </row>
    <row r="258" spans="2:28" ht="21" customHeight="1" x14ac:dyDescent="0.25">
      <c r="B258" s="3" t="s">
        <v>4</v>
      </c>
      <c r="C258" s="3">
        <v>1</v>
      </c>
      <c r="D258" s="3" t="s">
        <v>28</v>
      </c>
      <c r="E258" s="3" t="s">
        <v>6</v>
      </c>
      <c r="F258" s="3" t="s">
        <v>7</v>
      </c>
      <c r="G258" s="3">
        <v>1</v>
      </c>
      <c r="H258" s="3" t="s">
        <v>8</v>
      </c>
      <c r="I258" s="13">
        <v>7000000</v>
      </c>
      <c r="J258" s="3">
        <v>4</v>
      </c>
      <c r="K258" s="4">
        <v>8.3333333333333329E-2</v>
      </c>
      <c r="L258" s="3" t="s">
        <v>9</v>
      </c>
      <c r="M258" s="3" t="s">
        <v>20</v>
      </c>
      <c r="N258" s="3" t="s">
        <v>21</v>
      </c>
      <c r="O258" s="3" t="s">
        <v>79</v>
      </c>
      <c r="P258" s="3" t="s">
        <v>84</v>
      </c>
      <c r="S258" s="3"/>
      <c r="AB258" s="8"/>
    </row>
    <row r="259" spans="2:28" ht="21" customHeight="1" x14ac:dyDescent="0.25">
      <c r="B259" s="5" t="s">
        <v>4</v>
      </c>
      <c r="C259" s="5">
        <v>1</v>
      </c>
      <c r="D259" s="5" t="s">
        <v>28</v>
      </c>
      <c r="E259" s="5" t="s">
        <v>22</v>
      </c>
      <c r="F259" s="5" t="s">
        <v>13</v>
      </c>
      <c r="G259" s="5">
        <v>2</v>
      </c>
      <c r="H259" s="5" t="s">
        <v>19</v>
      </c>
      <c r="I259" s="12">
        <v>12000000</v>
      </c>
      <c r="J259" s="5">
        <v>4</v>
      </c>
      <c r="K259" s="6">
        <v>8.3333333333333329E-2</v>
      </c>
      <c r="L259" s="5" t="s">
        <v>9</v>
      </c>
      <c r="M259" s="5" t="s">
        <v>46</v>
      </c>
      <c r="N259" s="5" t="s">
        <v>21</v>
      </c>
      <c r="O259" s="5" t="s">
        <v>78</v>
      </c>
      <c r="P259" s="5" t="s">
        <v>80</v>
      </c>
      <c r="S259" s="3"/>
      <c r="AB259" s="8"/>
    </row>
    <row r="260" spans="2:28" ht="21" customHeight="1" x14ac:dyDescent="0.25">
      <c r="B260" s="3" t="s">
        <v>4</v>
      </c>
      <c r="C260" s="3">
        <v>30</v>
      </c>
      <c r="D260" s="3" t="s">
        <v>28</v>
      </c>
      <c r="E260" s="3" t="s">
        <v>29</v>
      </c>
      <c r="F260" s="3" t="s">
        <v>32</v>
      </c>
      <c r="G260" s="3">
        <v>3</v>
      </c>
      <c r="H260" s="3" t="s">
        <v>23</v>
      </c>
      <c r="I260" s="13">
        <v>15000000</v>
      </c>
      <c r="J260" s="3">
        <v>2</v>
      </c>
      <c r="K260" s="4">
        <v>8.3333333333333329E-2</v>
      </c>
      <c r="L260" s="3" t="s">
        <v>9</v>
      </c>
      <c r="M260" s="3" t="s">
        <v>43</v>
      </c>
      <c r="N260" s="3" t="s">
        <v>41</v>
      </c>
      <c r="O260" s="3" t="s">
        <v>79</v>
      </c>
      <c r="P260" s="3" t="s">
        <v>83</v>
      </c>
      <c r="S260" s="3"/>
      <c r="AB260" s="8"/>
    </row>
    <row r="261" spans="2:28" ht="21" customHeight="1" x14ac:dyDescent="0.25">
      <c r="B261" s="5" t="s">
        <v>4</v>
      </c>
      <c r="C261" s="5">
        <v>3</v>
      </c>
      <c r="D261" s="5" t="s">
        <v>35</v>
      </c>
      <c r="E261" s="5" t="s">
        <v>22</v>
      </c>
      <c r="F261" s="5" t="s">
        <v>13</v>
      </c>
      <c r="G261" s="5">
        <v>4</v>
      </c>
      <c r="H261" s="5" t="s">
        <v>33</v>
      </c>
      <c r="I261" s="12">
        <v>20000000</v>
      </c>
      <c r="J261" s="5">
        <v>6</v>
      </c>
      <c r="K261" s="6">
        <v>8.3333333333333329E-2</v>
      </c>
      <c r="L261" s="5" t="s">
        <v>51</v>
      </c>
      <c r="M261" s="5" t="s">
        <v>20</v>
      </c>
      <c r="N261" s="5" t="s">
        <v>24</v>
      </c>
      <c r="O261" s="5" t="s">
        <v>81</v>
      </c>
      <c r="P261" s="5" t="s">
        <v>88</v>
      </c>
      <c r="S261" s="3"/>
      <c r="AB261" s="8"/>
    </row>
    <row r="262" spans="2:28" ht="21" customHeight="1" x14ac:dyDescent="0.25">
      <c r="B262" s="3" t="s">
        <v>4</v>
      </c>
      <c r="C262" s="3">
        <v>3</v>
      </c>
      <c r="D262" s="3" t="s">
        <v>35</v>
      </c>
      <c r="E262" s="3" t="s">
        <v>29</v>
      </c>
      <c r="F262" s="3" t="s">
        <v>36</v>
      </c>
      <c r="G262" s="3">
        <v>5</v>
      </c>
      <c r="H262" s="3" t="s">
        <v>26</v>
      </c>
      <c r="I262" s="13">
        <v>25000000</v>
      </c>
      <c r="J262" s="3">
        <v>2</v>
      </c>
      <c r="K262" s="4">
        <v>8.3333333333333329E-2</v>
      </c>
      <c r="L262" s="3" t="s">
        <v>9</v>
      </c>
      <c r="M262" s="3" t="s">
        <v>53</v>
      </c>
      <c r="N262" s="3" t="s">
        <v>34</v>
      </c>
      <c r="O262" s="3" t="s">
        <v>78</v>
      </c>
      <c r="P262" s="3" t="s">
        <v>90</v>
      </c>
      <c r="S262" s="3"/>
      <c r="AB262" s="8"/>
    </row>
    <row r="263" spans="2:28" ht="21" customHeight="1" x14ac:dyDescent="0.25">
      <c r="B263" s="5" t="s">
        <v>4</v>
      </c>
      <c r="C263" s="5">
        <v>10</v>
      </c>
      <c r="D263" s="5" t="s">
        <v>35</v>
      </c>
      <c r="E263" s="5" t="s">
        <v>22</v>
      </c>
      <c r="F263" s="5" t="s">
        <v>32</v>
      </c>
      <c r="G263" s="5">
        <v>2</v>
      </c>
      <c r="H263" s="5" t="s">
        <v>19</v>
      </c>
      <c r="I263" s="12">
        <v>12000000</v>
      </c>
      <c r="J263" s="5">
        <v>1</v>
      </c>
      <c r="K263" s="6">
        <v>8.3333333333333329E-2</v>
      </c>
      <c r="L263" s="5" t="s">
        <v>9</v>
      </c>
      <c r="M263" s="5" t="s">
        <v>39</v>
      </c>
      <c r="N263" s="5" t="s">
        <v>34</v>
      </c>
      <c r="O263" s="5" t="s">
        <v>78</v>
      </c>
      <c r="P263" s="5" t="s">
        <v>80</v>
      </c>
      <c r="S263" s="3"/>
      <c r="AB263" s="8"/>
    </row>
    <row r="264" spans="2:28" ht="21" customHeight="1" x14ac:dyDescent="0.25">
      <c r="B264" s="3" t="s">
        <v>4</v>
      </c>
      <c r="C264" s="3">
        <v>2</v>
      </c>
      <c r="D264" s="3" t="s">
        <v>35</v>
      </c>
      <c r="E264" s="3" t="s">
        <v>18</v>
      </c>
      <c r="F264" s="3" t="s">
        <v>13</v>
      </c>
      <c r="G264" s="3">
        <v>5</v>
      </c>
      <c r="H264" s="3" t="s">
        <v>26</v>
      </c>
      <c r="I264" s="13">
        <v>25000000</v>
      </c>
      <c r="J264" s="3">
        <v>1</v>
      </c>
      <c r="K264" s="4">
        <v>8.3333333333333329E-2</v>
      </c>
      <c r="L264" s="3" t="s">
        <v>9</v>
      </c>
      <c r="M264" s="3" t="s">
        <v>20</v>
      </c>
      <c r="N264" s="3" t="s">
        <v>41</v>
      </c>
      <c r="O264" s="3" t="s">
        <v>79</v>
      </c>
      <c r="P264" s="3" t="s">
        <v>87</v>
      </c>
      <c r="S264" s="3"/>
      <c r="AB264" s="8"/>
    </row>
    <row r="265" spans="2:28" ht="21" customHeight="1" x14ac:dyDescent="0.25">
      <c r="B265" s="5" t="s">
        <v>4</v>
      </c>
      <c r="C265" s="5">
        <v>16</v>
      </c>
      <c r="D265" s="5" t="s">
        <v>56</v>
      </c>
      <c r="E265" s="5" t="s">
        <v>6</v>
      </c>
      <c r="F265" s="5" t="s">
        <v>13</v>
      </c>
      <c r="G265" s="5">
        <v>3</v>
      </c>
      <c r="H265" s="5" t="s">
        <v>19</v>
      </c>
      <c r="I265" s="12">
        <v>12000000</v>
      </c>
      <c r="J265" s="5">
        <v>3</v>
      </c>
      <c r="K265" s="6">
        <v>8.3333333333333329E-2</v>
      </c>
      <c r="L265" s="5" t="s">
        <v>9</v>
      </c>
      <c r="M265" s="5" t="s">
        <v>27</v>
      </c>
      <c r="N265" s="5" t="s">
        <v>24</v>
      </c>
      <c r="O265" s="5" t="s">
        <v>80</v>
      </c>
      <c r="P265" s="5" t="s">
        <v>85</v>
      </c>
      <c r="S265" s="3"/>
      <c r="AB265" s="8"/>
    </row>
    <row r="266" spans="2:28" ht="21" customHeight="1" x14ac:dyDescent="0.25">
      <c r="B266" s="3" t="s">
        <v>4</v>
      </c>
      <c r="C266" s="3">
        <v>1</v>
      </c>
      <c r="D266" s="3" t="s">
        <v>56</v>
      </c>
      <c r="E266" s="3" t="s">
        <v>18</v>
      </c>
      <c r="F266" s="3" t="s">
        <v>32</v>
      </c>
      <c r="G266" s="3">
        <v>2</v>
      </c>
      <c r="H266" s="3" t="s">
        <v>54</v>
      </c>
      <c r="I266" s="13">
        <v>10000000</v>
      </c>
      <c r="J266" s="3">
        <v>2</v>
      </c>
      <c r="K266" s="4">
        <v>8.3333333333333329E-2</v>
      </c>
      <c r="L266" s="3" t="s">
        <v>9</v>
      </c>
      <c r="M266" s="3" t="s">
        <v>30</v>
      </c>
      <c r="N266" s="3" t="s">
        <v>44</v>
      </c>
      <c r="O266" s="3" t="s">
        <v>81</v>
      </c>
      <c r="P266" s="3" t="s">
        <v>91</v>
      </c>
      <c r="S266" s="3"/>
      <c r="AB266" s="8"/>
    </row>
    <row r="267" spans="2:28" ht="21" customHeight="1" x14ac:dyDescent="0.25">
      <c r="B267" s="5" t="s">
        <v>4</v>
      </c>
      <c r="C267" s="5">
        <v>2</v>
      </c>
      <c r="D267" s="5" t="s">
        <v>45</v>
      </c>
      <c r="E267" s="5" t="s">
        <v>22</v>
      </c>
      <c r="F267" s="5" t="s">
        <v>32</v>
      </c>
      <c r="G267" s="5">
        <v>4</v>
      </c>
      <c r="H267" s="5" t="s">
        <v>23</v>
      </c>
      <c r="I267" s="12">
        <v>15000000</v>
      </c>
      <c r="J267" s="5">
        <v>3</v>
      </c>
      <c r="K267" s="6">
        <v>8.3333333333333329E-2</v>
      </c>
      <c r="L267" s="5" t="s">
        <v>9</v>
      </c>
      <c r="M267" s="5" t="s">
        <v>15</v>
      </c>
      <c r="N267" s="5" t="s">
        <v>16</v>
      </c>
      <c r="O267" s="5" t="s">
        <v>78</v>
      </c>
      <c r="P267" s="5" t="s">
        <v>86</v>
      </c>
      <c r="S267" s="3"/>
      <c r="AB267" s="8"/>
    </row>
    <row r="268" spans="2:28" ht="21" customHeight="1" x14ac:dyDescent="0.25">
      <c r="B268" s="3" t="s">
        <v>4</v>
      </c>
      <c r="C268" s="3">
        <v>11</v>
      </c>
      <c r="D268" s="3" t="s">
        <v>47</v>
      </c>
      <c r="E268" s="3" t="s">
        <v>29</v>
      </c>
      <c r="F268" s="3" t="s">
        <v>32</v>
      </c>
      <c r="G268" s="3">
        <v>2</v>
      </c>
      <c r="H268" s="3" t="s">
        <v>19</v>
      </c>
      <c r="I268" s="13">
        <v>12000000</v>
      </c>
      <c r="J268" s="3">
        <v>1</v>
      </c>
      <c r="K268" s="4">
        <v>8.3333333333333329E-2</v>
      </c>
      <c r="L268" s="3" t="s">
        <v>9</v>
      </c>
      <c r="M268" s="3" t="s">
        <v>10</v>
      </c>
      <c r="N268" s="3" t="s">
        <v>16</v>
      </c>
      <c r="O268" s="3" t="s">
        <v>78</v>
      </c>
      <c r="P268" s="3" t="s">
        <v>90</v>
      </c>
      <c r="S268" s="3"/>
      <c r="AB268" s="8"/>
    </row>
    <row r="269" spans="2:28" ht="21" customHeight="1" x14ac:dyDescent="0.25">
      <c r="B269" s="5" t="s">
        <v>4</v>
      </c>
      <c r="C269" s="5">
        <v>1</v>
      </c>
      <c r="D269" s="5" t="s">
        <v>49</v>
      </c>
      <c r="E269" s="5" t="s">
        <v>22</v>
      </c>
      <c r="F269" s="5" t="s">
        <v>36</v>
      </c>
      <c r="G269" s="5">
        <v>1</v>
      </c>
      <c r="H269" s="5" t="s">
        <v>37</v>
      </c>
      <c r="I269" s="12">
        <v>19000000</v>
      </c>
      <c r="J269" s="5">
        <v>2</v>
      </c>
      <c r="K269" s="6">
        <v>8.3333333333333329E-2</v>
      </c>
      <c r="L269" s="5" t="s">
        <v>38</v>
      </c>
      <c r="M269" s="5" t="s">
        <v>30</v>
      </c>
      <c r="N269" s="5" t="s">
        <v>21</v>
      </c>
      <c r="O269" s="5" t="s">
        <v>81</v>
      </c>
      <c r="P269" s="5" t="s">
        <v>91</v>
      </c>
      <c r="S269" s="3"/>
      <c r="AB269" s="8"/>
    </row>
    <row r="270" spans="2:28" ht="21" customHeight="1" x14ac:dyDescent="0.25">
      <c r="B270" s="3" t="s">
        <v>4</v>
      </c>
      <c r="C270" s="3">
        <v>1</v>
      </c>
      <c r="D270" s="3" t="s">
        <v>50</v>
      </c>
      <c r="E270" s="3" t="s">
        <v>42</v>
      </c>
      <c r="F270" s="3" t="s">
        <v>13</v>
      </c>
      <c r="G270" s="3">
        <v>3</v>
      </c>
      <c r="H270" s="3" t="s">
        <v>23</v>
      </c>
      <c r="I270" s="13">
        <v>15000000</v>
      </c>
      <c r="J270" s="3">
        <v>2</v>
      </c>
      <c r="K270" s="4">
        <v>8.3333333333333329E-2</v>
      </c>
      <c r="L270" s="3" t="s">
        <v>9</v>
      </c>
      <c r="M270" s="3" t="s">
        <v>46</v>
      </c>
      <c r="N270" s="3" t="s">
        <v>44</v>
      </c>
      <c r="O270" s="3" t="s">
        <v>79</v>
      </c>
      <c r="P270" s="3" t="s">
        <v>84</v>
      </c>
      <c r="S270" s="3"/>
      <c r="AB270" s="8"/>
    </row>
    <row r="271" spans="2:28" ht="21" customHeight="1" x14ac:dyDescent="0.25">
      <c r="B271" s="5" t="s">
        <v>57</v>
      </c>
      <c r="C271" s="5">
        <v>23</v>
      </c>
      <c r="D271" s="5" t="s">
        <v>17</v>
      </c>
      <c r="E271" s="5" t="s">
        <v>61</v>
      </c>
      <c r="F271" s="5" t="s">
        <v>13</v>
      </c>
      <c r="G271" s="5">
        <v>0</v>
      </c>
      <c r="H271" s="5" t="s">
        <v>58</v>
      </c>
      <c r="I271" s="5">
        <v>0</v>
      </c>
      <c r="J271" s="5">
        <v>1</v>
      </c>
      <c r="K271" s="6">
        <v>8.3333333333333329E-2</v>
      </c>
      <c r="L271" s="5"/>
      <c r="M271" s="5"/>
      <c r="N271" s="5" t="s">
        <v>41</v>
      </c>
      <c r="O271" s="5" t="s">
        <v>81</v>
      </c>
      <c r="P271" s="5" t="s">
        <v>88</v>
      </c>
      <c r="S271" s="3"/>
      <c r="AB271" s="8"/>
    </row>
    <row r="272" spans="2:28" ht="21" customHeight="1" x14ac:dyDescent="0.25">
      <c r="B272" s="3" t="s">
        <v>57</v>
      </c>
      <c r="C272" s="3">
        <v>9</v>
      </c>
      <c r="D272" s="3" t="s">
        <v>28</v>
      </c>
      <c r="E272" s="3" t="s">
        <v>22</v>
      </c>
      <c r="F272" s="3" t="s">
        <v>55</v>
      </c>
      <c r="G272" s="3">
        <v>0</v>
      </c>
      <c r="H272" s="3" t="s">
        <v>58</v>
      </c>
      <c r="I272" s="3">
        <v>0</v>
      </c>
      <c r="J272" s="3">
        <v>1</v>
      </c>
      <c r="K272" s="4">
        <v>8.3333333333333329E-2</v>
      </c>
      <c r="N272" s="3" t="s">
        <v>24</v>
      </c>
      <c r="O272" s="3" t="s">
        <v>81</v>
      </c>
      <c r="P272" s="3" t="s">
        <v>88</v>
      </c>
      <c r="S272" s="3"/>
      <c r="AB272" s="8"/>
    </row>
    <row r="273" spans="2:28" ht="21" customHeight="1" x14ac:dyDescent="0.25">
      <c r="B273" s="5" t="s">
        <v>57</v>
      </c>
      <c r="C273" s="5">
        <v>23</v>
      </c>
      <c r="D273" s="5" t="s">
        <v>28</v>
      </c>
      <c r="E273" s="5" t="s">
        <v>22</v>
      </c>
      <c r="F273" s="5" t="s">
        <v>36</v>
      </c>
      <c r="G273" s="5">
        <v>0</v>
      </c>
      <c r="H273" s="5" t="s">
        <v>58</v>
      </c>
      <c r="I273" s="5">
        <v>0</v>
      </c>
      <c r="J273" s="5">
        <v>1</v>
      </c>
      <c r="K273" s="6">
        <v>8.3333333333333329E-2</v>
      </c>
      <c r="L273" s="5"/>
      <c r="M273" s="5"/>
      <c r="N273" s="5" t="s">
        <v>11</v>
      </c>
      <c r="O273" s="5" t="s">
        <v>80</v>
      </c>
      <c r="P273" s="5" t="s">
        <v>85</v>
      </c>
      <c r="S273" s="3"/>
      <c r="AB273" s="8"/>
    </row>
    <row r="274" spans="2:28" ht="21" customHeight="1" x14ac:dyDescent="0.25">
      <c r="B274" s="3" t="s">
        <v>57</v>
      </c>
      <c r="C274" s="3">
        <v>4</v>
      </c>
      <c r="D274" s="3" t="s">
        <v>28</v>
      </c>
      <c r="E274" s="3" t="s">
        <v>6</v>
      </c>
      <c r="F274" s="3" t="s">
        <v>32</v>
      </c>
      <c r="G274" s="3">
        <v>0</v>
      </c>
      <c r="H274" s="3" t="s">
        <v>58</v>
      </c>
      <c r="I274" s="3">
        <v>0</v>
      </c>
      <c r="J274" s="3">
        <v>2</v>
      </c>
      <c r="K274" s="4">
        <v>8.3333333333333329E-2</v>
      </c>
      <c r="N274" s="3" t="s">
        <v>34</v>
      </c>
      <c r="O274" s="3" t="s">
        <v>79</v>
      </c>
      <c r="P274" s="3" t="s">
        <v>87</v>
      </c>
      <c r="S274" s="3"/>
      <c r="AB274" s="8"/>
    </row>
    <row r="275" spans="2:28" ht="21" customHeight="1" x14ac:dyDescent="0.25">
      <c r="B275" s="5" t="s">
        <v>57</v>
      </c>
      <c r="C275" s="5">
        <v>8</v>
      </c>
      <c r="D275" s="5" t="s">
        <v>56</v>
      </c>
      <c r="E275" s="5" t="s">
        <v>6</v>
      </c>
      <c r="F275" s="5" t="s">
        <v>7</v>
      </c>
      <c r="G275" s="5">
        <v>0</v>
      </c>
      <c r="H275" s="5" t="s">
        <v>58</v>
      </c>
      <c r="I275" s="5">
        <v>0</v>
      </c>
      <c r="J275" s="5">
        <v>6</v>
      </c>
      <c r="K275" s="6">
        <v>8.3333333333333329E-2</v>
      </c>
      <c r="L275" s="5"/>
      <c r="M275" s="5"/>
      <c r="N275" s="5" t="s">
        <v>34</v>
      </c>
      <c r="O275" s="5" t="s">
        <v>79</v>
      </c>
      <c r="P275" s="15" t="s">
        <v>92</v>
      </c>
      <c r="S275" s="3"/>
      <c r="AB275" s="8"/>
    </row>
    <row r="276" spans="2:28" ht="21" customHeight="1" x14ac:dyDescent="0.25">
      <c r="B276" s="3" t="s">
        <v>57</v>
      </c>
      <c r="C276" s="3">
        <v>10</v>
      </c>
      <c r="D276" s="3" t="s">
        <v>56</v>
      </c>
      <c r="E276" s="3" t="s">
        <v>22</v>
      </c>
      <c r="F276" s="3" t="s">
        <v>32</v>
      </c>
      <c r="G276" s="3">
        <v>0</v>
      </c>
      <c r="H276" s="3" t="s">
        <v>58</v>
      </c>
      <c r="I276" s="3">
        <v>0</v>
      </c>
      <c r="J276" s="3">
        <v>1</v>
      </c>
      <c r="K276" s="4">
        <v>8.3333333333333329E-2</v>
      </c>
      <c r="N276" s="3" t="s">
        <v>44</v>
      </c>
      <c r="O276" s="3" t="s">
        <v>80</v>
      </c>
      <c r="P276" s="3" t="s">
        <v>85</v>
      </c>
      <c r="S276" s="3"/>
      <c r="AB276" s="8"/>
    </row>
    <row r="277" spans="2:28" ht="21" customHeight="1" x14ac:dyDescent="0.25">
      <c r="B277" s="5" t="s">
        <v>4</v>
      </c>
      <c r="C277" s="5">
        <v>11</v>
      </c>
      <c r="D277" s="5" t="s">
        <v>47</v>
      </c>
      <c r="E277" s="5" t="s">
        <v>6</v>
      </c>
      <c r="F277" s="5" t="s">
        <v>13</v>
      </c>
      <c r="G277" s="5">
        <v>4</v>
      </c>
      <c r="H277" s="5" t="s">
        <v>33</v>
      </c>
      <c r="I277" s="12">
        <v>20000000</v>
      </c>
      <c r="J277" s="5">
        <v>1</v>
      </c>
      <c r="K277" s="6">
        <v>8.3333333333333329E-2</v>
      </c>
      <c r="L277" s="5" t="s">
        <v>9</v>
      </c>
      <c r="M277" s="5" t="s">
        <v>39</v>
      </c>
      <c r="N277" s="5" t="s">
        <v>16</v>
      </c>
      <c r="O277" s="5" t="s">
        <v>80</v>
      </c>
      <c r="P277" s="5" t="s">
        <v>52</v>
      </c>
      <c r="S277" s="3"/>
      <c r="AB277" s="8"/>
    </row>
    <row r="278" spans="2:28" ht="21" customHeight="1" x14ac:dyDescent="0.25">
      <c r="B278" s="3" t="s">
        <v>4</v>
      </c>
      <c r="C278" s="3">
        <v>1</v>
      </c>
      <c r="D278" s="3" t="s">
        <v>5</v>
      </c>
      <c r="E278" s="3" t="s">
        <v>42</v>
      </c>
      <c r="F278" s="3" t="s">
        <v>32</v>
      </c>
      <c r="G278" s="3">
        <v>2</v>
      </c>
      <c r="H278" s="3" t="s">
        <v>19</v>
      </c>
      <c r="I278" s="13">
        <v>12000000</v>
      </c>
      <c r="J278" s="3">
        <v>1</v>
      </c>
      <c r="K278" s="4">
        <v>8.3333333333333329E-2</v>
      </c>
      <c r="L278" s="3" t="s">
        <v>9</v>
      </c>
      <c r="M278" s="3" t="s">
        <v>20</v>
      </c>
      <c r="N278" s="3" t="s">
        <v>24</v>
      </c>
      <c r="O278" s="3" t="s">
        <v>79</v>
      </c>
      <c r="P278" s="14" t="s">
        <v>93</v>
      </c>
      <c r="S278" s="3"/>
      <c r="AB278" s="8"/>
    </row>
    <row r="279" spans="2:28" ht="21" customHeight="1" x14ac:dyDescent="0.25">
      <c r="B279" s="5" t="s">
        <v>4</v>
      </c>
      <c r="C279" s="5">
        <v>13</v>
      </c>
      <c r="D279" s="5" t="s">
        <v>50</v>
      </c>
      <c r="E279" s="5" t="s">
        <v>6</v>
      </c>
      <c r="F279" s="5" t="s">
        <v>13</v>
      </c>
      <c r="G279" s="5">
        <v>5</v>
      </c>
      <c r="H279" s="5" t="s">
        <v>59</v>
      </c>
      <c r="I279" s="12">
        <v>21000000</v>
      </c>
      <c r="J279" s="5">
        <v>4</v>
      </c>
      <c r="K279" s="6">
        <v>8.3333333333333329E-2</v>
      </c>
      <c r="L279" s="5" t="s">
        <v>9</v>
      </c>
      <c r="M279" s="5" t="s">
        <v>43</v>
      </c>
      <c r="N279" s="5" t="s">
        <v>31</v>
      </c>
      <c r="O279" s="5" t="s">
        <v>80</v>
      </c>
      <c r="P279" s="5" t="s">
        <v>85</v>
      </c>
      <c r="S279" s="3"/>
      <c r="AB279" s="8"/>
    </row>
    <row r="280" spans="2:28" ht="21" customHeight="1" x14ac:dyDescent="0.25">
      <c r="B280" s="3" t="s">
        <v>4</v>
      </c>
      <c r="C280" s="3">
        <v>28</v>
      </c>
      <c r="D280" s="3" t="s">
        <v>12</v>
      </c>
      <c r="E280" s="3" t="s">
        <v>29</v>
      </c>
      <c r="F280" s="3" t="s">
        <v>32</v>
      </c>
      <c r="G280" s="3">
        <v>4</v>
      </c>
      <c r="H280" s="3" t="s">
        <v>14</v>
      </c>
      <c r="I280" s="13">
        <v>11000000</v>
      </c>
      <c r="J280" s="3">
        <v>2</v>
      </c>
      <c r="K280" s="4">
        <v>8.3333333333333329E-2</v>
      </c>
      <c r="L280" s="3" t="s">
        <v>51</v>
      </c>
      <c r="M280" s="3" t="s">
        <v>10</v>
      </c>
      <c r="N280" s="3" t="s">
        <v>31</v>
      </c>
      <c r="O280" s="3" t="s">
        <v>81</v>
      </c>
      <c r="P280" s="3" t="s">
        <v>88</v>
      </c>
      <c r="S280" s="3"/>
      <c r="AB280" s="8"/>
    </row>
    <row r="281" spans="2:28" ht="21" customHeight="1" x14ac:dyDescent="0.25">
      <c r="B281" s="5" t="s">
        <v>4</v>
      </c>
      <c r="C281" s="5">
        <v>27</v>
      </c>
      <c r="D281" s="5" t="s">
        <v>28</v>
      </c>
      <c r="E281" s="5" t="s">
        <v>6</v>
      </c>
      <c r="F281" s="5" t="s">
        <v>32</v>
      </c>
      <c r="G281" s="5">
        <v>1</v>
      </c>
      <c r="H281" s="5" t="s">
        <v>37</v>
      </c>
      <c r="I281" s="12">
        <v>19000000</v>
      </c>
      <c r="J281" s="5">
        <v>2</v>
      </c>
      <c r="K281" s="6">
        <v>8.3333333333333329E-2</v>
      </c>
      <c r="L281" s="5" t="s">
        <v>38</v>
      </c>
      <c r="M281" s="5" t="s">
        <v>46</v>
      </c>
      <c r="N281" s="5" t="s">
        <v>34</v>
      </c>
      <c r="O281" s="5" t="s">
        <v>78</v>
      </c>
      <c r="P281" s="5" t="s">
        <v>90</v>
      </c>
      <c r="S281" s="3"/>
      <c r="AB281" s="8"/>
    </row>
    <row r="282" spans="2:28" ht="21" customHeight="1" x14ac:dyDescent="0.25">
      <c r="B282" s="3" t="s">
        <v>4</v>
      </c>
      <c r="C282" s="3">
        <v>9</v>
      </c>
      <c r="D282" s="3" t="s">
        <v>28</v>
      </c>
      <c r="E282" s="3" t="s">
        <v>6</v>
      </c>
      <c r="F282" s="3" t="s">
        <v>7</v>
      </c>
      <c r="G282" s="3">
        <v>3</v>
      </c>
      <c r="H282" s="3" t="s">
        <v>23</v>
      </c>
      <c r="I282" s="13">
        <v>15000000</v>
      </c>
      <c r="J282" s="3">
        <v>1</v>
      </c>
      <c r="K282" s="4">
        <v>8.3333333333333329E-2</v>
      </c>
      <c r="L282" s="3" t="s">
        <v>9</v>
      </c>
      <c r="M282" s="3" t="s">
        <v>39</v>
      </c>
      <c r="N282" s="3" t="s">
        <v>44</v>
      </c>
      <c r="O282" s="3" t="s">
        <v>79</v>
      </c>
      <c r="P282" s="3" t="s">
        <v>83</v>
      </c>
      <c r="S282" s="3"/>
      <c r="AB282" s="8"/>
    </row>
    <row r="283" spans="2:28" ht="21" customHeight="1" x14ac:dyDescent="0.25">
      <c r="B283" s="5" t="s">
        <v>4</v>
      </c>
      <c r="C283" s="5">
        <v>19</v>
      </c>
      <c r="D283" s="5" t="s">
        <v>28</v>
      </c>
      <c r="E283" s="5" t="s">
        <v>6</v>
      </c>
      <c r="F283" s="5" t="s">
        <v>32</v>
      </c>
      <c r="G283" s="5">
        <v>5</v>
      </c>
      <c r="H283" s="5" t="s">
        <v>26</v>
      </c>
      <c r="I283" s="12">
        <v>25000000</v>
      </c>
      <c r="J283" s="5">
        <v>3</v>
      </c>
      <c r="K283" s="6">
        <v>8.3333333333333329E-2</v>
      </c>
      <c r="L283" s="5" t="s">
        <v>9</v>
      </c>
      <c r="M283" s="5" t="s">
        <v>10</v>
      </c>
      <c r="N283" s="5" t="s">
        <v>41</v>
      </c>
      <c r="O283" s="5" t="s">
        <v>79</v>
      </c>
      <c r="P283" s="5" t="s">
        <v>83</v>
      </c>
      <c r="S283" s="3"/>
      <c r="AB283" s="8"/>
    </row>
    <row r="284" spans="2:28" ht="21" customHeight="1" x14ac:dyDescent="0.25">
      <c r="B284" s="3" t="s">
        <v>4</v>
      </c>
      <c r="C284" s="3">
        <v>3</v>
      </c>
      <c r="D284" s="3" t="s">
        <v>35</v>
      </c>
      <c r="E284" s="3" t="s">
        <v>6</v>
      </c>
      <c r="F284" s="3" t="s">
        <v>32</v>
      </c>
      <c r="G284" s="3">
        <v>2</v>
      </c>
      <c r="H284" s="3" t="s">
        <v>19</v>
      </c>
      <c r="I284" s="13">
        <v>12000000</v>
      </c>
      <c r="J284" s="3">
        <v>4</v>
      </c>
      <c r="K284" s="4">
        <v>8.3333333333333329E-2</v>
      </c>
      <c r="L284" s="3" t="s">
        <v>9</v>
      </c>
      <c r="M284" s="3" t="s">
        <v>10</v>
      </c>
      <c r="N284" s="3" t="s">
        <v>11</v>
      </c>
      <c r="O284" s="3" t="s">
        <v>81</v>
      </c>
      <c r="P284" s="3" t="s">
        <v>91</v>
      </c>
      <c r="S284" s="3"/>
      <c r="AB284" s="8"/>
    </row>
    <row r="285" spans="2:28" ht="21" customHeight="1" x14ac:dyDescent="0.25">
      <c r="B285" s="5" t="s">
        <v>4</v>
      </c>
      <c r="C285" s="5">
        <v>12</v>
      </c>
      <c r="D285" s="5" t="s">
        <v>35</v>
      </c>
      <c r="E285" s="5" t="s">
        <v>42</v>
      </c>
      <c r="F285" s="5" t="s">
        <v>7</v>
      </c>
      <c r="G285" s="5">
        <v>3</v>
      </c>
      <c r="H285" s="5" t="s">
        <v>23</v>
      </c>
      <c r="I285" s="12">
        <v>15000000</v>
      </c>
      <c r="J285" s="5">
        <v>2</v>
      </c>
      <c r="K285" s="6">
        <v>8.3333333333333329E-2</v>
      </c>
      <c r="L285" s="5" t="s">
        <v>9</v>
      </c>
      <c r="M285" s="5" t="s">
        <v>53</v>
      </c>
      <c r="N285" s="5" t="s">
        <v>34</v>
      </c>
      <c r="O285" s="5" t="s">
        <v>81</v>
      </c>
      <c r="P285" s="5" t="s">
        <v>25</v>
      </c>
      <c r="S285" s="3"/>
      <c r="AB285" s="8"/>
    </row>
    <row r="286" spans="2:28" ht="21" customHeight="1" x14ac:dyDescent="0.25">
      <c r="B286" s="3" t="s">
        <v>4</v>
      </c>
      <c r="C286" s="3">
        <v>15</v>
      </c>
      <c r="D286" s="3" t="s">
        <v>56</v>
      </c>
      <c r="E286" s="3" t="s">
        <v>6</v>
      </c>
      <c r="F286" s="3" t="s">
        <v>13</v>
      </c>
      <c r="G286" s="3">
        <v>2</v>
      </c>
      <c r="H286" s="3" t="s">
        <v>40</v>
      </c>
      <c r="I286" s="13">
        <v>38000000</v>
      </c>
      <c r="J286" s="3">
        <v>1</v>
      </c>
      <c r="K286" s="4">
        <v>8.3333333333333329E-2</v>
      </c>
      <c r="L286" s="3" t="s">
        <v>38</v>
      </c>
      <c r="M286" s="3" t="s">
        <v>20</v>
      </c>
      <c r="N286" s="3" t="s">
        <v>24</v>
      </c>
      <c r="O286" s="3" t="s">
        <v>79</v>
      </c>
      <c r="P286" s="14" t="s">
        <v>93</v>
      </c>
      <c r="S286" s="3"/>
      <c r="AB286" s="8"/>
    </row>
    <row r="287" spans="2:28" ht="21" customHeight="1" x14ac:dyDescent="0.25">
      <c r="B287" s="5" t="s">
        <v>4</v>
      </c>
      <c r="C287" s="5">
        <v>11</v>
      </c>
      <c r="D287" s="5" t="s">
        <v>47</v>
      </c>
      <c r="E287" s="5" t="s">
        <v>6</v>
      </c>
      <c r="F287" s="5" t="s">
        <v>13</v>
      </c>
      <c r="G287" s="5">
        <v>4</v>
      </c>
      <c r="H287" s="5" t="s">
        <v>33</v>
      </c>
      <c r="I287" s="12">
        <v>20000000</v>
      </c>
      <c r="J287" s="5">
        <v>1</v>
      </c>
      <c r="K287" s="6">
        <v>8.3333333333333329E-2</v>
      </c>
      <c r="L287" s="5" t="s">
        <v>9</v>
      </c>
      <c r="M287" s="5" t="s">
        <v>39</v>
      </c>
      <c r="N287" s="5" t="s">
        <v>16</v>
      </c>
      <c r="O287" s="5" t="s">
        <v>80</v>
      </c>
      <c r="P287" s="5" t="s">
        <v>52</v>
      </c>
      <c r="S287" s="3"/>
      <c r="AB287" s="8"/>
    </row>
    <row r="288" spans="2:28" ht="21" customHeight="1" x14ac:dyDescent="0.25">
      <c r="B288" s="3" t="s">
        <v>4</v>
      </c>
      <c r="C288" s="3">
        <v>1</v>
      </c>
      <c r="D288" s="3" t="s">
        <v>5</v>
      </c>
      <c r="E288" s="3" t="s">
        <v>42</v>
      </c>
      <c r="F288" s="3" t="s">
        <v>32</v>
      </c>
      <c r="G288" s="3">
        <v>2</v>
      </c>
      <c r="H288" s="3" t="s">
        <v>19</v>
      </c>
      <c r="I288" s="13">
        <v>12000000</v>
      </c>
      <c r="J288" s="3">
        <v>1</v>
      </c>
      <c r="K288" s="4">
        <v>8.3333333333333329E-2</v>
      </c>
      <c r="L288" s="3" t="s">
        <v>9</v>
      </c>
      <c r="M288" s="3" t="s">
        <v>20</v>
      </c>
      <c r="N288" s="3" t="s">
        <v>24</v>
      </c>
      <c r="O288" s="3" t="s">
        <v>79</v>
      </c>
      <c r="P288" s="14" t="s">
        <v>93</v>
      </c>
      <c r="S288" s="3"/>
      <c r="AB288" s="8"/>
    </row>
    <row r="289" spans="2:28" ht="21" customHeight="1" x14ac:dyDescent="0.25">
      <c r="B289" s="5" t="s">
        <v>4</v>
      </c>
      <c r="C289" s="5">
        <v>13</v>
      </c>
      <c r="D289" s="5" t="s">
        <v>50</v>
      </c>
      <c r="E289" s="5" t="s">
        <v>6</v>
      </c>
      <c r="F289" s="5" t="s">
        <v>13</v>
      </c>
      <c r="G289" s="5">
        <v>5</v>
      </c>
      <c r="H289" s="5" t="s">
        <v>59</v>
      </c>
      <c r="I289" s="12">
        <v>21000000</v>
      </c>
      <c r="J289" s="5">
        <v>4</v>
      </c>
      <c r="K289" s="6">
        <v>8.3333333333333329E-2</v>
      </c>
      <c r="L289" s="5" t="s">
        <v>9</v>
      </c>
      <c r="M289" s="5" t="s">
        <v>43</v>
      </c>
      <c r="N289" s="5" t="s">
        <v>31</v>
      </c>
      <c r="O289" s="5" t="s">
        <v>80</v>
      </c>
      <c r="P289" s="5" t="s">
        <v>85</v>
      </c>
      <c r="S289" s="3"/>
      <c r="AB289" s="8"/>
    </row>
    <row r="290" spans="2:28" ht="21" customHeight="1" x14ac:dyDescent="0.25">
      <c r="B290" s="3" t="s">
        <v>4</v>
      </c>
      <c r="C290" s="3">
        <v>28</v>
      </c>
      <c r="D290" s="3" t="s">
        <v>12</v>
      </c>
      <c r="E290" s="3" t="s">
        <v>29</v>
      </c>
      <c r="F290" s="3" t="s">
        <v>32</v>
      </c>
      <c r="G290" s="3">
        <v>4</v>
      </c>
      <c r="H290" s="3" t="s">
        <v>14</v>
      </c>
      <c r="I290" s="13">
        <v>11000000</v>
      </c>
      <c r="J290" s="3">
        <v>2</v>
      </c>
      <c r="K290" s="4">
        <v>8.3333333333333329E-2</v>
      </c>
      <c r="L290" s="3" t="s">
        <v>51</v>
      </c>
      <c r="M290" s="3" t="s">
        <v>10</v>
      </c>
      <c r="N290" s="3" t="s">
        <v>31</v>
      </c>
      <c r="O290" s="3" t="s">
        <v>81</v>
      </c>
      <c r="P290" s="3" t="s">
        <v>88</v>
      </c>
      <c r="S290" s="3"/>
      <c r="AB290" s="8"/>
    </row>
    <row r="291" spans="2:28" ht="21" customHeight="1" x14ac:dyDescent="0.25">
      <c r="B291" s="5" t="s">
        <v>57</v>
      </c>
      <c r="C291" s="5">
        <v>12</v>
      </c>
      <c r="D291" s="5" t="s">
        <v>45</v>
      </c>
      <c r="E291" s="5" t="s">
        <v>6</v>
      </c>
      <c r="F291" s="5" t="s">
        <v>13</v>
      </c>
      <c r="G291" s="5">
        <v>0</v>
      </c>
      <c r="H291" s="5" t="s">
        <v>58</v>
      </c>
      <c r="I291" s="5">
        <v>0</v>
      </c>
      <c r="J291" s="5">
        <v>1</v>
      </c>
      <c r="K291" s="6">
        <v>8.3333333333333329E-2</v>
      </c>
      <c r="L291" s="5"/>
      <c r="M291" s="5"/>
      <c r="N291" s="5" t="s">
        <v>24</v>
      </c>
      <c r="O291" s="5" t="s">
        <v>79</v>
      </c>
      <c r="P291" s="15" t="s">
        <v>92</v>
      </c>
      <c r="S291" s="3"/>
      <c r="AB291" s="8"/>
    </row>
    <row r="292" spans="2:28" ht="21" customHeight="1" x14ac:dyDescent="0.25">
      <c r="B292" s="3" t="s">
        <v>57</v>
      </c>
      <c r="C292" s="3">
        <v>30</v>
      </c>
      <c r="D292" s="3" t="s">
        <v>56</v>
      </c>
      <c r="E292" s="3" t="s">
        <v>18</v>
      </c>
      <c r="F292" s="3" t="s">
        <v>36</v>
      </c>
      <c r="G292" s="3">
        <v>0</v>
      </c>
      <c r="H292" s="3" t="s">
        <v>58</v>
      </c>
      <c r="I292" s="3">
        <v>0</v>
      </c>
      <c r="J292" s="3">
        <v>5</v>
      </c>
      <c r="K292" s="4">
        <v>8.3333333333333329E-2</v>
      </c>
      <c r="N292" s="3" t="s">
        <v>21</v>
      </c>
      <c r="O292" s="3" t="s">
        <v>78</v>
      </c>
      <c r="P292" s="3" t="s">
        <v>80</v>
      </c>
      <c r="S292" s="3"/>
      <c r="AB292" s="8"/>
    </row>
    <row r="293" spans="2:28" ht="21" customHeight="1" x14ac:dyDescent="0.25">
      <c r="B293" s="5" t="s">
        <v>57</v>
      </c>
      <c r="C293" s="5">
        <v>30</v>
      </c>
      <c r="D293" s="5" t="s">
        <v>56</v>
      </c>
      <c r="E293" s="5" t="s">
        <v>18</v>
      </c>
      <c r="F293" s="5" t="s">
        <v>32</v>
      </c>
      <c r="G293" s="5">
        <v>0</v>
      </c>
      <c r="H293" s="5" t="s">
        <v>58</v>
      </c>
      <c r="I293" s="5">
        <v>0</v>
      </c>
      <c r="J293" s="5">
        <v>3</v>
      </c>
      <c r="K293" s="6">
        <v>8.3333333333333329E-2</v>
      </c>
      <c r="L293" s="5"/>
      <c r="M293" s="5"/>
      <c r="N293" s="5" t="s">
        <v>44</v>
      </c>
      <c r="O293" s="5" t="s">
        <v>78</v>
      </c>
      <c r="P293" s="5" t="s">
        <v>90</v>
      </c>
      <c r="S293" s="3"/>
      <c r="AB293" s="8"/>
    </row>
    <row r="294" spans="2:28" ht="21" customHeight="1" x14ac:dyDescent="0.25">
      <c r="B294" s="3" t="s">
        <v>57</v>
      </c>
      <c r="C294" s="3">
        <v>12</v>
      </c>
      <c r="D294" s="3" t="s">
        <v>45</v>
      </c>
      <c r="E294" s="3" t="s">
        <v>6</v>
      </c>
      <c r="F294" s="3" t="s">
        <v>13</v>
      </c>
      <c r="G294" s="3">
        <v>0</v>
      </c>
      <c r="H294" s="3" t="s">
        <v>58</v>
      </c>
      <c r="I294" s="3">
        <v>0</v>
      </c>
      <c r="J294" s="3">
        <v>1</v>
      </c>
      <c r="K294" s="4">
        <v>8.3333333333333329E-2</v>
      </c>
      <c r="N294" s="3" t="s">
        <v>24</v>
      </c>
      <c r="O294" s="3" t="s">
        <v>79</v>
      </c>
      <c r="P294" s="14" t="s">
        <v>92</v>
      </c>
      <c r="S294" s="3"/>
      <c r="AB294" s="8"/>
    </row>
    <row r="295" spans="2:28" ht="21" customHeight="1" x14ac:dyDescent="0.25">
      <c r="B295" s="5" t="s">
        <v>4</v>
      </c>
      <c r="C295" s="5">
        <v>11</v>
      </c>
      <c r="D295" s="5" t="s">
        <v>47</v>
      </c>
      <c r="E295" s="5" t="s">
        <v>29</v>
      </c>
      <c r="F295" s="5" t="s">
        <v>32</v>
      </c>
      <c r="G295" s="5">
        <v>2</v>
      </c>
      <c r="H295" s="5" t="s">
        <v>40</v>
      </c>
      <c r="I295" s="12">
        <v>38000000</v>
      </c>
      <c r="J295" s="5">
        <v>5</v>
      </c>
      <c r="K295" s="6">
        <v>8.3333333333333329E-2</v>
      </c>
      <c r="L295" s="5" t="s">
        <v>38</v>
      </c>
      <c r="M295" s="5" t="s">
        <v>43</v>
      </c>
      <c r="N295" s="5" t="s">
        <v>24</v>
      </c>
      <c r="O295" s="5" t="s">
        <v>79</v>
      </c>
      <c r="P295" s="5" t="s">
        <v>83</v>
      </c>
      <c r="S295" s="3"/>
      <c r="AB295" s="8"/>
    </row>
    <row r="296" spans="2:28" ht="21" customHeight="1" x14ac:dyDescent="0.25">
      <c r="B296" s="3" t="s">
        <v>4</v>
      </c>
      <c r="C296" s="3">
        <v>15</v>
      </c>
      <c r="D296" s="3" t="s">
        <v>12</v>
      </c>
      <c r="E296" s="3" t="s">
        <v>6</v>
      </c>
      <c r="F296" s="3" t="s">
        <v>13</v>
      </c>
      <c r="G296" s="3">
        <v>3</v>
      </c>
      <c r="H296" s="3" t="s">
        <v>23</v>
      </c>
      <c r="I296" s="13">
        <v>15000000</v>
      </c>
      <c r="J296" s="3">
        <v>2</v>
      </c>
      <c r="K296" s="4">
        <v>8.3333333333333329E-2</v>
      </c>
      <c r="L296" s="3" t="s">
        <v>9</v>
      </c>
      <c r="M296" s="3" t="s">
        <v>46</v>
      </c>
      <c r="N296" s="3" t="s">
        <v>34</v>
      </c>
      <c r="O296" s="3" t="s">
        <v>78</v>
      </c>
      <c r="P296" s="3" t="s">
        <v>90</v>
      </c>
      <c r="S296" s="3"/>
      <c r="AB296" s="8"/>
    </row>
    <row r="297" spans="2:28" ht="21" customHeight="1" x14ac:dyDescent="0.25">
      <c r="B297" s="5" t="s">
        <v>4</v>
      </c>
      <c r="C297" s="5">
        <v>30</v>
      </c>
      <c r="D297" s="5" t="s">
        <v>17</v>
      </c>
      <c r="E297" s="5" t="s">
        <v>29</v>
      </c>
      <c r="F297" s="5" t="s">
        <v>13</v>
      </c>
      <c r="G297" s="5">
        <v>1</v>
      </c>
      <c r="H297" s="5" t="s">
        <v>37</v>
      </c>
      <c r="I297" s="12">
        <v>19000000</v>
      </c>
      <c r="J297" s="5">
        <v>4</v>
      </c>
      <c r="K297" s="6">
        <v>8.3333333333333329E-2</v>
      </c>
      <c r="L297" s="5" t="s">
        <v>38</v>
      </c>
      <c r="M297" s="5" t="s">
        <v>20</v>
      </c>
      <c r="N297" s="5" t="s">
        <v>44</v>
      </c>
      <c r="O297" s="5" t="s">
        <v>78</v>
      </c>
      <c r="P297" s="5" t="s">
        <v>82</v>
      </c>
      <c r="S297" s="3"/>
      <c r="AB297" s="8"/>
    </row>
    <row r="298" spans="2:28" ht="21" customHeight="1" x14ac:dyDescent="0.25">
      <c r="B298" s="3" t="s">
        <v>4</v>
      </c>
      <c r="C298" s="3">
        <v>23</v>
      </c>
      <c r="D298" s="3" t="s">
        <v>17</v>
      </c>
      <c r="E298" s="3" t="s">
        <v>6</v>
      </c>
      <c r="F298" s="3" t="s">
        <v>13</v>
      </c>
      <c r="G298" s="3">
        <v>2</v>
      </c>
      <c r="H298" s="3" t="s">
        <v>19</v>
      </c>
      <c r="I298" s="13">
        <v>12000000</v>
      </c>
      <c r="J298" s="3">
        <v>2</v>
      </c>
      <c r="K298" s="4">
        <v>8.3333333333333329E-2</v>
      </c>
      <c r="L298" s="3" t="s">
        <v>9</v>
      </c>
      <c r="M298" s="3" t="s">
        <v>30</v>
      </c>
      <c r="N298" s="3" t="s">
        <v>16</v>
      </c>
      <c r="O298" s="3" t="s">
        <v>81</v>
      </c>
      <c r="P298" s="3" t="s">
        <v>88</v>
      </c>
      <c r="S298" s="3"/>
      <c r="AB298" s="8"/>
    </row>
    <row r="299" spans="2:28" ht="21" customHeight="1" x14ac:dyDescent="0.25">
      <c r="B299" s="5" t="s">
        <v>4</v>
      </c>
      <c r="C299" s="5">
        <v>30</v>
      </c>
      <c r="D299" s="5" t="s">
        <v>17</v>
      </c>
      <c r="E299" s="5" t="s">
        <v>29</v>
      </c>
      <c r="F299" s="5" t="s">
        <v>32</v>
      </c>
      <c r="G299" s="5">
        <v>4</v>
      </c>
      <c r="H299" s="5" t="s">
        <v>33</v>
      </c>
      <c r="I299" s="12">
        <v>20000000</v>
      </c>
      <c r="J299" s="5">
        <v>4</v>
      </c>
      <c r="K299" s="6">
        <v>8.3333333333333329E-2</v>
      </c>
      <c r="L299" s="5" t="s">
        <v>9</v>
      </c>
      <c r="M299" s="5" t="s">
        <v>10</v>
      </c>
      <c r="N299" s="5" t="s">
        <v>21</v>
      </c>
      <c r="O299" s="5" t="s">
        <v>78</v>
      </c>
      <c r="P299" s="5" t="s">
        <v>86</v>
      </c>
      <c r="S299" s="3"/>
      <c r="AB299" s="8"/>
    </row>
    <row r="300" spans="2:28" ht="21" customHeight="1" x14ac:dyDescent="0.25">
      <c r="B300" s="3" t="s">
        <v>4</v>
      </c>
      <c r="C300" s="3">
        <v>11</v>
      </c>
      <c r="D300" s="3" t="s">
        <v>17</v>
      </c>
      <c r="E300" s="3" t="s">
        <v>29</v>
      </c>
      <c r="F300" s="3" t="s">
        <v>13</v>
      </c>
      <c r="G300" s="3">
        <v>3</v>
      </c>
      <c r="H300" s="3" t="s">
        <v>23</v>
      </c>
      <c r="I300" s="13">
        <v>15000000</v>
      </c>
      <c r="J300" s="3">
        <v>3</v>
      </c>
      <c r="K300" s="4">
        <v>8.3333333333333329E-2</v>
      </c>
      <c r="L300" s="3" t="s">
        <v>9</v>
      </c>
      <c r="M300" s="3" t="s">
        <v>20</v>
      </c>
      <c r="N300" s="3" t="s">
        <v>31</v>
      </c>
      <c r="O300" s="3" t="s">
        <v>79</v>
      </c>
      <c r="P300" s="3" t="s">
        <v>87</v>
      </c>
      <c r="S300" s="3"/>
      <c r="AB300" s="8"/>
    </row>
    <row r="301" spans="2:28" ht="21" customHeight="1" x14ac:dyDescent="0.25">
      <c r="B301" s="5" t="s">
        <v>4</v>
      </c>
      <c r="C301" s="5">
        <v>4</v>
      </c>
      <c r="D301" s="5" t="s">
        <v>17</v>
      </c>
      <c r="E301" s="5" t="s">
        <v>6</v>
      </c>
      <c r="F301" s="5" t="s">
        <v>7</v>
      </c>
      <c r="G301" s="5">
        <v>3</v>
      </c>
      <c r="H301" s="5" t="s">
        <v>14</v>
      </c>
      <c r="I301" s="12">
        <v>11000000</v>
      </c>
      <c r="J301" s="5">
        <v>2</v>
      </c>
      <c r="K301" s="6">
        <v>8.3333333333333329E-2</v>
      </c>
      <c r="L301" s="5" t="s">
        <v>9</v>
      </c>
      <c r="M301" s="5" t="s">
        <v>20</v>
      </c>
      <c r="N301" s="5" t="s">
        <v>41</v>
      </c>
      <c r="O301" s="5" t="s">
        <v>80</v>
      </c>
      <c r="P301" s="5" t="s">
        <v>52</v>
      </c>
      <c r="S301" s="3"/>
      <c r="AB301" s="8"/>
    </row>
    <row r="302" spans="2:28" ht="21" customHeight="1" x14ac:dyDescent="0.25">
      <c r="B302" s="3" t="s">
        <v>4</v>
      </c>
      <c r="C302" s="3">
        <v>12</v>
      </c>
      <c r="D302" s="3" t="s">
        <v>17</v>
      </c>
      <c r="E302" s="3" t="s">
        <v>6</v>
      </c>
      <c r="F302" s="3" t="s">
        <v>13</v>
      </c>
      <c r="G302" s="3">
        <v>2</v>
      </c>
      <c r="H302" s="3" t="s">
        <v>19</v>
      </c>
      <c r="I302" s="13">
        <v>12000000</v>
      </c>
      <c r="J302" s="3">
        <v>1</v>
      </c>
      <c r="K302" s="4">
        <v>8.3333333333333329E-2</v>
      </c>
      <c r="L302" s="3" t="s">
        <v>9</v>
      </c>
      <c r="M302" s="3" t="s">
        <v>46</v>
      </c>
      <c r="N302" s="3" t="s">
        <v>41</v>
      </c>
      <c r="O302" s="3" t="s">
        <v>79</v>
      </c>
      <c r="P302" s="3" t="s">
        <v>87</v>
      </c>
      <c r="S302" s="3"/>
      <c r="AB302" s="8"/>
    </row>
    <row r="303" spans="2:28" ht="21" customHeight="1" x14ac:dyDescent="0.25">
      <c r="B303" s="5" t="s">
        <v>4</v>
      </c>
      <c r="C303" s="5">
        <v>9</v>
      </c>
      <c r="D303" s="5" t="s">
        <v>17</v>
      </c>
      <c r="E303" s="5" t="s">
        <v>29</v>
      </c>
      <c r="F303" s="5" t="s">
        <v>55</v>
      </c>
      <c r="G303" s="5">
        <v>5</v>
      </c>
      <c r="H303" s="5" t="s">
        <v>59</v>
      </c>
      <c r="I303" s="12">
        <v>21000000</v>
      </c>
      <c r="J303" s="5">
        <v>1</v>
      </c>
      <c r="K303" s="6">
        <v>8.3333333333333329E-2</v>
      </c>
      <c r="L303" s="5" t="s">
        <v>9</v>
      </c>
      <c r="M303" s="5" t="s">
        <v>27</v>
      </c>
      <c r="N303" s="5" t="s">
        <v>44</v>
      </c>
      <c r="O303" s="5" t="s">
        <v>79</v>
      </c>
      <c r="P303" s="5" t="s">
        <v>87</v>
      </c>
      <c r="S303" s="3"/>
      <c r="AB303" s="8"/>
    </row>
    <row r="304" spans="2:28" ht="21" customHeight="1" x14ac:dyDescent="0.25">
      <c r="B304" s="3" t="s">
        <v>4</v>
      </c>
      <c r="C304" s="3">
        <v>26</v>
      </c>
      <c r="D304" s="3" t="s">
        <v>28</v>
      </c>
      <c r="E304" s="3" t="s">
        <v>22</v>
      </c>
      <c r="F304" s="3" t="s">
        <v>32</v>
      </c>
      <c r="G304" s="3">
        <v>2</v>
      </c>
      <c r="H304" s="3" t="s">
        <v>40</v>
      </c>
      <c r="I304" s="13">
        <v>38000000</v>
      </c>
      <c r="J304" s="3">
        <v>3</v>
      </c>
      <c r="K304" s="4">
        <v>8.3333333333333329E-2</v>
      </c>
      <c r="L304" s="3" t="s">
        <v>38</v>
      </c>
      <c r="M304" s="3" t="s">
        <v>30</v>
      </c>
      <c r="N304" s="3" t="s">
        <v>41</v>
      </c>
      <c r="O304" s="3" t="s">
        <v>78</v>
      </c>
      <c r="P304" s="3" t="s">
        <v>90</v>
      </c>
      <c r="S304" s="3"/>
      <c r="AB304" s="8"/>
    </row>
    <row r="305" spans="2:28" ht="21" customHeight="1" x14ac:dyDescent="0.25">
      <c r="B305" s="5" t="s">
        <v>4</v>
      </c>
      <c r="C305" s="5">
        <v>18</v>
      </c>
      <c r="D305" s="5" t="s">
        <v>28</v>
      </c>
      <c r="E305" s="5" t="s">
        <v>42</v>
      </c>
      <c r="F305" s="5" t="s">
        <v>32</v>
      </c>
      <c r="G305" s="5">
        <v>4</v>
      </c>
      <c r="H305" s="5" t="s">
        <v>14</v>
      </c>
      <c r="I305" s="12">
        <v>11000000</v>
      </c>
      <c r="J305" s="5">
        <v>2</v>
      </c>
      <c r="K305" s="6">
        <v>8.3333333333333329E-2</v>
      </c>
      <c r="L305" s="5" t="s">
        <v>51</v>
      </c>
      <c r="M305" s="5" t="s">
        <v>53</v>
      </c>
      <c r="N305" s="5" t="s">
        <v>11</v>
      </c>
      <c r="O305" s="5" t="s">
        <v>80</v>
      </c>
      <c r="P305" s="5" t="s">
        <v>85</v>
      </c>
      <c r="S305" s="3"/>
      <c r="AB305" s="8"/>
    </row>
    <row r="306" spans="2:28" ht="21" customHeight="1" x14ac:dyDescent="0.25">
      <c r="B306" s="3" t="s">
        <v>4</v>
      </c>
      <c r="C306" s="3">
        <v>29</v>
      </c>
      <c r="D306" s="3" t="s">
        <v>28</v>
      </c>
      <c r="E306" s="3" t="s">
        <v>42</v>
      </c>
      <c r="F306" s="3" t="s">
        <v>13</v>
      </c>
      <c r="G306" s="3">
        <v>3</v>
      </c>
      <c r="H306" s="3" t="s">
        <v>23</v>
      </c>
      <c r="I306" s="13">
        <v>15000000</v>
      </c>
      <c r="J306" s="3">
        <v>2</v>
      </c>
      <c r="K306" s="4">
        <v>8.3333333333333329E-2</v>
      </c>
      <c r="L306" s="3" t="s">
        <v>9</v>
      </c>
      <c r="M306" s="3" t="s">
        <v>10</v>
      </c>
      <c r="N306" s="3" t="s">
        <v>24</v>
      </c>
      <c r="O306" s="3" t="s">
        <v>81</v>
      </c>
      <c r="P306" s="3" t="s">
        <v>25</v>
      </c>
      <c r="S306" s="3"/>
      <c r="AB306" s="8"/>
    </row>
    <row r="307" spans="2:28" ht="21" customHeight="1" x14ac:dyDescent="0.25">
      <c r="B307" s="5" t="s">
        <v>4</v>
      </c>
      <c r="C307" s="5">
        <v>27</v>
      </c>
      <c r="D307" s="5" t="s">
        <v>28</v>
      </c>
      <c r="E307" s="5" t="s">
        <v>42</v>
      </c>
      <c r="F307" s="5" t="s">
        <v>32</v>
      </c>
      <c r="G307" s="5">
        <v>5</v>
      </c>
      <c r="H307" s="5" t="s">
        <v>26</v>
      </c>
      <c r="I307" s="12">
        <v>25000000</v>
      </c>
      <c r="J307" s="5">
        <v>4</v>
      </c>
      <c r="K307" s="6">
        <v>8.3333333333333329E-2</v>
      </c>
      <c r="L307" s="5" t="s">
        <v>9</v>
      </c>
      <c r="M307" s="5" t="s">
        <v>46</v>
      </c>
      <c r="N307" s="5" t="s">
        <v>34</v>
      </c>
      <c r="O307" s="5" t="s">
        <v>79</v>
      </c>
      <c r="P307" s="5" t="s">
        <v>84</v>
      </c>
      <c r="S307" s="3"/>
      <c r="AB307" s="8"/>
    </row>
    <row r="308" spans="2:28" ht="21" customHeight="1" x14ac:dyDescent="0.25">
      <c r="B308" s="3" t="s">
        <v>4</v>
      </c>
      <c r="C308" s="3">
        <v>15</v>
      </c>
      <c r="D308" s="3" t="s">
        <v>35</v>
      </c>
      <c r="E308" s="3" t="s">
        <v>29</v>
      </c>
      <c r="F308" s="3" t="s">
        <v>7</v>
      </c>
      <c r="G308" s="3">
        <v>4</v>
      </c>
      <c r="H308" s="3" t="s">
        <v>23</v>
      </c>
      <c r="I308" s="13">
        <v>15000000</v>
      </c>
      <c r="J308" s="3">
        <v>1</v>
      </c>
      <c r="K308" s="4">
        <v>8.3333333333333329E-2</v>
      </c>
      <c r="L308" s="3" t="s">
        <v>9</v>
      </c>
      <c r="M308" s="3" t="s">
        <v>46</v>
      </c>
      <c r="N308" s="3" t="s">
        <v>21</v>
      </c>
      <c r="O308" s="3" t="s">
        <v>79</v>
      </c>
      <c r="P308" s="3" t="s">
        <v>87</v>
      </c>
      <c r="S308" s="3"/>
      <c r="AB308" s="8"/>
    </row>
    <row r="309" spans="2:28" ht="21" customHeight="1" x14ac:dyDescent="0.25">
      <c r="B309" s="5" t="s">
        <v>4</v>
      </c>
      <c r="C309" s="5">
        <v>16</v>
      </c>
      <c r="D309" s="5" t="s">
        <v>35</v>
      </c>
      <c r="E309" s="5" t="s">
        <v>61</v>
      </c>
      <c r="F309" s="5" t="s">
        <v>13</v>
      </c>
      <c r="G309" s="5">
        <v>2</v>
      </c>
      <c r="H309" s="5" t="s">
        <v>19</v>
      </c>
      <c r="I309" s="12">
        <v>12000000</v>
      </c>
      <c r="J309" s="5">
        <v>3</v>
      </c>
      <c r="K309" s="6">
        <v>8.3333333333333329E-2</v>
      </c>
      <c r="L309" s="5" t="s">
        <v>9</v>
      </c>
      <c r="M309" s="5" t="s">
        <v>43</v>
      </c>
      <c r="N309" s="5" t="s">
        <v>34</v>
      </c>
      <c r="O309" s="5" t="s">
        <v>80</v>
      </c>
      <c r="P309" s="5" t="s">
        <v>85</v>
      </c>
      <c r="S309" s="3"/>
      <c r="AB309" s="8"/>
    </row>
    <row r="310" spans="2:28" ht="21" customHeight="1" x14ac:dyDescent="0.25">
      <c r="B310" s="3" t="s">
        <v>4</v>
      </c>
      <c r="C310" s="3">
        <v>27</v>
      </c>
      <c r="D310" s="3" t="s">
        <v>35</v>
      </c>
      <c r="E310" s="3" t="s">
        <v>42</v>
      </c>
      <c r="F310" s="3" t="s">
        <v>7</v>
      </c>
      <c r="G310" s="3">
        <v>5</v>
      </c>
      <c r="H310" s="3" t="s">
        <v>33</v>
      </c>
      <c r="I310" s="13">
        <v>20000000</v>
      </c>
      <c r="J310" s="3">
        <v>1</v>
      </c>
      <c r="K310" s="4">
        <v>8.3333333333333329E-2</v>
      </c>
      <c r="L310" s="3" t="s">
        <v>9</v>
      </c>
      <c r="M310" s="3" t="s">
        <v>10</v>
      </c>
      <c r="N310" s="3" t="s">
        <v>21</v>
      </c>
      <c r="O310" s="3" t="s">
        <v>78</v>
      </c>
      <c r="P310" s="3" t="s">
        <v>52</v>
      </c>
      <c r="S310" s="3"/>
      <c r="AB310" s="8"/>
    </row>
    <row r="311" spans="2:28" ht="21" customHeight="1" x14ac:dyDescent="0.25">
      <c r="B311" s="5" t="s">
        <v>4</v>
      </c>
      <c r="C311" s="5">
        <v>3</v>
      </c>
      <c r="D311" s="5" t="s">
        <v>35</v>
      </c>
      <c r="E311" s="5" t="s">
        <v>22</v>
      </c>
      <c r="F311" s="5" t="s">
        <v>13</v>
      </c>
      <c r="G311" s="5">
        <v>2</v>
      </c>
      <c r="H311" s="5" t="s">
        <v>19</v>
      </c>
      <c r="I311" s="12">
        <v>12000000</v>
      </c>
      <c r="J311" s="5">
        <v>4</v>
      </c>
      <c r="K311" s="6">
        <v>8.3333333333333329E-2</v>
      </c>
      <c r="L311" s="5" t="s">
        <v>9</v>
      </c>
      <c r="M311" s="5" t="s">
        <v>10</v>
      </c>
      <c r="N311" s="5" t="s">
        <v>34</v>
      </c>
      <c r="O311" s="5" t="s">
        <v>80</v>
      </c>
      <c r="P311" s="5" t="s">
        <v>52</v>
      </c>
      <c r="S311" s="3"/>
      <c r="AB311" s="8"/>
    </row>
    <row r="312" spans="2:28" ht="21" customHeight="1" x14ac:dyDescent="0.25">
      <c r="B312" s="3" t="s">
        <v>4</v>
      </c>
      <c r="C312" s="3">
        <v>26</v>
      </c>
      <c r="D312" s="3" t="s">
        <v>35</v>
      </c>
      <c r="E312" s="3" t="s">
        <v>29</v>
      </c>
      <c r="F312" s="3" t="s">
        <v>13</v>
      </c>
      <c r="G312" s="3">
        <v>3</v>
      </c>
      <c r="H312" s="3" t="s">
        <v>19</v>
      </c>
      <c r="I312" s="13">
        <v>12000000</v>
      </c>
      <c r="J312" s="3">
        <v>1</v>
      </c>
      <c r="K312" s="4">
        <v>8.3333333333333329E-2</v>
      </c>
      <c r="L312" s="3" t="s">
        <v>9</v>
      </c>
      <c r="M312" s="3" t="s">
        <v>10</v>
      </c>
      <c r="N312" s="3" t="s">
        <v>44</v>
      </c>
      <c r="O312" s="3" t="s">
        <v>81</v>
      </c>
      <c r="P312" s="3" t="s">
        <v>91</v>
      </c>
      <c r="S312" s="3"/>
      <c r="AB312" s="8"/>
    </row>
    <row r="313" spans="2:28" ht="21" customHeight="1" x14ac:dyDescent="0.25">
      <c r="B313" s="5" t="s">
        <v>4</v>
      </c>
      <c r="C313" s="5">
        <v>22</v>
      </c>
      <c r="D313" s="5" t="s">
        <v>56</v>
      </c>
      <c r="E313" s="5" t="s">
        <v>6</v>
      </c>
      <c r="F313" s="5" t="s">
        <v>32</v>
      </c>
      <c r="G313" s="5">
        <v>2</v>
      </c>
      <c r="H313" s="5" t="s">
        <v>19</v>
      </c>
      <c r="I313" s="12">
        <v>12000000</v>
      </c>
      <c r="J313" s="5">
        <v>4</v>
      </c>
      <c r="K313" s="6">
        <v>8.3333333333333329E-2</v>
      </c>
      <c r="L313" s="5" t="s">
        <v>9</v>
      </c>
      <c r="M313" s="5" t="s">
        <v>53</v>
      </c>
      <c r="N313" s="5" t="s">
        <v>24</v>
      </c>
      <c r="O313" s="5" t="s">
        <v>78</v>
      </c>
      <c r="P313" s="5" t="s">
        <v>90</v>
      </c>
      <c r="S313" s="3"/>
      <c r="AB313" s="8"/>
    </row>
    <row r="314" spans="2:28" ht="21" customHeight="1" x14ac:dyDescent="0.25">
      <c r="B314" s="3" t="s">
        <v>4</v>
      </c>
      <c r="C314" s="3">
        <v>24</v>
      </c>
      <c r="D314" s="3" t="s">
        <v>56</v>
      </c>
      <c r="E314" s="3" t="s">
        <v>6</v>
      </c>
      <c r="F314" s="3" t="s">
        <v>32</v>
      </c>
      <c r="G314" s="3">
        <v>1</v>
      </c>
      <c r="H314" s="3" t="s">
        <v>8</v>
      </c>
      <c r="I314" s="13">
        <v>7000000</v>
      </c>
      <c r="J314" s="3">
        <v>2</v>
      </c>
      <c r="K314" s="4">
        <v>8.3333333333333329E-2</v>
      </c>
      <c r="L314" s="3" t="s">
        <v>9</v>
      </c>
      <c r="M314" s="3" t="s">
        <v>46</v>
      </c>
      <c r="N314" s="3" t="s">
        <v>24</v>
      </c>
      <c r="O314" s="3" t="s">
        <v>81</v>
      </c>
      <c r="P314" s="3" t="s">
        <v>91</v>
      </c>
      <c r="S314" s="3"/>
      <c r="AB314" s="8"/>
    </row>
    <row r="315" spans="2:28" ht="21" customHeight="1" x14ac:dyDescent="0.25">
      <c r="B315" s="5" t="s">
        <v>4</v>
      </c>
      <c r="C315" s="5">
        <v>24</v>
      </c>
      <c r="D315" s="5" t="s">
        <v>56</v>
      </c>
      <c r="E315" s="5" t="s">
        <v>6</v>
      </c>
      <c r="F315" s="5" t="s">
        <v>55</v>
      </c>
      <c r="G315" s="5">
        <v>5</v>
      </c>
      <c r="H315" s="5" t="s">
        <v>26</v>
      </c>
      <c r="I315" s="12">
        <v>25000000</v>
      </c>
      <c r="J315" s="5">
        <v>2</v>
      </c>
      <c r="K315" s="6">
        <v>8.3333333333333329E-2</v>
      </c>
      <c r="L315" s="5" t="s">
        <v>9</v>
      </c>
      <c r="M315" s="5" t="s">
        <v>10</v>
      </c>
      <c r="N315" s="5" t="s">
        <v>34</v>
      </c>
      <c r="O315" s="5" t="s">
        <v>80</v>
      </c>
      <c r="P315" s="5" t="s">
        <v>85</v>
      </c>
      <c r="S315" s="3"/>
      <c r="AB315" s="8"/>
    </row>
    <row r="316" spans="2:28" ht="21" customHeight="1" x14ac:dyDescent="0.25">
      <c r="B316" s="3" t="s">
        <v>4</v>
      </c>
      <c r="C316" s="3">
        <v>11</v>
      </c>
      <c r="D316" s="3" t="s">
        <v>47</v>
      </c>
      <c r="E316" s="3" t="s">
        <v>29</v>
      </c>
      <c r="F316" s="3" t="s">
        <v>32</v>
      </c>
      <c r="G316" s="3">
        <v>2</v>
      </c>
      <c r="H316" s="3" t="s">
        <v>40</v>
      </c>
      <c r="I316" s="13">
        <v>38000000</v>
      </c>
      <c r="J316" s="3">
        <v>5</v>
      </c>
      <c r="K316" s="4">
        <v>8.3333333333333329E-2</v>
      </c>
      <c r="L316" s="3" t="s">
        <v>38</v>
      </c>
      <c r="M316" s="3" t="s">
        <v>43</v>
      </c>
      <c r="N316" s="3" t="s">
        <v>24</v>
      </c>
      <c r="O316" s="3" t="s">
        <v>79</v>
      </c>
      <c r="P316" s="3" t="s">
        <v>83</v>
      </c>
      <c r="S316" s="3"/>
      <c r="AB316" s="8"/>
    </row>
    <row r="317" spans="2:28" ht="21" customHeight="1" x14ac:dyDescent="0.25">
      <c r="B317" s="5" t="s">
        <v>4</v>
      </c>
      <c r="C317" s="5">
        <v>15</v>
      </c>
      <c r="D317" s="5" t="s">
        <v>12</v>
      </c>
      <c r="E317" s="5" t="s">
        <v>6</v>
      </c>
      <c r="F317" s="5" t="s">
        <v>13</v>
      </c>
      <c r="G317" s="5">
        <v>3</v>
      </c>
      <c r="H317" s="5" t="s">
        <v>23</v>
      </c>
      <c r="I317" s="12">
        <v>15000000</v>
      </c>
      <c r="J317" s="5">
        <v>2</v>
      </c>
      <c r="K317" s="6">
        <v>8.3333333333333329E-2</v>
      </c>
      <c r="L317" s="5" t="s">
        <v>9</v>
      </c>
      <c r="M317" s="5" t="s">
        <v>46</v>
      </c>
      <c r="N317" s="5" t="s">
        <v>34</v>
      </c>
      <c r="O317" s="5" t="s">
        <v>78</v>
      </c>
      <c r="P317" s="5" t="s">
        <v>90</v>
      </c>
      <c r="S317" s="3"/>
      <c r="AB317" s="8"/>
    </row>
    <row r="318" spans="2:28" ht="21" customHeight="1" x14ac:dyDescent="0.25">
      <c r="B318" s="3" t="s">
        <v>57</v>
      </c>
      <c r="C318" s="3">
        <v>17</v>
      </c>
      <c r="D318" s="3" t="s">
        <v>48</v>
      </c>
      <c r="E318" s="3" t="s">
        <v>18</v>
      </c>
      <c r="F318" s="3" t="s">
        <v>13</v>
      </c>
      <c r="G318" s="3">
        <v>0</v>
      </c>
      <c r="H318" s="3" t="s">
        <v>58</v>
      </c>
      <c r="I318" s="3">
        <v>0</v>
      </c>
      <c r="J318" s="3">
        <v>2</v>
      </c>
      <c r="K318" s="4">
        <v>8.3333333333333329E-2</v>
      </c>
      <c r="N318" s="3" t="s">
        <v>21</v>
      </c>
      <c r="O318" s="3" t="s">
        <v>79</v>
      </c>
      <c r="P318" s="3" t="s">
        <v>84</v>
      </c>
      <c r="S318" s="3"/>
      <c r="AB318" s="8"/>
    </row>
    <row r="319" spans="2:28" ht="21" customHeight="1" x14ac:dyDescent="0.25">
      <c r="B319" s="5" t="s">
        <v>57</v>
      </c>
      <c r="C319" s="5">
        <v>6</v>
      </c>
      <c r="D319" s="5" t="s">
        <v>12</v>
      </c>
      <c r="E319" s="5" t="s">
        <v>6</v>
      </c>
      <c r="F319" s="5" t="s">
        <v>7</v>
      </c>
      <c r="G319" s="5">
        <v>0</v>
      </c>
      <c r="H319" s="5" t="s">
        <v>58</v>
      </c>
      <c r="I319" s="5">
        <v>0</v>
      </c>
      <c r="J319" s="5">
        <v>1</v>
      </c>
      <c r="K319" s="6">
        <v>8.3333333333333329E-2</v>
      </c>
      <c r="L319" s="5"/>
      <c r="M319" s="5"/>
      <c r="N319" s="5" t="s">
        <v>34</v>
      </c>
      <c r="O319" s="5" t="s">
        <v>81</v>
      </c>
      <c r="P319" s="5" t="s">
        <v>91</v>
      </c>
      <c r="S319" s="3"/>
      <c r="AB319" s="8"/>
    </row>
    <row r="320" spans="2:28" ht="21" customHeight="1" x14ac:dyDescent="0.25">
      <c r="B320" s="3" t="s">
        <v>57</v>
      </c>
      <c r="C320" s="3">
        <v>18</v>
      </c>
      <c r="D320" s="3" t="s">
        <v>17</v>
      </c>
      <c r="E320" s="3" t="s">
        <v>6</v>
      </c>
      <c r="F320" s="3" t="s">
        <v>13</v>
      </c>
      <c r="G320" s="3">
        <v>0</v>
      </c>
      <c r="H320" s="3" t="s">
        <v>58</v>
      </c>
      <c r="I320" s="3">
        <v>0</v>
      </c>
      <c r="J320" s="3">
        <v>1</v>
      </c>
      <c r="K320" s="4">
        <v>8.3333333333333329E-2</v>
      </c>
      <c r="N320" s="3" t="s">
        <v>44</v>
      </c>
      <c r="O320" s="3" t="s">
        <v>81</v>
      </c>
      <c r="P320" s="3" t="s">
        <v>88</v>
      </c>
      <c r="S320" s="3"/>
      <c r="AB320" s="8"/>
    </row>
    <row r="321" spans="2:28" ht="21" customHeight="1" x14ac:dyDescent="0.25">
      <c r="B321" s="5" t="s">
        <v>57</v>
      </c>
      <c r="C321" s="5">
        <v>11</v>
      </c>
      <c r="D321" s="5" t="s">
        <v>35</v>
      </c>
      <c r="E321" s="5" t="s">
        <v>61</v>
      </c>
      <c r="F321" s="5" t="s">
        <v>32</v>
      </c>
      <c r="G321" s="5">
        <v>0</v>
      </c>
      <c r="H321" s="5" t="s">
        <v>58</v>
      </c>
      <c r="I321" s="5">
        <v>0</v>
      </c>
      <c r="J321" s="5">
        <v>4</v>
      </c>
      <c r="K321" s="6">
        <v>8.3333333333333329E-2</v>
      </c>
      <c r="L321" s="5"/>
      <c r="M321" s="5"/>
      <c r="N321" s="5" t="s">
        <v>41</v>
      </c>
      <c r="O321" s="5" t="s">
        <v>79</v>
      </c>
      <c r="P321" s="5" t="s">
        <v>83</v>
      </c>
      <c r="S321" s="3"/>
      <c r="AB321" s="8"/>
    </row>
    <row r="322" spans="2:28" ht="21" customHeight="1" x14ac:dyDescent="0.25">
      <c r="B322" s="3" t="s">
        <v>57</v>
      </c>
      <c r="C322" s="3">
        <v>21</v>
      </c>
      <c r="D322" s="3" t="s">
        <v>56</v>
      </c>
      <c r="E322" s="3" t="s">
        <v>42</v>
      </c>
      <c r="F322" s="3" t="s">
        <v>13</v>
      </c>
      <c r="G322" s="3">
        <v>0</v>
      </c>
      <c r="H322" s="3" t="s">
        <v>58</v>
      </c>
      <c r="I322" s="3">
        <v>0</v>
      </c>
      <c r="J322" s="3">
        <v>1</v>
      </c>
      <c r="K322" s="4">
        <v>8.3333333333333329E-2</v>
      </c>
      <c r="N322" s="3" t="s">
        <v>31</v>
      </c>
      <c r="O322" s="3" t="s">
        <v>78</v>
      </c>
      <c r="P322" s="3" t="s">
        <v>52</v>
      </c>
      <c r="S322" s="3"/>
      <c r="AB322" s="8"/>
    </row>
    <row r="323" spans="2:28" ht="21" customHeight="1" x14ac:dyDescent="0.25">
      <c r="B323" s="5" t="s">
        <v>57</v>
      </c>
      <c r="C323" s="5">
        <v>17</v>
      </c>
      <c r="D323" s="5" t="s">
        <v>48</v>
      </c>
      <c r="E323" s="5" t="s">
        <v>18</v>
      </c>
      <c r="F323" s="5" t="s">
        <v>13</v>
      </c>
      <c r="G323" s="5">
        <v>0</v>
      </c>
      <c r="H323" s="5" t="s">
        <v>58</v>
      </c>
      <c r="I323" s="5">
        <v>0</v>
      </c>
      <c r="J323" s="5">
        <v>2</v>
      </c>
      <c r="K323" s="6">
        <v>8.3333333333333329E-2</v>
      </c>
      <c r="L323" s="5"/>
      <c r="M323" s="5"/>
      <c r="N323" s="5" t="s">
        <v>21</v>
      </c>
      <c r="O323" s="5" t="s">
        <v>79</v>
      </c>
      <c r="P323" s="5" t="s">
        <v>84</v>
      </c>
      <c r="S323" s="3"/>
      <c r="AB323" s="8"/>
    </row>
    <row r="324" spans="2:28" ht="21" customHeight="1" x14ac:dyDescent="0.25">
      <c r="B324" s="3" t="s">
        <v>4</v>
      </c>
      <c r="C324" s="3">
        <v>12</v>
      </c>
      <c r="D324" s="3" t="s">
        <v>45</v>
      </c>
      <c r="E324" s="3" t="s">
        <v>18</v>
      </c>
      <c r="F324" s="3" t="s">
        <v>13</v>
      </c>
      <c r="G324" s="3">
        <v>2</v>
      </c>
      <c r="H324" s="3" t="s">
        <v>19</v>
      </c>
      <c r="I324" s="13">
        <v>12000000</v>
      </c>
      <c r="J324" s="3">
        <v>1</v>
      </c>
      <c r="K324" s="4">
        <v>8.3333333333333329E-2</v>
      </c>
      <c r="L324" s="3" t="s">
        <v>9</v>
      </c>
      <c r="M324" s="3" t="s">
        <v>20</v>
      </c>
      <c r="N324" s="3" t="s">
        <v>24</v>
      </c>
      <c r="O324" s="3" t="s">
        <v>79</v>
      </c>
      <c r="P324" s="14" t="s">
        <v>93</v>
      </c>
      <c r="S324" s="3"/>
      <c r="AB324" s="8"/>
    </row>
    <row r="325" spans="2:28" ht="21" customHeight="1" x14ac:dyDescent="0.25">
      <c r="B325" s="5" t="s">
        <v>4</v>
      </c>
      <c r="C325" s="5">
        <v>1</v>
      </c>
      <c r="D325" s="5" t="s">
        <v>5</v>
      </c>
      <c r="E325" s="5" t="s">
        <v>22</v>
      </c>
      <c r="F325" s="5" t="s">
        <v>32</v>
      </c>
      <c r="G325" s="5">
        <v>4</v>
      </c>
      <c r="H325" s="5" t="s">
        <v>33</v>
      </c>
      <c r="I325" s="12">
        <v>20000000</v>
      </c>
      <c r="J325" s="5">
        <v>1</v>
      </c>
      <c r="K325" s="6">
        <v>8.3333333333333329E-2</v>
      </c>
      <c r="L325" s="5" t="s">
        <v>9</v>
      </c>
      <c r="M325" s="5" t="s">
        <v>27</v>
      </c>
      <c r="N325" s="5" t="s">
        <v>24</v>
      </c>
      <c r="O325" s="5" t="s">
        <v>79</v>
      </c>
      <c r="P325" s="15" t="s">
        <v>92</v>
      </c>
      <c r="S325" s="3"/>
      <c r="AB325" s="8"/>
    </row>
    <row r="326" spans="2:28" ht="21" customHeight="1" x14ac:dyDescent="0.25">
      <c r="B326" s="3" t="s">
        <v>4</v>
      </c>
      <c r="C326" s="3">
        <v>27</v>
      </c>
      <c r="D326" s="3" t="s">
        <v>12</v>
      </c>
      <c r="E326" s="3" t="s">
        <v>6</v>
      </c>
      <c r="F326" s="3" t="s">
        <v>13</v>
      </c>
      <c r="G326" s="3">
        <v>4</v>
      </c>
      <c r="H326" s="3" t="s">
        <v>14</v>
      </c>
      <c r="I326" s="13">
        <v>11000000</v>
      </c>
      <c r="J326" s="3">
        <v>1</v>
      </c>
      <c r="K326" s="4">
        <v>8.3333333333333329E-2</v>
      </c>
      <c r="L326" s="3" t="s">
        <v>51</v>
      </c>
      <c r="M326" s="3" t="s">
        <v>39</v>
      </c>
      <c r="N326" s="3" t="s">
        <v>16</v>
      </c>
      <c r="O326" s="3" t="s">
        <v>81</v>
      </c>
      <c r="P326" s="3" t="s">
        <v>88</v>
      </c>
      <c r="S326" s="3"/>
      <c r="AB326" s="8"/>
    </row>
    <row r="327" spans="2:28" ht="21" customHeight="1" x14ac:dyDescent="0.25">
      <c r="B327" s="5" t="s">
        <v>4</v>
      </c>
      <c r="C327" s="5">
        <v>26</v>
      </c>
      <c r="D327" s="5" t="s">
        <v>12</v>
      </c>
      <c r="E327" s="5" t="s">
        <v>61</v>
      </c>
      <c r="F327" s="5" t="s">
        <v>7</v>
      </c>
      <c r="G327" s="5">
        <v>3</v>
      </c>
      <c r="H327" s="5" t="s">
        <v>23</v>
      </c>
      <c r="I327" s="12">
        <v>15000000</v>
      </c>
      <c r="J327" s="5">
        <v>1</v>
      </c>
      <c r="K327" s="6">
        <v>8.3333333333333329E-2</v>
      </c>
      <c r="L327" s="5" t="s">
        <v>9</v>
      </c>
      <c r="M327" s="5" t="s">
        <v>53</v>
      </c>
      <c r="N327" s="5" t="s">
        <v>34</v>
      </c>
      <c r="O327" s="5" t="s">
        <v>79</v>
      </c>
      <c r="P327" s="5" t="s">
        <v>84</v>
      </c>
      <c r="S327" s="3"/>
      <c r="AB327" s="8"/>
    </row>
    <row r="328" spans="2:28" ht="21" customHeight="1" x14ac:dyDescent="0.25">
      <c r="B328" s="3" t="s">
        <v>4</v>
      </c>
      <c r="C328" s="3">
        <v>30</v>
      </c>
      <c r="D328" s="3" t="s">
        <v>17</v>
      </c>
      <c r="E328" s="3" t="s">
        <v>22</v>
      </c>
      <c r="F328" s="3" t="s">
        <v>32</v>
      </c>
      <c r="G328" s="3">
        <v>3</v>
      </c>
      <c r="H328" s="3" t="s">
        <v>23</v>
      </c>
      <c r="I328" s="13">
        <v>15000000</v>
      </c>
      <c r="J328" s="3">
        <v>1</v>
      </c>
      <c r="K328" s="4">
        <v>8.3333333333333329E-2</v>
      </c>
      <c r="L328" s="3" t="s">
        <v>9</v>
      </c>
      <c r="M328" s="3" t="s">
        <v>20</v>
      </c>
      <c r="N328" s="3" t="s">
        <v>34</v>
      </c>
      <c r="O328" s="3" t="s">
        <v>81</v>
      </c>
      <c r="P328" s="3" t="s">
        <v>91</v>
      </c>
      <c r="S328" s="3"/>
      <c r="AB328" s="8"/>
    </row>
    <row r="329" spans="2:28" ht="21" customHeight="1" x14ac:dyDescent="0.25">
      <c r="B329" s="5" t="s">
        <v>4</v>
      </c>
      <c r="C329" s="5">
        <v>11</v>
      </c>
      <c r="D329" s="5" t="s">
        <v>17</v>
      </c>
      <c r="E329" s="5" t="s">
        <v>22</v>
      </c>
      <c r="F329" s="5" t="s">
        <v>7</v>
      </c>
      <c r="G329" s="5">
        <v>2</v>
      </c>
      <c r="H329" s="5" t="s">
        <v>19</v>
      </c>
      <c r="I329" s="12">
        <v>12000000</v>
      </c>
      <c r="J329" s="5">
        <v>5</v>
      </c>
      <c r="K329" s="6">
        <v>8.3333333333333329E-2</v>
      </c>
      <c r="L329" s="5" t="s">
        <v>9</v>
      </c>
      <c r="M329" s="5" t="s">
        <v>15</v>
      </c>
      <c r="N329" s="5" t="s">
        <v>41</v>
      </c>
      <c r="O329" s="5" t="s">
        <v>78</v>
      </c>
      <c r="P329" s="5" t="s">
        <v>89</v>
      </c>
      <c r="S329" s="3"/>
      <c r="AB329" s="8"/>
    </row>
    <row r="330" spans="2:28" ht="21" customHeight="1" x14ac:dyDescent="0.25">
      <c r="B330" s="3" t="s">
        <v>4</v>
      </c>
      <c r="C330" s="3">
        <v>28</v>
      </c>
      <c r="D330" s="3" t="s">
        <v>28</v>
      </c>
      <c r="E330" s="3" t="s">
        <v>6</v>
      </c>
      <c r="F330" s="3" t="s">
        <v>7</v>
      </c>
      <c r="G330" s="3">
        <v>5</v>
      </c>
      <c r="H330" s="3" t="s">
        <v>59</v>
      </c>
      <c r="I330" s="13">
        <v>21000000</v>
      </c>
      <c r="J330" s="3">
        <v>3</v>
      </c>
      <c r="K330" s="4">
        <v>8.3333333333333329E-2</v>
      </c>
      <c r="L330" s="3" t="s">
        <v>9</v>
      </c>
      <c r="M330" s="3" t="s">
        <v>30</v>
      </c>
      <c r="N330" s="3" t="s">
        <v>16</v>
      </c>
      <c r="O330" s="3" t="s">
        <v>79</v>
      </c>
      <c r="P330" s="3" t="s">
        <v>87</v>
      </c>
      <c r="S330" s="3"/>
      <c r="AB330" s="8"/>
    </row>
    <row r="331" spans="2:28" ht="21" customHeight="1" x14ac:dyDescent="0.25">
      <c r="B331" s="5" t="s">
        <v>4</v>
      </c>
      <c r="C331" s="5">
        <v>8</v>
      </c>
      <c r="D331" s="5" t="s">
        <v>28</v>
      </c>
      <c r="E331" s="5" t="s">
        <v>42</v>
      </c>
      <c r="F331" s="5" t="s">
        <v>7</v>
      </c>
      <c r="G331" s="5">
        <v>2</v>
      </c>
      <c r="H331" s="5" t="s">
        <v>19</v>
      </c>
      <c r="I331" s="12">
        <v>12000000</v>
      </c>
      <c r="J331" s="5">
        <v>2</v>
      </c>
      <c r="K331" s="6">
        <v>8.3333333333333329E-2</v>
      </c>
      <c r="L331" s="5" t="s">
        <v>9</v>
      </c>
      <c r="M331" s="5" t="s">
        <v>30</v>
      </c>
      <c r="N331" s="5" t="s">
        <v>24</v>
      </c>
      <c r="O331" s="5" t="s">
        <v>78</v>
      </c>
      <c r="P331" s="5" t="s">
        <v>80</v>
      </c>
      <c r="S331" s="3"/>
      <c r="AB331" s="8"/>
    </row>
    <row r="332" spans="2:28" ht="21" customHeight="1" x14ac:dyDescent="0.25">
      <c r="B332" s="3" t="s">
        <v>4</v>
      </c>
      <c r="C332" s="3">
        <v>25</v>
      </c>
      <c r="D332" s="3" t="s">
        <v>28</v>
      </c>
      <c r="E332" s="3" t="s">
        <v>6</v>
      </c>
      <c r="F332" s="3" t="s">
        <v>13</v>
      </c>
      <c r="G332" s="3">
        <v>5</v>
      </c>
      <c r="H332" s="3" t="s">
        <v>26</v>
      </c>
      <c r="I332" s="13">
        <v>25000000</v>
      </c>
      <c r="J332" s="3">
        <v>1</v>
      </c>
      <c r="K332" s="4">
        <v>8.3333333333333329E-2</v>
      </c>
      <c r="L332" s="3" t="s">
        <v>9</v>
      </c>
      <c r="M332" s="3" t="s">
        <v>10</v>
      </c>
      <c r="N332" s="3" t="s">
        <v>41</v>
      </c>
      <c r="O332" s="3" t="s">
        <v>80</v>
      </c>
      <c r="P332" s="3" t="s">
        <v>85</v>
      </c>
      <c r="S332" s="3"/>
      <c r="AB332" s="8"/>
    </row>
    <row r="333" spans="2:28" ht="21" customHeight="1" x14ac:dyDescent="0.25">
      <c r="B333" s="5" t="s">
        <v>4</v>
      </c>
      <c r="C333" s="5">
        <v>2</v>
      </c>
      <c r="D333" s="5" t="s">
        <v>28</v>
      </c>
      <c r="E333" s="5" t="s">
        <v>22</v>
      </c>
      <c r="F333" s="5" t="s">
        <v>13</v>
      </c>
      <c r="G333" s="5">
        <v>3</v>
      </c>
      <c r="H333" s="5" t="s">
        <v>23</v>
      </c>
      <c r="I333" s="12">
        <v>15000000</v>
      </c>
      <c r="J333" s="5">
        <v>3</v>
      </c>
      <c r="K333" s="6">
        <v>8.3333333333333329E-2</v>
      </c>
      <c r="L333" s="5" t="s">
        <v>9</v>
      </c>
      <c r="M333" s="5" t="s">
        <v>10</v>
      </c>
      <c r="N333" s="5" t="s">
        <v>44</v>
      </c>
      <c r="O333" s="5" t="s">
        <v>78</v>
      </c>
      <c r="P333" s="5" t="s">
        <v>80</v>
      </c>
      <c r="S333" s="3"/>
      <c r="AB333" s="8"/>
    </row>
    <row r="334" spans="2:28" ht="21" customHeight="1" x14ac:dyDescent="0.25">
      <c r="B334" s="3" t="s">
        <v>4</v>
      </c>
      <c r="C334" s="3">
        <v>29</v>
      </c>
      <c r="D334" s="3" t="s">
        <v>28</v>
      </c>
      <c r="E334" s="3" t="s">
        <v>6</v>
      </c>
      <c r="F334" s="3" t="s">
        <v>13</v>
      </c>
      <c r="G334" s="3">
        <v>2</v>
      </c>
      <c r="H334" s="3" t="s">
        <v>19</v>
      </c>
      <c r="I334" s="13">
        <v>12000000</v>
      </c>
      <c r="J334" s="3">
        <v>1</v>
      </c>
      <c r="K334" s="4">
        <v>8.3333333333333329E-2</v>
      </c>
      <c r="L334" s="3" t="s">
        <v>9</v>
      </c>
      <c r="M334" s="3" t="s">
        <v>46</v>
      </c>
      <c r="N334" s="3" t="s">
        <v>44</v>
      </c>
      <c r="O334" s="3" t="s">
        <v>79</v>
      </c>
      <c r="P334" s="3" t="s">
        <v>84</v>
      </c>
      <c r="S334" s="3"/>
      <c r="AB334" s="8"/>
    </row>
    <row r="335" spans="2:28" ht="21" customHeight="1" x14ac:dyDescent="0.25">
      <c r="B335" s="5" t="s">
        <v>4</v>
      </c>
      <c r="C335" s="5">
        <v>6</v>
      </c>
      <c r="D335" s="5" t="s">
        <v>35</v>
      </c>
      <c r="E335" s="5" t="s">
        <v>18</v>
      </c>
      <c r="F335" s="5" t="s">
        <v>13</v>
      </c>
      <c r="G335" s="5">
        <v>3</v>
      </c>
      <c r="H335" s="5" t="s">
        <v>23</v>
      </c>
      <c r="I335" s="12">
        <v>15000000</v>
      </c>
      <c r="J335" s="5">
        <v>1</v>
      </c>
      <c r="K335" s="6">
        <v>8.3333333333333329E-2</v>
      </c>
      <c r="L335" s="5" t="s">
        <v>9</v>
      </c>
      <c r="M335" s="5" t="s">
        <v>10</v>
      </c>
      <c r="N335" s="5" t="s">
        <v>21</v>
      </c>
      <c r="O335" s="5" t="s">
        <v>79</v>
      </c>
      <c r="P335" s="5" t="s">
        <v>87</v>
      </c>
      <c r="S335" s="3"/>
      <c r="AB335" s="8"/>
    </row>
    <row r="336" spans="2:28" ht="21" customHeight="1" x14ac:dyDescent="0.25">
      <c r="B336" s="3" t="s">
        <v>4</v>
      </c>
      <c r="C336" s="3">
        <v>19</v>
      </c>
      <c r="D336" s="3" t="s">
        <v>35</v>
      </c>
      <c r="E336" s="3" t="s">
        <v>6</v>
      </c>
      <c r="F336" s="3" t="s">
        <v>13</v>
      </c>
      <c r="G336" s="3">
        <v>3</v>
      </c>
      <c r="H336" s="3" t="s">
        <v>23</v>
      </c>
      <c r="I336" s="13">
        <v>15000000</v>
      </c>
      <c r="J336" s="3">
        <v>5</v>
      </c>
      <c r="K336" s="4">
        <v>8.3333333333333329E-2</v>
      </c>
      <c r="L336" s="3" t="s">
        <v>9</v>
      </c>
      <c r="M336" s="3" t="s">
        <v>46</v>
      </c>
      <c r="N336" s="3" t="s">
        <v>21</v>
      </c>
      <c r="O336" s="3" t="s">
        <v>79</v>
      </c>
      <c r="P336" s="3" t="s">
        <v>87</v>
      </c>
      <c r="S336" s="3"/>
      <c r="AB336" s="8"/>
    </row>
    <row r="337" spans="2:28" ht="21" customHeight="1" x14ac:dyDescent="0.25">
      <c r="B337" s="5" t="s">
        <v>4</v>
      </c>
      <c r="C337" s="5">
        <v>22</v>
      </c>
      <c r="D337" s="5" t="s">
        <v>35</v>
      </c>
      <c r="E337" s="5" t="s">
        <v>42</v>
      </c>
      <c r="F337" s="5" t="s">
        <v>13</v>
      </c>
      <c r="G337" s="5">
        <v>2</v>
      </c>
      <c r="H337" s="5" t="s">
        <v>19</v>
      </c>
      <c r="I337" s="12">
        <v>12000000</v>
      </c>
      <c r="J337" s="5">
        <v>2</v>
      </c>
      <c r="K337" s="6">
        <v>8.3333333333333329E-2</v>
      </c>
      <c r="L337" s="5" t="s">
        <v>9</v>
      </c>
      <c r="M337" s="5" t="s">
        <v>20</v>
      </c>
      <c r="N337" s="5" t="s">
        <v>16</v>
      </c>
      <c r="O337" s="5" t="s">
        <v>78</v>
      </c>
      <c r="P337" s="5" t="s">
        <v>90</v>
      </c>
      <c r="S337" s="3"/>
      <c r="AB337" s="8"/>
    </row>
    <row r="338" spans="2:28" ht="21" customHeight="1" x14ac:dyDescent="0.25">
      <c r="B338" s="3" t="s">
        <v>4</v>
      </c>
      <c r="C338" s="3">
        <v>3</v>
      </c>
      <c r="D338" s="3" t="s">
        <v>35</v>
      </c>
      <c r="E338" s="3" t="s">
        <v>18</v>
      </c>
      <c r="F338" s="3" t="s">
        <v>32</v>
      </c>
      <c r="G338" s="3">
        <v>5</v>
      </c>
      <c r="H338" s="3" t="s">
        <v>26</v>
      </c>
      <c r="I338" s="13">
        <v>25000000</v>
      </c>
      <c r="J338" s="3">
        <v>3</v>
      </c>
      <c r="K338" s="4">
        <v>8.3333333333333329E-2</v>
      </c>
      <c r="L338" s="3" t="s">
        <v>9</v>
      </c>
      <c r="M338" s="3" t="s">
        <v>30</v>
      </c>
      <c r="N338" s="3" t="s">
        <v>31</v>
      </c>
      <c r="O338" s="3" t="s">
        <v>78</v>
      </c>
      <c r="P338" s="3" t="s">
        <v>86</v>
      </c>
      <c r="S338" s="3"/>
      <c r="AB338" s="8"/>
    </row>
    <row r="339" spans="2:28" ht="21" customHeight="1" x14ac:dyDescent="0.25">
      <c r="B339" s="5" t="s">
        <v>4</v>
      </c>
      <c r="C339" s="5">
        <v>2</v>
      </c>
      <c r="D339" s="5" t="s">
        <v>35</v>
      </c>
      <c r="E339" s="5" t="s">
        <v>18</v>
      </c>
      <c r="F339" s="5" t="s">
        <v>32</v>
      </c>
      <c r="G339" s="5">
        <v>5</v>
      </c>
      <c r="H339" s="5" t="s">
        <v>26</v>
      </c>
      <c r="I339" s="12">
        <v>25000000</v>
      </c>
      <c r="J339" s="5">
        <v>1</v>
      </c>
      <c r="K339" s="6">
        <v>8.3333333333333329E-2</v>
      </c>
      <c r="L339" s="5" t="s">
        <v>9</v>
      </c>
      <c r="M339" s="5" t="s">
        <v>46</v>
      </c>
      <c r="N339" s="5" t="s">
        <v>44</v>
      </c>
      <c r="O339" s="5" t="s">
        <v>78</v>
      </c>
      <c r="P339" s="5" t="s">
        <v>80</v>
      </c>
      <c r="S339" s="3"/>
      <c r="AB339" s="8"/>
    </row>
    <row r="340" spans="2:28" ht="21" customHeight="1" x14ac:dyDescent="0.25">
      <c r="B340" s="3" t="s">
        <v>4</v>
      </c>
      <c r="C340" s="3">
        <v>1</v>
      </c>
      <c r="D340" s="3" t="s">
        <v>56</v>
      </c>
      <c r="E340" s="3" t="s">
        <v>22</v>
      </c>
      <c r="F340" s="3" t="s">
        <v>32</v>
      </c>
      <c r="G340" s="3">
        <v>4</v>
      </c>
      <c r="H340" s="3" t="s">
        <v>33</v>
      </c>
      <c r="I340" s="13">
        <v>20000000</v>
      </c>
      <c r="J340" s="3">
        <v>4</v>
      </c>
      <c r="K340" s="4">
        <v>8.3333333333333329E-2</v>
      </c>
      <c r="L340" s="3" t="s">
        <v>9</v>
      </c>
      <c r="M340" s="3" t="s">
        <v>15</v>
      </c>
      <c r="N340" s="3" t="s">
        <v>44</v>
      </c>
      <c r="O340" s="3" t="s">
        <v>79</v>
      </c>
      <c r="P340" s="3" t="s">
        <v>87</v>
      </c>
      <c r="S340" s="3"/>
      <c r="AB340" s="8"/>
    </row>
    <row r="341" spans="2:28" ht="21" customHeight="1" x14ac:dyDescent="0.25">
      <c r="B341" s="5" t="s">
        <v>4</v>
      </c>
      <c r="C341" s="5">
        <v>17</v>
      </c>
      <c r="D341" s="5" t="s">
        <v>56</v>
      </c>
      <c r="E341" s="5" t="s">
        <v>61</v>
      </c>
      <c r="F341" s="5" t="s">
        <v>7</v>
      </c>
      <c r="G341" s="5">
        <v>3</v>
      </c>
      <c r="H341" s="5" t="s">
        <v>23</v>
      </c>
      <c r="I341" s="12">
        <v>15000000</v>
      </c>
      <c r="J341" s="5">
        <v>5</v>
      </c>
      <c r="K341" s="6">
        <v>8.3333333333333329E-2</v>
      </c>
      <c r="L341" s="5" t="s">
        <v>9</v>
      </c>
      <c r="M341" s="5" t="s">
        <v>30</v>
      </c>
      <c r="N341" s="5" t="s">
        <v>44</v>
      </c>
      <c r="O341" s="5" t="s">
        <v>81</v>
      </c>
      <c r="P341" s="5" t="s">
        <v>88</v>
      </c>
      <c r="S341" s="3"/>
      <c r="AB341" s="8"/>
    </row>
    <row r="342" spans="2:28" ht="21" customHeight="1" x14ac:dyDescent="0.25">
      <c r="B342" s="3" t="s">
        <v>4</v>
      </c>
      <c r="C342" s="3">
        <v>2</v>
      </c>
      <c r="D342" s="3" t="s">
        <v>56</v>
      </c>
      <c r="E342" s="3" t="s">
        <v>22</v>
      </c>
      <c r="F342" s="3" t="s">
        <v>7</v>
      </c>
      <c r="G342" s="3">
        <v>2</v>
      </c>
      <c r="H342" s="3" t="s">
        <v>19</v>
      </c>
      <c r="I342" s="13">
        <v>12000000</v>
      </c>
      <c r="J342" s="3">
        <v>2</v>
      </c>
      <c r="K342" s="4">
        <v>8.3333333333333329E-2</v>
      </c>
      <c r="L342" s="3" t="s">
        <v>9</v>
      </c>
      <c r="M342" s="3" t="s">
        <v>46</v>
      </c>
      <c r="N342" s="3" t="s">
        <v>11</v>
      </c>
      <c r="O342" s="3" t="s">
        <v>78</v>
      </c>
      <c r="P342" s="3" t="s">
        <v>86</v>
      </c>
      <c r="S342" s="3"/>
      <c r="AB342" s="8"/>
    </row>
    <row r="343" spans="2:28" ht="21" customHeight="1" x14ac:dyDescent="0.25">
      <c r="B343" s="5" t="s">
        <v>4</v>
      </c>
      <c r="C343" s="5">
        <v>12</v>
      </c>
      <c r="D343" s="5" t="s">
        <v>45</v>
      </c>
      <c r="E343" s="5" t="s">
        <v>18</v>
      </c>
      <c r="F343" s="5" t="s">
        <v>13</v>
      </c>
      <c r="G343" s="5">
        <v>2</v>
      </c>
      <c r="H343" s="5" t="s">
        <v>19</v>
      </c>
      <c r="I343" s="12">
        <v>12000000</v>
      </c>
      <c r="J343" s="5">
        <v>1</v>
      </c>
      <c r="K343" s="6">
        <v>8.3333333333333329E-2</v>
      </c>
      <c r="L343" s="5" t="s">
        <v>9</v>
      </c>
      <c r="M343" s="5" t="s">
        <v>20</v>
      </c>
      <c r="N343" s="5" t="s">
        <v>24</v>
      </c>
      <c r="O343" s="5" t="s">
        <v>79</v>
      </c>
      <c r="P343" s="15" t="s">
        <v>93</v>
      </c>
      <c r="S343" s="3"/>
      <c r="AB343" s="8"/>
    </row>
    <row r="344" spans="2:28" ht="21" customHeight="1" x14ac:dyDescent="0.25">
      <c r="B344" s="3" t="s">
        <v>4</v>
      </c>
      <c r="C344" s="3">
        <v>1</v>
      </c>
      <c r="D344" s="3" t="s">
        <v>5</v>
      </c>
      <c r="E344" s="3" t="s">
        <v>22</v>
      </c>
      <c r="F344" s="3" t="s">
        <v>32</v>
      </c>
      <c r="G344" s="3">
        <v>4</v>
      </c>
      <c r="H344" s="3" t="s">
        <v>33</v>
      </c>
      <c r="I344" s="13">
        <v>20000000</v>
      </c>
      <c r="J344" s="3">
        <v>1</v>
      </c>
      <c r="K344" s="4">
        <v>8.3333333333333329E-2</v>
      </c>
      <c r="L344" s="3" t="s">
        <v>9</v>
      </c>
      <c r="M344" s="3" t="s">
        <v>27</v>
      </c>
      <c r="N344" s="3" t="s">
        <v>24</v>
      </c>
      <c r="O344" s="3" t="s">
        <v>79</v>
      </c>
      <c r="P344" s="14" t="s">
        <v>92</v>
      </c>
      <c r="S344" s="3"/>
      <c r="AB344" s="8"/>
    </row>
    <row r="345" spans="2:28" ht="21" customHeight="1" x14ac:dyDescent="0.25">
      <c r="B345" s="5" t="s">
        <v>4</v>
      </c>
      <c r="C345" s="5">
        <v>27</v>
      </c>
      <c r="D345" s="5" t="s">
        <v>12</v>
      </c>
      <c r="E345" s="5" t="s">
        <v>6</v>
      </c>
      <c r="F345" s="5" t="s">
        <v>13</v>
      </c>
      <c r="G345" s="5">
        <v>4</v>
      </c>
      <c r="H345" s="5" t="s">
        <v>14</v>
      </c>
      <c r="I345" s="12">
        <v>11000000</v>
      </c>
      <c r="J345" s="5">
        <v>1</v>
      </c>
      <c r="K345" s="6">
        <v>8.3333333333333329E-2</v>
      </c>
      <c r="L345" s="5" t="s">
        <v>51</v>
      </c>
      <c r="M345" s="5" t="s">
        <v>39</v>
      </c>
      <c r="N345" s="5" t="s">
        <v>16</v>
      </c>
      <c r="O345" s="5" t="s">
        <v>81</v>
      </c>
      <c r="P345" s="5" t="s">
        <v>88</v>
      </c>
      <c r="S345" s="3"/>
      <c r="AB345" s="8"/>
    </row>
    <row r="346" spans="2:28" ht="21" customHeight="1" x14ac:dyDescent="0.25">
      <c r="B346" s="3" t="s">
        <v>57</v>
      </c>
      <c r="C346" s="3">
        <v>6</v>
      </c>
      <c r="D346" s="3" t="s">
        <v>45</v>
      </c>
      <c r="E346" s="3" t="s">
        <v>6</v>
      </c>
      <c r="F346" s="3" t="s">
        <v>7</v>
      </c>
      <c r="G346" s="3">
        <v>0</v>
      </c>
      <c r="H346" s="3" t="s">
        <v>58</v>
      </c>
      <c r="I346" s="3">
        <v>0</v>
      </c>
      <c r="J346" s="3">
        <v>4</v>
      </c>
      <c r="K346" s="4">
        <v>8.3333333333333329E-2</v>
      </c>
      <c r="N346" s="3" t="s">
        <v>44</v>
      </c>
      <c r="O346" s="3" t="s">
        <v>78</v>
      </c>
      <c r="P346" s="3" t="s">
        <v>90</v>
      </c>
      <c r="S346" s="3"/>
      <c r="AB346" s="8"/>
    </row>
    <row r="347" spans="2:28" ht="21" customHeight="1" x14ac:dyDescent="0.25">
      <c r="B347" s="5" t="s">
        <v>57</v>
      </c>
      <c r="C347" s="5">
        <v>28</v>
      </c>
      <c r="D347" s="5" t="s">
        <v>49</v>
      </c>
      <c r="E347" s="5" t="s">
        <v>29</v>
      </c>
      <c r="F347" s="5" t="s">
        <v>7</v>
      </c>
      <c r="G347" s="5">
        <v>0</v>
      </c>
      <c r="H347" s="5" t="s">
        <v>58</v>
      </c>
      <c r="I347" s="5">
        <v>0</v>
      </c>
      <c r="J347" s="5">
        <v>1</v>
      </c>
      <c r="K347" s="6">
        <v>8.3333333333333329E-2</v>
      </c>
      <c r="L347" s="5"/>
      <c r="M347" s="5"/>
      <c r="N347" s="5" t="s">
        <v>41</v>
      </c>
      <c r="O347" s="5" t="s">
        <v>78</v>
      </c>
      <c r="P347" s="5" t="s">
        <v>86</v>
      </c>
      <c r="S347" s="3"/>
      <c r="AB347" s="8"/>
    </row>
    <row r="348" spans="2:28" ht="21" customHeight="1" x14ac:dyDescent="0.25">
      <c r="B348" s="3" t="s">
        <v>57</v>
      </c>
      <c r="C348" s="3">
        <v>5</v>
      </c>
      <c r="D348" s="3" t="s">
        <v>28</v>
      </c>
      <c r="E348" s="3" t="s">
        <v>22</v>
      </c>
      <c r="F348" s="3" t="s">
        <v>32</v>
      </c>
      <c r="G348" s="3">
        <v>0</v>
      </c>
      <c r="H348" s="3" t="s">
        <v>58</v>
      </c>
      <c r="I348" s="3">
        <v>0</v>
      </c>
      <c r="J348" s="3">
        <v>3</v>
      </c>
      <c r="K348" s="4">
        <v>8.3333333333333329E-2</v>
      </c>
      <c r="N348" s="3" t="s">
        <v>21</v>
      </c>
      <c r="O348" s="3" t="s">
        <v>80</v>
      </c>
      <c r="P348" s="3" t="s">
        <v>85</v>
      </c>
      <c r="S348" s="3"/>
      <c r="AB348" s="8"/>
    </row>
    <row r="349" spans="2:28" ht="21" customHeight="1" x14ac:dyDescent="0.25">
      <c r="B349" s="5" t="s">
        <v>57</v>
      </c>
      <c r="C349" s="5">
        <v>4</v>
      </c>
      <c r="D349" s="5" t="s">
        <v>56</v>
      </c>
      <c r="E349" s="5" t="s">
        <v>29</v>
      </c>
      <c r="F349" s="5" t="s">
        <v>55</v>
      </c>
      <c r="G349" s="5">
        <v>0</v>
      </c>
      <c r="H349" s="5" t="s">
        <v>58</v>
      </c>
      <c r="I349" s="5">
        <v>0</v>
      </c>
      <c r="J349" s="5">
        <v>4</v>
      </c>
      <c r="K349" s="6">
        <v>8.3333333333333329E-2</v>
      </c>
      <c r="L349" s="5"/>
      <c r="M349" s="5"/>
      <c r="N349" s="5" t="s">
        <v>24</v>
      </c>
      <c r="O349" s="5" t="s">
        <v>81</v>
      </c>
      <c r="P349" s="5" t="s">
        <v>88</v>
      </c>
      <c r="S349" s="3"/>
      <c r="AB349" s="8"/>
    </row>
    <row r="350" spans="2:28" ht="21" customHeight="1" x14ac:dyDescent="0.25">
      <c r="B350" s="3" t="s">
        <v>57</v>
      </c>
      <c r="C350" s="3">
        <v>28</v>
      </c>
      <c r="D350" s="3" t="s">
        <v>56</v>
      </c>
      <c r="E350" s="3" t="s">
        <v>29</v>
      </c>
      <c r="F350" s="3" t="s">
        <v>36</v>
      </c>
      <c r="G350" s="3">
        <v>0</v>
      </c>
      <c r="H350" s="3" t="s">
        <v>58</v>
      </c>
      <c r="I350" s="3">
        <v>0</v>
      </c>
      <c r="J350" s="3">
        <v>2</v>
      </c>
      <c r="K350" s="4">
        <v>8.3333333333333329E-2</v>
      </c>
      <c r="N350" s="3" t="s">
        <v>24</v>
      </c>
      <c r="O350" s="3" t="s">
        <v>79</v>
      </c>
      <c r="P350" s="3" t="s">
        <v>84</v>
      </c>
      <c r="S350" s="3"/>
      <c r="AB350" s="8"/>
    </row>
    <row r="351" spans="2:28" ht="21" customHeight="1" x14ac:dyDescent="0.25">
      <c r="B351" s="5" t="s">
        <v>57</v>
      </c>
      <c r="C351" s="5">
        <v>10</v>
      </c>
      <c r="D351" s="5" t="s">
        <v>56</v>
      </c>
      <c r="E351" s="5" t="s">
        <v>6</v>
      </c>
      <c r="F351" s="5" t="s">
        <v>13</v>
      </c>
      <c r="G351" s="5">
        <v>0</v>
      </c>
      <c r="H351" s="5" t="s">
        <v>58</v>
      </c>
      <c r="I351" s="5">
        <v>0</v>
      </c>
      <c r="J351" s="5">
        <v>1</v>
      </c>
      <c r="K351" s="6">
        <v>8.3333333333333329E-2</v>
      </c>
      <c r="L351" s="5"/>
      <c r="M351" s="5"/>
      <c r="N351" s="5" t="s">
        <v>31</v>
      </c>
      <c r="O351" s="5" t="s">
        <v>79</v>
      </c>
      <c r="P351" s="5" t="s">
        <v>83</v>
      </c>
      <c r="S351" s="3"/>
      <c r="AB351" s="8"/>
    </row>
    <row r="352" spans="2:28" ht="21" customHeight="1" x14ac:dyDescent="0.25">
      <c r="B352" s="3" t="s">
        <v>57</v>
      </c>
      <c r="C352" s="3">
        <v>30</v>
      </c>
      <c r="D352" s="3" t="s">
        <v>56</v>
      </c>
      <c r="E352" s="3" t="s">
        <v>29</v>
      </c>
      <c r="F352" s="3" t="s">
        <v>13</v>
      </c>
      <c r="G352" s="3">
        <v>0</v>
      </c>
      <c r="H352" s="3" t="s">
        <v>58</v>
      </c>
      <c r="I352" s="3">
        <v>0</v>
      </c>
      <c r="J352" s="3">
        <v>2</v>
      </c>
      <c r="K352" s="4">
        <v>8.3333333333333329E-2</v>
      </c>
      <c r="N352" s="3" t="s">
        <v>11</v>
      </c>
      <c r="O352" s="3" t="s">
        <v>78</v>
      </c>
      <c r="P352" s="3" t="s">
        <v>89</v>
      </c>
      <c r="S352" s="3"/>
      <c r="AB352" s="8"/>
    </row>
    <row r="353" spans="2:28" ht="21" customHeight="1" x14ac:dyDescent="0.25">
      <c r="B353" s="5" t="s">
        <v>57</v>
      </c>
      <c r="C353" s="5">
        <v>6</v>
      </c>
      <c r="D353" s="5" t="s">
        <v>45</v>
      </c>
      <c r="E353" s="5" t="s">
        <v>6</v>
      </c>
      <c r="F353" s="5" t="s">
        <v>7</v>
      </c>
      <c r="G353" s="5">
        <v>0</v>
      </c>
      <c r="H353" s="5" t="s">
        <v>58</v>
      </c>
      <c r="I353" s="5">
        <v>0</v>
      </c>
      <c r="J353" s="5">
        <v>4</v>
      </c>
      <c r="K353" s="6">
        <v>8.3333333333333329E-2</v>
      </c>
      <c r="L353" s="5"/>
      <c r="M353" s="5"/>
      <c r="N353" s="5" t="s">
        <v>44</v>
      </c>
      <c r="O353" s="5" t="s">
        <v>78</v>
      </c>
      <c r="P353" s="5" t="s">
        <v>90</v>
      </c>
      <c r="S353" s="3"/>
      <c r="AB353" s="8"/>
    </row>
    <row r="354" spans="2:28" ht="21" customHeight="1" x14ac:dyDescent="0.25">
      <c r="B354" s="3" t="s">
        <v>57</v>
      </c>
      <c r="C354" s="3">
        <v>28</v>
      </c>
      <c r="D354" s="3" t="s">
        <v>49</v>
      </c>
      <c r="E354" s="3" t="s">
        <v>29</v>
      </c>
      <c r="F354" s="3" t="s">
        <v>7</v>
      </c>
      <c r="G354" s="3">
        <v>0</v>
      </c>
      <c r="H354" s="3" t="s">
        <v>58</v>
      </c>
      <c r="I354" s="3">
        <v>0</v>
      </c>
      <c r="J354" s="3">
        <v>1</v>
      </c>
      <c r="K354" s="4">
        <v>8.3333333333333329E-2</v>
      </c>
      <c r="N354" s="3" t="s">
        <v>41</v>
      </c>
      <c r="O354" s="3" t="s">
        <v>78</v>
      </c>
      <c r="P354" s="3" t="s">
        <v>86</v>
      </c>
      <c r="S354" s="3"/>
      <c r="AB354" s="8"/>
    </row>
    <row r="355" spans="2:28" ht="21" customHeight="1" x14ac:dyDescent="0.25">
      <c r="B355" s="5" t="s">
        <v>4</v>
      </c>
      <c r="C355" s="5">
        <v>4</v>
      </c>
      <c r="D355" s="5" t="s">
        <v>5</v>
      </c>
      <c r="E355" s="5" t="s">
        <v>18</v>
      </c>
      <c r="F355" s="5" t="s">
        <v>32</v>
      </c>
      <c r="G355" s="5">
        <v>5</v>
      </c>
      <c r="H355" s="5" t="s">
        <v>33</v>
      </c>
      <c r="I355" s="12">
        <v>20000000</v>
      </c>
      <c r="J355" s="5">
        <v>1</v>
      </c>
      <c r="K355" s="6">
        <v>8.3333333333333329E-2</v>
      </c>
      <c r="L355" s="5" t="s">
        <v>9</v>
      </c>
      <c r="M355" s="5" t="s">
        <v>27</v>
      </c>
      <c r="N355" s="5" t="s">
        <v>44</v>
      </c>
      <c r="O355" s="5" t="s">
        <v>81</v>
      </c>
      <c r="P355" s="5" t="s">
        <v>88</v>
      </c>
      <c r="S355" s="3"/>
      <c r="AB355" s="8"/>
    </row>
    <row r="356" spans="2:28" ht="21" customHeight="1" x14ac:dyDescent="0.25">
      <c r="B356" s="3" t="s">
        <v>4</v>
      </c>
      <c r="C356" s="3">
        <v>6</v>
      </c>
      <c r="D356" s="3" t="s">
        <v>49</v>
      </c>
      <c r="E356" s="3" t="s">
        <v>18</v>
      </c>
      <c r="F356" s="3" t="s">
        <v>55</v>
      </c>
      <c r="G356" s="3">
        <v>2</v>
      </c>
      <c r="H356" s="3" t="s">
        <v>19</v>
      </c>
      <c r="I356" s="13">
        <v>12000000</v>
      </c>
      <c r="J356" s="3">
        <v>1</v>
      </c>
      <c r="K356" s="4">
        <v>8.3333333333333329E-2</v>
      </c>
      <c r="L356" s="3" t="s">
        <v>9</v>
      </c>
      <c r="M356" s="3" t="s">
        <v>27</v>
      </c>
      <c r="N356" s="3" t="s">
        <v>24</v>
      </c>
      <c r="O356" s="3" t="s">
        <v>79</v>
      </c>
      <c r="P356" s="3" t="s">
        <v>87</v>
      </c>
      <c r="S356" s="3"/>
      <c r="AB356" s="8"/>
    </row>
    <row r="357" spans="2:28" ht="21" customHeight="1" x14ac:dyDescent="0.25">
      <c r="B357" s="5" t="s">
        <v>4</v>
      </c>
      <c r="C357" s="5">
        <v>12</v>
      </c>
      <c r="D357" s="5" t="s">
        <v>50</v>
      </c>
      <c r="E357" s="5" t="s">
        <v>22</v>
      </c>
      <c r="F357" s="5" t="s">
        <v>36</v>
      </c>
      <c r="G357" s="5">
        <v>2</v>
      </c>
      <c r="H357" s="5" t="s">
        <v>19</v>
      </c>
      <c r="I357" s="12">
        <v>12000000</v>
      </c>
      <c r="J357" s="5">
        <v>5</v>
      </c>
      <c r="K357" s="6">
        <v>8.3333333333333329E-2</v>
      </c>
      <c r="L357" s="5" t="s">
        <v>9</v>
      </c>
      <c r="M357" s="5" t="s">
        <v>30</v>
      </c>
      <c r="N357" s="5" t="s">
        <v>21</v>
      </c>
      <c r="O357" s="5" t="s">
        <v>80</v>
      </c>
      <c r="P357" s="5" t="s">
        <v>52</v>
      </c>
      <c r="S357" s="3"/>
      <c r="AB357" s="8"/>
    </row>
    <row r="358" spans="2:28" ht="21" customHeight="1" x14ac:dyDescent="0.25">
      <c r="B358" s="3" t="s">
        <v>4</v>
      </c>
      <c r="C358" s="3">
        <v>11</v>
      </c>
      <c r="D358" s="3" t="s">
        <v>12</v>
      </c>
      <c r="E358" s="3" t="s">
        <v>29</v>
      </c>
      <c r="F358" s="3" t="s">
        <v>32</v>
      </c>
      <c r="G358" s="3">
        <v>2</v>
      </c>
      <c r="H358" s="3" t="s">
        <v>19</v>
      </c>
      <c r="I358" s="13">
        <v>12000000</v>
      </c>
      <c r="J358" s="3">
        <v>1</v>
      </c>
      <c r="K358" s="4">
        <v>8.3333333333333329E-2</v>
      </c>
      <c r="L358" s="3" t="s">
        <v>9</v>
      </c>
      <c r="M358" s="3" t="s">
        <v>15</v>
      </c>
      <c r="N358" s="3" t="s">
        <v>34</v>
      </c>
      <c r="O358" s="3" t="s">
        <v>79</v>
      </c>
      <c r="P358" s="3" t="s">
        <v>83</v>
      </c>
      <c r="S358" s="3"/>
      <c r="AB358" s="8"/>
    </row>
    <row r="359" spans="2:28" ht="21" customHeight="1" x14ac:dyDescent="0.25">
      <c r="B359" s="5" t="s">
        <v>4</v>
      </c>
      <c r="C359" s="5">
        <v>2</v>
      </c>
      <c r="D359" s="5" t="s">
        <v>28</v>
      </c>
      <c r="E359" s="5" t="s">
        <v>6</v>
      </c>
      <c r="F359" s="5" t="s">
        <v>13</v>
      </c>
      <c r="G359" s="5">
        <v>3</v>
      </c>
      <c r="H359" s="5" t="s">
        <v>23</v>
      </c>
      <c r="I359" s="12">
        <v>15000000</v>
      </c>
      <c r="J359" s="5">
        <v>1</v>
      </c>
      <c r="K359" s="6">
        <v>8.3333333333333329E-2</v>
      </c>
      <c r="L359" s="5" t="s">
        <v>9</v>
      </c>
      <c r="M359" s="5" t="s">
        <v>30</v>
      </c>
      <c r="N359" s="5" t="s">
        <v>11</v>
      </c>
      <c r="O359" s="5" t="s">
        <v>78</v>
      </c>
      <c r="P359" s="5" t="s">
        <v>80</v>
      </c>
      <c r="S359" s="3"/>
      <c r="AB359" s="8"/>
    </row>
    <row r="360" spans="2:28" ht="21" customHeight="1" x14ac:dyDescent="0.25">
      <c r="B360" s="3" t="s">
        <v>4</v>
      </c>
      <c r="C360" s="3">
        <v>8</v>
      </c>
      <c r="D360" s="3" t="s">
        <v>28</v>
      </c>
      <c r="E360" s="3" t="s">
        <v>6</v>
      </c>
      <c r="F360" s="3" t="s">
        <v>32</v>
      </c>
      <c r="G360" s="3">
        <v>3</v>
      </c>
      <c r="H360" s="3" t="s">
        <v>23</v>
      </c>
      <c r="I360" s="13">
        <v>15000000</v>
      </c>
      <c r="J360" s="3">
        <v>4</v>
      </c>
      <c r="K360" s="4">
        <v>8.3333333333333329E-2</v>
      </c>
      <c r="L360" s="3" t="s">
        <v>9</v>
      </c>
      <c r="M360" s="3" t="s">
        <v>39</v>
      </c>
      <c r="N360" s="3" t="s">
        <v>44</v>
      </c>
      <c r="O360" s="3" t="s">
        <v>81</v>
      </c>
      <c r="P360" s="3" t="s">
        <v>88</v>
      </c>
      <c r="S360" s="3"/>
      <c r="AB360" s="8"/>
    </row>
    <row r="361" spans="2:28" ht="21" customHeight="1" x14ac:dyDescent="0.25">
      <c r="B361" s="5" t="s">
        <v>4</v>
      </c>
      <c r="C361" s="5">
        <v>17</v>
      </c>
      <c r="D361" s="5" t="s">
        <v>35</v>
      </c>
      <c r="E361" s="5" t="s">
        <v>22</v>
      </c>
      <c r="F361" s="5" t="s">
        <v>13</v>
      </c>
      <c r="G361" s="5">
        <v>4</v>
      </c>
      <c r="H361" s="5" t="s">
        <v>14</v>
      </c>
      <c r="I361" s="12">
        <v>11000000</v>
      </c>
      <c r="J361" s="5">
        <v>2</v>
      </c>
      <c r="K361" s="6">
        <v>8.3333333333333329E-2</v>
      </c>
      <c r="L361" s="5" t="s">
        <v>51</v>
      </c>
      <c r="M361" s="5" t="s">
        <v>10</v>
      </c>
      <c r="N361" s="5" t="s">
        <v>44</v>
      </c>
      <c r="O361" s="5" t="s">
        <v>78</v>
      </c>
      <c r="P361" s="5" t="s">
        <v>82</v>
      </c>
      <c r="S361" s="3"/>
      <c r="AB361" s="8"/>
    </row>
    <row r="362" spans="2:28" ht="21" customHeight="1" x14ac:dyDescent="0.25">
      <c r="B362" s="3" t="s">
        <v>4</v>
      </c>
      <c r="C362" s="3">
        <v>10</v>
      </c>
      <c r="D362" s="3" t="s">
        <v>56</v>
      </c>
      <c r="E362" s="3" t="s">
        <v>22</v>
      </c>
      <c r="F362" s="3" t="s">
        <v>13</v>
      </c>
      <c r="G362" s="3">
        <v>4</v>
      </c>
      <c r="H362" s="3" t="s">
        <v>33</v>
      </c>
      <c r="I362" s="13">
        <v>20000000</v>
      </c>
      <c r="J362" s="3">
        <v>1</v>
      </c>
      <c r="K362" s="4">
        <v>8.3333333333333329E-2</v>
      </c>
      <c r="L362" s="3" t="s">
        <v>9</v>
      </c>
      <c r="M362" s="3" t="s">
        <v>10</v>
      </c>
      <c r="N362" s="3" t="s">
        <v>41</v>
      </c>
      <c r="O362" s="3" t="s">
        <v>80</v>
      </c>
      <c r="P362" s="3" t="s">
        <v>52</v>
      </c>
      <c r="S362" s="3"/>
      <c r="AB362" s="8"/>
    </row>
    <row r="363" spans="2:28" ht="21" customHeight="1" x14ac:dyDescent="0.25">
      <c r="B363" s="5" t="s">
        <v>4</v>
      </c>
      <c r="C363" s="5">
        <v>17</v>
      </c>
      <c r="D363" s="5" t="s">
        <v>56</v>
      </c>
      <c r="E363" s="5" t="s">
        <v>42</v>
      </c>
      <c r="F363" s="5" t="s">
        <v>7</v>
      </c>
      <c r="G363" s="5">
        <v>1</v>
      </c>
      <c r="H363" s="5" t="s">
        <v>8</v>
      </c>
      <c r="I363" s="12">
        <v>7000000</v>
      </c>
      <c r="J363" s="5">
        <v>5</v>
      </c>
      <c r="K363" s="6">
        <v>8.3333333333333329E-2</v>
      </c>
      <c r="L363" s="5" t="s">
        <v>9</v>
      </c>
      <c r="M363" s="5" t="s">
        <v>53</v>
      </c>
      <c r="N363" s="5" t="s">
        <v>41</v>
      </c>
      <c r="O363" s="5" t="s">
        <v>80</v>
      </c>
      <c r="P363" s="5" t="s">
        <v>85</v>
      </c>
      <c r="S363" s="3"/>
      <c r="AB363" s="8"/>
    </row>
    <row r="364" spans="2:28" ht="21" customHeight="1" x14ac:dyDescent="0.25">
      <c r="B364" s="3" t="s">
        <v>4</v>
      </c>
      <c r="C364" s="3">
        <v>4</v>
      </c>
      <c r="D364" s="3" t="s">
        <v>5</v>
      </c>
      <c r="E364" s="3" t="s">
        <v>18</v>
      </c>
      <c r="F364" s="3" t="s">
        <v>32</v>
      </c>
      <c r="G364" s="3">
        <v>5</v>
      </c>
      <c r="H364" s="3" t="s">
        <v>33</v>
      </c>
      <c r="I364" s="13">
        <v>20000000</v>
      </c>
      <c r="J364" s="3">
        <v>1</v>
      </c>
      <c r="K364" s="4">
        <v>8.3333333333333329E-2</v>
      </c>
      <c r="L364" s="3" t="s">
        <v>9</v>
      </c>
      <c r="M364" s="3" t="s">
        <v>27</v>
      </c>
      <c r="N364" s="3" t="s">
        <v>44</v>
      </c>
      <c r="O364" s="3" t="s">
        <v>81</v>
      </c>
      <c r="P364" s="3" t="s">
        <v>88</v>
      </c>
      <c r="S364" s="3"/>
      <c r="AB364" s="8"/>
    </row>
    <row r="365" spans="2:28" ht="21" customHeight="1" x14ac:dyDescent="0.25">
      <c r="B365" s="5" t="s">
        <v>4</v>
      </c>
      <c r="C365" s="5">
        <v>6</v>
      </c>
      <c r="D365" s="5" t="s">
        <v>49</v>
      </c>
      <c r="E365" s="5" t="s">
        <v>18</v>
      </c>
      <c r="F365" s="5" t="s">
        <v>55</v>
      </c>
      <c r="G365" s="5">
        <v>2</v>
      </c>
      <c r="H365" s="5" t="s">
        <v>19</v>
      </c>
      <c r="I365" s="12">
        <v>12000000</v>
      </c>
      <c r="J365" s="5">
        <v>1</v>
      </c>
      <c r="K365" s="6">
        <v>8.3333333333333329E-2</v>
      </c>
      <c r="L365" s="5" t="s">
        <v>9</v>
      </c>
      <c r="M365" s="5" t="s">
        <v>27</v>
      </c>
      <c r="N365" s="5" t="s">
        <v>24</v>
      </c>
      <c r="O365" s="5" t="s">
        <v>79</v>
      </c>
      <c r="P365" s="5" t="s">
        <v>87</v>
      </c>
      <c r="S365" s="3"/>
      <c r="AB365" s="8"/>
    </row>
    <row r="366" spans="2:28" ht="21" customHeight="1" x14ac:dyDescent="0.25">
      <c r="B366" s="3" t="s">
        <v>4</v>
      </c>
      <c r="C366" s="3">
        <v>12</v>
      </c>
      <c r="D366" s="3" t="s">
        <v>50</v>
      </c>
      <c r="E366" s="3" t="s">
        <v>22</v>
      </c>
      <c r="F366" s="3" t="s">
        <v>36</v>
      </c>
      <c r="G366" s="3">
        <v>2</v>
      </c>
      <c r="H366" s="3" t="s">
        <v>19</v>
      </c>
      <c r="I366" s="13">
        <v>12000000</v>
      </c>
      <c r="J366" s="3">
        <v>5</v>
      </c>
      <c r="K366" s="4">
        <v>8.3333333333333329E-2</v>
      </c>
      <c r="L366" s="3" t="s">
        <v>9</v>
      </c>
      <c r="M366" s="3" t="s">
        <v>30</v>
      </c>
      <c r="N366" s="3" t="s">
        <v>21</v>
      </c>
      <c r="O366" s="3" t="s">
        <v>80</v>
      </c>
      <c r="P366" s="3" t="s">
        <v>52</v>
      </c>
      <c r="S366" s="3"/>
      <c r="AB366" s="8"/>
    </row>
    <row r="367" spans="2:28" ht="21" customHeight="1" x14ac:dyDescent="0.25">
      <c r="B367" s="5" t="s">
        <v>57</v>
      </c>
      <c r="C367" s="5">
        <v>2</v>
      </c>
      <c r="D367" s="5" t="s">
        <v>49</v>
      </c>
      <c r="E367" s="5" t="s">
        <v>6</v>
      </c>
      <c r="F367" s="5" t="s">
        <v>32</v>
      </c>
      <c r="G367" s="5">
        <v>0</v>
      </c>
      <c r="H367" s="5" t="s">
        <v>58</v>
      </c>
      <c r="I367" s="5">
        <v>0</v>
      </c>
      <c r="J367" s="5">
        <v>1</v>
      </c>
      <c r="K367" s="6">
        <v>8.3333333333333329E-2</v>
      </c>
      <c r="L367" s="5"/>
      <c r="M367" s="5"/>
      <c r="N367" s="5" t="s">
        <v>16</v>
      </c>
      <c r="O367" s="5" t="s">
        <v>81</v>
      </c>
      <c r="P367" s="5" t="s">
        <v>91</v>
      </c>
      <c r="S367" s="3"/>
      <c r="AB367" s="8"/>
    </row>
    <row r="368" spans="2:28" ht="21" customHeight="1" x14ac:dyDescent="0.25">
      <c r="B368" s="3" t="s">
        <v>57</v>
      </c>
      <c r="C368" s="3">
        <v>30</v>
      </c>
      <c r="D368" s="3" t="s">
        <v>17</v>
      </c>
      <c r="E368" s="3" t="s">
        <v>6</v>
      </c>
      <c r="F368" s="3" t="s">
        <v>13</v>
      </c>
      <c r="G368" s="3">
        <v>0</v>
      </c>
      <c r="H368" s="3" t="s">
        <v>58</v>
      </c>
      <c r="I368" s="3">
        <v>0</v>
      </c>
      <c r="J368" s="3">
        <v>2</v>
      </c>
      <c r="K368" s="4">
        <v>8.3333333333333329E-2</v>
      </c>
      <c r="N368" s="3" t="s">
        <v>34</v>
      </c>
      <c r="O368" s="3" t="s">
        <v>79</v>
      </c>
      <c r="P368" s="3" t="s">
        <v>84</v>
      </c>
      <c r="S368" s="3"/>
      <c r="AB368" s="8"/>
    </row>
    <row r="369" spans="2:28" ht="21" customHeight="1" x14ac:dyDescent="0.25">
      <c r="B369" s="5" t="s">
        <v>57</v>
      </c>
      <c r="C369" s="5">
        <v>8</v>
      </c>
      <c r="D369" s="5" t="s">
        <v>28</v>
      </c>
      <c r="E369" s="5" t="s">
        <v>29</v>
      </c>
      <c r="F369" s="5" t="s">
        <v>13</v>
      </c>
      <c r="G369" s="5">
        <v>0</v>
      </c>
      <c r="H369" s="5" t="s">
        <v>58</v>
      </c>
      <c r="I369" s="5">
        <v>0</v>
      </c>
      <c r="J369" s="5">
        <v>1</v>
      </c>
      <c r="K369" s="6">
        <v>8.3333333333333329E-2</v>
      </c>
      <c r="L369" s="5"/>
      <c r="M369" s="5"/>
      <c r="N369" s="5" t="s">
        <v>21</v>
      </c>
      <c r="O369" s="5" t="s">
        <v>78</v>
      </c>
      <c r="P369" s="5" t="s">
        <v>89</v>
      </c>
      <c r="S369" s="3"/>
      <c r="AB369" s="8"/>
    </row>
    <row r="370" spans="2:28" ht="21" customHeight="1" x14ac:dyDescent="0.25">
      <c r="B370" s="3" t="s">
        <v>57</v>
      </c>
      <c r="C370" s="3">
        <v>20</v>
      </c>
      <c r="D370" s="3" t="s">
        <v>35</v>
      </c>
      <c r="E370" s="3" t="s">
        <v>22</v>
      </c>
      <c r="F370" s="3" t="s">
        <v>7</v>
      </c>
      <c r="G370" s="3">
        <v>0</v>
      </c>
      <c r="H370" s="3" t="s">
        <v>58</v>
      </c>
      <c r="I370" s="3">
        <v>0</v>
      </c>
      <c r="J370" s="3">
        <v>2</v>
      </c>
      <c r="K370" s="4">
        <v>8.3333333333333329E-2</v>
      </c>
      <c r="N370" s="3" t="s">
        <v>24</v>
      </c>
      <c r="O370" s="3" t="s">
        <v>78</v>
      </c>
      <c r="P370" s="3" t="s">
        <v>89</v>
      </c>
      <c r="S370" s="3"/>
      <c r="AB370" s="8"/>
    </row>
    <row r="371" spans="2:28" ht="21" customHeight="1" x14ac:dyDescent="0.25">
      <c r="B371" s="5" t="s">
        <v>57</v>
      </c>
      <c r="C371" s="5">
        <v>2</v>
      </c>
      <c r="D371" s="5" t="s">
        <v>49</v>
      </c>
      <c r="E371" s="5" t="s">
        <v>6</v>
      </c>
      <c r="F371" s="5" t="s">
        <v>32</v>
      </c>
      <c r="G371" s="5">
        <v>0</v>
      </c>
      <c r="H371" s="5" t="s">
        <v>58</v>
      </c>
      <c r="I371" s="5">
        <v>0</v>
      </c>
      <c r="J371" s="5">
        <v>1</v>
      </c>
      <c r="K371" s="6">
        <v>8.3333333333333329E-2</v>
      </c>
      <c r="L371" s="5"/>
      <c r="M371" s="5"/>
      <c r="N371" s="5" t="s">
        <v>16</v>
      </c>
      <c r="O371" s="5" t="s">
        <v>81</v>
      </c>
      <c r="P371" s="5" t="s">
        <v>91</v>
      </c>
      <c r="S371" s="3"/>
      <c r="AB371" s="8"/>
    </row>
    <row r="372" spans="2:28" ht="21" customHeight="1" x14ac:dyDescent="0.25">
      <c r="B372" s="3" t="s">
        <v>4</v>
      </c>
      <c r="C372" s="3">
        <v>10</v>
      </c>
      <c r="D372" s="3" t="s">
        <v>45</v>
      </c>
      <c r="E372" s="3" t="s">
        <v>22</v>
      </c>
      <c r="F372" s="3" t="s">
        <v>32</v>
      </c>
      <c r="G372" s="3">
        <v>2</v>
      </c>
      <c r="H372" s="3" t="s">
        <v>19</v>
      </c>
      <c r="I372" s="13">
        <v>12000000</v>
      </c>
      <c r="J372" s="3">
        <v>1</v>
      </c>
      <c r="K372" s="4">
        <v>8.3333333333333329E-2</v>
      </c>
      <c r="L372" s="3" t="s">
        <v>9</v>
      </c>
      <c r="M372" s="3" t="s">
        <v>10</v>
      </c>
      <c r="N372" s="3" t="s">
        <v>11</v>
      </c>
      <c r="O372" s="3" t="s">
        <v>81</v>
      </c>
      <c r="P372" s="3" t="s">
        <v>25</v>
      </c>
      <c r="S372" s="3"/>
      <c r="AB372" s="8"/>
    </row>
    <row r="373" spans="2:28" ht="21" customHeight="1" x14ac:dyDescent="0.25">
      <c r="B373" s="5" t="s">
        <v>4</v>
      </c>
      <c r="C373" s="5">
        <v>1</v>
      </c>
      <c r="D373" s="5" t="s">
        <v>45</v>
      </c>
      <c r="E373" s="5" t="s">
        <v>22</v>
      </c>
      <c r="F373" s="5" t="s">
        <v>32</v>
      </c>
      <c r="G373" s="5">
        <v>3</v>
      </c>
      <c r="H373" s="5" t="s">
        <v>14</v>
      </c>
      <c r="I373" s="12">
        <v>11000000</v>
      </c>
      <c r="J373" s="5">
        <v>2</v>
      </c>
      <c r="K373" s="6">
        <v>8.3333333333333329E-2</v>
      </c>
      <c r="L373" s="5" t="s">
        <v>9</v>
      </c>
      <c r="M373" s="5" t="s">
        <v>53</v>
      </c>
      <c r="N373" s="5" t="s">
        <v>11</v>
      </c>
      <c r="O373" s="5" t="s">
        <v>78</v>
      </c>
      <c r="P373" s="5" t="s">
        <v>52</v>
      </c>
      <c r="S373" s="3"/>
      <c r="AB373" s="8"/>
    </row>
    <row r="374" spans="2:28" ht="21" customHeight="1" x14ac:dyDescent="0.25">
      <c r="B374" s="3" t="s">
        <v>4</v>
      </c>
      <c r="C374" s="3">
        <v>11</v>
      </c>
      <c r="D374" s="3" t="s">
        <v>47</v>
      </c>
      <c r="E374" s="3" t="s">
        <v>6</v>
      </c>
      <c r="F374" s="3" t="s">
        <v>7</v>
      </c>
      <c r="G374" s="3">
        <v>2</v>
      </c>
      <c r="H374" s="3" t="s">
        <v>54</v>
      </c>
      <c r="I374" s="13">
        <v>10000000</v>
      </c>
      <c r="J374" s="3">
        <v>2</v>
      </c>
      <c r="K374" s="4">
        <v>8.3333333333333329E-2</v>
      </c>
      <c r="L374" s="3" t="s">
        <v>9</v>
      </c>
      <c r="M374" s="3" t="s">
        <v>46</v>
      </c>
      <c r="N374" s="3" t="s">
        <v>41</v>
      </c>
      <c r="O374" s="3" t="s">
        <v>80</v>
      </c>
      <c r="P374" s="3" t="s">
        <v>85</v>
      </c>
      <c r="S374" s="3"/>
      <c r="AB374" s="8"/>
    </row>
    <row r="375" spans="2:28" ht="21" customHeight="1" x14ac:dyDescent="0.25">
      <c r="B375" s="5" t="s">
        <v>4</v>
      </c>
      <c r="C375" s="5">
        <v>3</v>
      </c>
      <c r="D375" s="5" t="s">
        <v>49</v>
      </c>
      <c r="E375" s="5" t="s">
        <v>42</v>
      </c>
      <c r="F375" s="5" t="s">
        <v>32</v>
      </c>
      <c r="G375" s="5">
        <v>2</v>
      </c>
      <c r="H375" s="5" t="s">
        <v>40</v>
      </c>
      <c r="I375" s="12">
        <v>38000000</v>
      </c>
      <c r="J375" s="5">
        <v>1</v>
      </c>
      <c r="K375" s="6">
        <v>8.3333333333333329E-2</v>
      </c>
      <c r="L375" s="5" t="s">
        <v>38</v>
      </c>
      <c r="M375" s="5" t="s">
        <v>10</v>
      </c>
      <c r="N375" s="5" t="s">
        <v>21</v>
      </c>
      <c r="O375" s="5" t="s">
        <v>81</v>
      </c>
      <c r="P375" s="5" t="s">
        <v>91</v>
      </c>
      <c r="S375" s="3"/>
      <c r="AB375" s="8"/>
    </row>
    <row r="376" spans="2:28" ht="21" customHeight="1" x14ac:dyDescent="0.25">
      <c r="B376" s="3" t="s">
        <v>4</v>
      </c>
      <c r="C376" s="3">
        <v>20</v>
      </c>
      <c r="D376" s="3" t="s">
        <v>60</v>
      </c>
      <c r="E376" s="3" t="s">
        <v>18</v>
      </c>
      <c r="F376" s="3" t="s">
        <v>32</v>
      </c>
      <c r="G376" s="3">
        <v>1</v>
      </c>
      <c r="H376" s="3" t="s">
        <v>37</v>
      </c>
      <c r="I376" s="13">
        <v>19000000</v>
      </c>
      <c r="J376" s="3">
        <v>5</v>
      </c>
      <c r="K376" s="4">
        <v>8.3333333333333329E-2</v>
      </c>
      <c r="L376" s="3" t="s">
        <v>38</v>
      </c>
      <c r="M376" s="3" t="s">
        <v>20</v>
      </c>
      <c r="N376" s="3" t="s">
        <v>34</v>
      </c>
      <c r="O376" s="3" t="s">
        <v>80</v>
      </c>
      <c r="P376" s="3" t="s">
        <v>52</v>
      </c>
      <c r="S376" s="3"/>
      <c r="AB376" s="8"/>
    </row>
    <row r="377" spans="2:28" ht="21" customHeight="1" x14ac:dyDescent="0.25">
      <c r="B377" s="5" t="s">
        <v>4</v>
      </c>
      <c r="C377" s="5">
        <v>11</v>
      </c>
      <c r="D377" s="5" t="s">
        <v>12</v>
      </c>
      <c r="E377" s="5" t="s">
        <v>6</v>
      </c>
      <c r="F377" s="5" t="s">
        <v>32</v>
      </c>
      <c r="G377" s="5">
        <v>3</v>
      </c>
      <c r="H377" s="5" t="s">
        <v>23</v>
      </c>
      <c r="I377" s="12">
        <v>15000000</v>
      </c>
      <c r="J377" s="5">
        <v>4</v>
      </c>
      <c r="K377" s="6">
        <v>8.3333333333333329E-2</v>
      </c>
      <c r="L377" s="5" t="s">
        <v>9</v>
      </c>
      <c r="M377" s="5" t="s">
        <v>20</v>
      </c>
      <c r="N377" s="5" t="s">
        <v>44</v>
      </c>
      <c r="O377" s="5" t="s">
        <v>80</v>
      </c>
      <c r="P377" s="5" t="s">
        <v>52</v>
      </c>
      <c r="S377" s="3"/>
      <c r="AB377" s="8"/>
    </row>
    <row r="378" spans="2:28" ht="21" customHeight="1" x14ac:dyDescent="0.25">
      <c r="B378" s="3" t="s">
        <v>4</v>
      </c>
      <c r="C378" s="3">
        <v>28</v>
      </c>
      <c r="D378" s="3" t="s">
        <v>17</v>
      </c>
      <c r="E378" s="3" t="s">
        <v>22</v>
      </c>
      <c r="F378" s="3" t="s">
        <v>13</v>
      </c>
      <c r="G378" s="3">
        <v>1</v>
      </c>
      <c r="H378" s="3" t="s">
        <v>37</v>
      </c>
      <c r="I378" s="13">
        <v>19000000</v>
      </c>
      <c r="J378" s="3">
        <v>4</v>
      </c>
      <c r="K378" s="4">
        <v>8.3333333333333329E-2</v>
      </c>
      <c r="L378" s="3" t="s">
        <v>62</v>
      </c>
      <c r="M378" s="3" t="s">
        <v>27</v>
      </c>
      <c r="N378" s="3" t="s">
        <v>34</v>
      </c>
      <c r="O378" s="3" t="s">
        <v>80</v>
      </c>
      <c r="P378" s="3" t="s">
        <v>85</v>
      </c>
      <c r="S378" s="3"/>
      <c r="AB378" s="8"/>
    </row>
    <row r="379" spans="2:28" ht="21" customHeight="1" x14ac:dyDescent="0.25">
      <c r="B379" s="5" t="s">
        <v>4</v>
      </c>
      <c r="C379" s="5">
        <v>30</v>
      </c>
      <c r="D379" s="5" t="s">
        <v>17</v>
      </c>
      <c r="E379" s="5" t="s">
        <v>22</v>
      </c>
      <c r="F379" s="5" t="s">
        <v>32</v>
      </c>
      <c r="G379" s="5">
        <v>2</v>
      </c>
      <c r="H379" s="5" t="s">
        <v>40</v>
      </c>
      <c r="I379" s="12">
        <v>38000000</v>
      </c>
      <c r="J379" s="5">
        <v>1</v>
      </c>
      <c r="K379" s="6">
        <v>8.3333333333333329E-2</v>
      </c>
      <c r="L379" s="5" t="s">
        <v>38</v>
      </c>
      <c r="M379" s="5" t="s">
        <v>30</v>
      </c>
      <c r="N379" s="5" t="s">
        <v>21</v>
      </c>
      <c r="O379" s="5" t="s">
        <v>81</v>
      </c>
      <c r="P379" s="5" t="s">
        <v>88</v>
      </c>
      <c r="S379" s="3"/>
      <c r="AB379" s="8"/>
    </row>
    <row r="380" spans="2:28" ht="21" customHeight="1" x14ac:dyDescent="0.25">
      <c r="B380" s="3" t="s">
        <v>4</v>
      </c>
      <c r="C380" s="3">
        <v>11</v>
      </c>
      <c r="D380" s="3" t="s">
        <v>17</v>
      </c>
      <c r="E380" s="3" t="s">
        <v>22</v>
      </c>
      <c r="F380" s="3" t="s">
        <v>32</v>
      </c>
      <c r="G380" s="3">
        <v>5</v>
      </c>
      <c r="H380" s="3" t="s">
        <v>26</v>
      </c>
      <c r="I380" s="13">
        <v>25000000</v>
      </c>
      <c r="J380" s="3">
        <v>2</v>
      </c>
      <c r="K380" s="4">
        <v>8.3333333333333329E-2</v>
      </c>
      <c r="L380" s="3" t="s">
        <v>9</v>
      </c>
      <c r="M380" s="3" t="s">
        <v>20</v>
      </c>
      <c r="N380" s="3" t="s">
        <v>21</v>
      </c>
      <c r="O380" s="3" t="s">
        <v>79</v>
      </c>
      <c r="P380" s="14" t="s">
        <v>92</v>
      </c>
      <c r="S380" s="3"/>
      <c r="AB380" s="8"/>
    </row>
    <row r="381" spans="2:28" ht="21" customHeight="1" x14ac:dyDescent="0.25">
      <c r="B381" s="5" t="s">
        <v>4</v>
      </c>
      <c r="C381" s="5">
        <v>12</v>
      </c>
      <c r="D381" s="5" t="s">
        <v>17</v>
      </c>
      <c r="E381" s="5" t="s">
        <v>22</v>
      </c>
      <c r="F381" s="5" t="s">
        <v>32</v>
      </c>
      <c r="G381" s="5">
        <v>5</v>
      </c>
      <c r="H381" s="5" t="s">
        <v>26</v>
      </c>
      <c r="I381" s="12">
        <v>25000000</v>
      </c>
      <c r="J381" s="5">
        <v>5</v>
      </c>
      <c r="K381" s="6">
        <v>8.3333333333333329E-2</v>
      </c>
      <c r="L381" s="5" t="s">
        <v>9</v>
      </c>
      <c r="M381" s="5" t="s">
        <v>46</v>
      </c>
      <c r="N381" s="5" t="s">
        <v>21</v>
      </c>
      <c r="O381" s="5" t="s">
        <v>78</v>
      </c>
      <c r="P381" s="5" t="s">
        <v>52</v>
      </c>
      <c r="S381" s="3"/>
      <c r="AB381" s="8"/>
    </row>
    <row r="382" spans="2:28" ht="21" customHeight="1" x14ac:dyDescent="0.25">
      <c r="B382" s="3" t="s">
        <v>4</v>
      </c>
      <c r="C382" s="3">
        <v>17</v>
      </c>
      <c r="D382" s="3" t="s">
        <v>17</v>
      </c>
      <c r="E382" s="3" t="s">
        <v>18</v>
      </c>
      <c r="F382" s="3" t="s">
        <v>32</v>
      </c>
      <c r="G382" s="3">
        <v>2</v>
      </c>
      <c r="H382" s="3" t="s">
        <v>19</v>
      </c>
      <c r="I382" s="13">
        <v>12000000</v>
      </c>
      <c r="J382" s="3">
        <v>4</v>
      </c>
      <c r="K382" s="4">
        <v>8.3333333333333329E-2</v>
      </c>
      <c r="L382" s="3" t="s">
        <v>9</v>
      </c>
      <c r="M382" s="3" t="s">
        <v>30</v>
      </c>
      <c r="N382" s="3" t="s">
        <v>41</v>
      </c>
      <c r="O382" s="3" t="s">
        <v>81</v>
      </c>
      <c r="P382" s="3" t="s">
        <v>88</v>
      </c>
      <c r="S382" s="3"/>
      <c r="AB382" s="8"/>
    </row>
    <row r="383" spans="2:28" ht="21" customHeight="1" x14ac:dyDescent="0.25">
      <c r="B383" s="5" t="s">
        <v>4</v>
      </c>
      <c r="C383" s="5">
        <v>29</v>
      </c>
      <c r="D383" s="5" t="s">
        <v>17</v>
      </c>
      <c r="E383" s="5" t="s">
        <v>22</v>
      </c>
      <c r="F383" s="5" t="s">
        <v>13</v>
      </c>
      <c r="G383" s="5">
        <v>4</v>
      </c>
      <c r="H383" s="5" t="s">
        <v>23</v>
      </c>
      <c r="I383" s="12">
        <v>15000000</v>
      </c>
      <c r="J383" s="5">
        <v>3</v>
      </c>
      <c r="K383" s="6">
        <v>8.3333333333333329E-2</v>
      </c>
      <c r="L383" s="5" t="s">
        <v>9</v>
      </c>
      <c r="M383" s="5" t="s">
        <v>15</v>
      </c>
      <c r="N383" s="5" t="s">
        <v>44</v>
      </c>
      <c r="O383" s="5" t="s">
        <v>78</v>
      </c>
      <c r="P383" s="5" t="s">
        <v>90</v>
      </c>
      <c r="S383" s="3"/>
      <c r="AB383" s="8"/>
    </row>
    <row r="384" spans="2:28" ht="21" customHeight="1" x14ac:dyDescent="0.25">
      <c r="B384" s="3" t="s">
        <v>4</v>
      </c>
      <c r="C384" s="3">
        <v>8</v>
      </c>
      <c r="D384" s="3" t="s">
        <v>28</v>
      </c>
      <c r="E384" s="3" t="s">
        <v>18</v>
      </c>
      <c r="F384" s="3" t="s">
        <v>13</v>
      </c>
      <c r="G384" s="3">
        <v>1</v>
      </c>
      <c r="H384" s="3" t="s">
        <v>8</v>
      </c>
      <c r="I384" s="13">
        <v>7000000</v>
      </c>
      <c r="J384" s="3">
        <v>1</v>
      </c>
      <c r="K384" s="4">
        <v>8.3333333333333329E-2</v>
      </c>
      <c r="L384" s="3" t="s">
        <v>9</v>
      </c>
      <c r="M384" s="3" t="s">
        <v>46</v>
      </c>
      <c r="N384" s="3" t="s">
        <v>41</v>
      </c>
      <c r="O384" s="3" t="s">
        <v>78</v>
      </c>
      <c r="P384" s="3" t="s">
        <v>86</v>
      </c>
      <c r="S384" s="3"/>
      <c r="AB384" s="8"/>
    </row>
    <row r="385" spans="2:28" ht="21" customHeight="1" x14ac:dyDescent="0.25">
      <c r="B385" s="5" t="s">
        <v>4</v>
      </c>
      <c r="C385" s="5">
        <v>27</v>
      </c>
      <c r="D385" s="5" t="s">
        <v>28</v>
      </c>
      <c r="E385" s="5" t="s">
        <v>29</v>
      </c>
      <c r="F385" s="5" t="s">
        <v>13</v>
      </c>
      <c r="G385" s="5">
        <v>1</v>
      </c>
      <c r="H385" s="5" t="s">
        <v>8</v>
      </c>
      <c r="I385" s="12">
        <v>7000000</v>
      </c>
      <c r="J385" s="5">
        <v>1</v>
      </c>
      <c r="K385" s="6">
        <v>8.3333333333333329E-2</v>
      </c>
      <c r="L385" s="5" t="s">
        <v>9</v>
      </c>
      <c r="M385" s="5" t="s">
        <v>10</v>
      </c>
      <c r="N385" s="5" t="s">
        <v>16</v>
      </c>
      <c r="O385" s="5" t="s">
        <v>81</v>
      </c>
      <c r="P385" s="5" t="s">
        <v>88</v>
      </c>
      <c r="S385" s="3"/>
      <c r="AB385" s="8"/>
    </row>
    <row r="386" spans="2:28" ht="21" customHeight="1" x14ac:dyDescent="0.25">
      <c r="B386" s="3" t="s">
        <v>4</v>
      </c>
      <c r="C386" s="3">
        <v>2</v>
      </c>
      <c r="D386" s="3" t="s">
        <v>35</v>
      </c>
      <c r="E386" s="3" t="s">
        <v>29</v>
      </c>
      <c r="F386" s="3" t="s">
        <v>13</v>
      </c>
      <c r="G386" s="3">
        <v>4</v>
      </c>
      <c r="H386" s="3" t="s">
        <v>33</v>
      </c>
      <c r="I386" s="13">
        <v>20000000</v>
      </c>
      <c r="J386" s="3">
        <v>1</v>
      </c>
      <c r="K386" s="4">
        <v>8.3333333333333329E-2</v>
      </c>
      <c r="L386" s="3" t="s">
        <v>51</v>
      </c>
      <c r="M386" s="3" t="s">
        <v>15</v>
      </c>
      <c r="N386" s="3" t="s">
        <v>31</v>
      </c>
      <c r="O386" s="3" t="s">
        <v>79</v>
      </c>
      <c r="P386" s="3" t="s">
        <v>87</v>
      </c>
      <c r="S386" s="3"/>
      <c r="AB386" s="8"/>
    </row>
    <row r="387" spans="2:28" ht="21" customHeight="1" x14ac:dyDescent="0.25">
      <c r="B387" s="5" t="s">
        <v>4</v>
      </c>
      <c r="C387" s="5">
        <v>1</v>
      </c>
      <c r="D387" s="5" t="s">
        <v>35</v>
      </c>
      <c r="E387" s="5" t="s">
        <v>18</v>
      </c>
      <c r="F387" s="5" t="s">
        <v>36</v>
      </c>
      <c r="G387" s="5">
        <v>4</v>
      </c>
      <c r="H387" s="5" t="s">
        <v>33</v>
      </c>
      <c r="I387" s="12">
        <v>20000000</v>
      </c>
      <c r="J387" s="5">
        <v>1</v>
      </c>
      <c r="K387" s="6">
        <v>8.3333333333333329E-2</v>
      </c>
      <c r="L387" s="5" t="s">
        <v>9</v>
      </c>
      <c r="M387" s="5" t="s">
        <v>39</v>
      </c>
      <c r="N387" s="5" t="s">
        <v>44</v>
      </c>
      <c r="O387" s="5" t="s">
        <v>78</v>
      </c>
      <c r="P387" s="5" t="s">
        <v>86</v>
      </c>
      <c r="S387" s="3"/>
      <c r="AB387" s="8"/>
    </row>
    <row r="388" spans="2:28" ht="21" customHeight="1" x14ac:dyDescent="0.25">
      <c r="B388" s="3" t="s">
        <v>4</v>
      </c>
      <c r="C388" s="3">
        <v>31</v>
      </c>
      <c r="D388" s="3" t="s">
        <v>56</v>
      </c>
      <c r="E388" s="3" t="s">
        <v>42</v>
      </c>
      <c r="F388" s="3" t="s">
        <v>32</v>
      </c>
      <c r="G388" s="3">
        <v>3</v>
      </c>
      <c r="H388" s="3" t="s">
        <v>19</v>
      </c>
      <c r="I388" s="13">
        <v>12000000</v>
      </c>
      <c r="J388" s="3">
        <v>1</v>
      </c>
      <c r="K388" s="4">
        <v>8.3333333333333329E-2</v>
      </c>
      <c r="L388" s="3" t="s">
        <v>9</v>
      </c>
      <c r="M388" s="3" t="s">
        <v>10</v>
      </c>
      <c r="N388" s="3" t="s">
        <v>24</v>
      </c>
      <c r="O388" s="3" t="s">
        <v>78</v>
      </c>
      <c r="P388" s="3" t="s">
        <v>90</v>
      </c>
      <c r="S388" s="3"/>
      <c r="AB388" s="8"/>
    </row>
    <row r="389" spans="2:28" ht="21" customHeight="1" x14ac:dyDescent="0.25">
      <c r="B389" s="5" t="s">
        <v>4</v>
      </c>
      <c r="C389" s="5">
        <v>30</v>
      </c>
      <c r="D389" s="5" t="s">
        <v>56</v>
      </c>
      <c r="E389" s="5" t="s">
        <v>18</v>
      </c>
      <c r="F389" s="5" t="s">
        <v>13</v>
      </c>
      <c r="G389" s="5">
        <v>2</v>
      </c>
      <c r="H389" s="5" t="s">
        <v>19</v>
      </c>
      <c r="I389" s="12">
        <v>12000000</v>
      </c>
      <c r="J389" s="5">
        <v>1</v>
      </c>
      <c r="K389" s="6">
        <v>8.3333333333333329E-2</v>
      </c>
      <c r="L389" s="5" t="s">
        <v>9</v>
      </c>
      <c r="M389" s="5" t="s">
        <v>10</v>
      </c>
      <c r="N389" s="5" t="s">
        <v>44</v>
      </c>
      <c r="O389" s="5" t="s">
        <v>78</v>
      </c>
      <c r="P389" s="5" t="s">
        <v>52</v>
      </c>
      <c r="S389" s="3"/>
      <c r="AB389" s="8"/>
    </row>
    <row r="390" spans="2:28" ht="21" customHeight="1" x14ac:dyDescent="0.25">
      <c r="B390" s="3" t="s">
        <v>4</v>
      </c>
      <c r="C390" s="3">
        <v>10</v>
      </c>
      <c r="D390" s="3" t="s">
        <v>45</v>
      </c>
      <c r="E390" s="3" t="s">
        <v>22</v>
      </c>
      <c r="F390" s="3" t="s">
        <v>32</v>
      </c>
      <c r="G390" s="3">
        <v>2</v>
      </c>
      <c r="H390" s="3" t="s">
        <v>19</v>
      </c>
      <c r="I390" s="13">
        <v>12000000</v>
      </c>
      <c r="J390" s="3">
        <v>1</v>
      </c>
      <c r="K390" s="4">
        <v>8.3333333333333329E-2</v>
      </c>
      <c r="L390" s="3" t="s">
        <v>9</v>
      </c>
      <c r="M390" s="3" t="s">
        <v>10</v>
      </c>
      <c r="N390" s="3" t="s">
        <v>11</v>
      </c>
      <c r="O390" s="3" t="s">
        <v>81</v>
      </c>
      <c r="P390" s="3" t="s">
        <v>25</v>
      </c>
      <c r="S390" s="3"/>
      <c r="AB390" s="8"/>
    </row>
    <row r="391" spans="2:28" ht="21" customHeight="1" x14ac:dyDescent="0.25">
      <c r="B391" s="5" t="s">
        <v>4</v>
      </c>
      <c r="C391" s="5">
        <v>1</v>
      </c>
      <c r="D391" s="5" t="s">
        <v>45</v>
      </c>
      <c r="E391" s="5" t="s">
        <v>22</v>
      </c>
      <c r="F391" s="5" t="s">
        <v>32</v>
      </c>
      <c r="G391" s="5">
        <v>3</v>
      </c>
      <c r="H391" s="5" t="s">
        <v>14</v>
      </c>
      <c r="I391" s="12">
        <v>11000000</v>
      </c>
      <c r="J391" s="5">
        <v>2</v>
      </c>
      <c r="K391" s="6">
        <v>8.3333333333333329E-2</v>
      </c>
      <c r="L391" s="5" t="s">
        <v>9</v>
      </c>
      <c r="M391" s="5" t="s">
        <v>53</v>
      </c>
      <c r="N391" s="5" t="s">
        <v>11</v>
      </c>
      <c r="O391" s="5" t="s">
        <v>78</v>
      </c>
      <c r="P391" s="5" t="s">
        <v>52</v>
      </c>
      <c r="S391" s="3"/>
      <c r="AB391" s="8"/>
    </row>
    <row r="392" spans="2:28" ht="21" customHeight="1" x14ac:dyDescent="0.25">
      <c r="B392" s="3" t="s">
        <v>4</v>
      </c>
      <c r="C392" s="3">
        <v>11</v>
      </c>
      <c r="D392" s="3" t="s">
        <v>47</v>
      </c>
      <c r="E392" s="3" t="s">
        <v>6</v>
      </c>
      <c r="F392" s="3" t="s">
        <v>7</v>
      </c>
      <c r="G392" s="3">
        <v>2</v>
      </c>
      <c r="H392" s="3" t="s">
        <v>54</v>
      </c>
      <c r="I392" s="13">
        <v>10000000</v>
      </c>
      <c r="J392" s="3">
        <v>2</v>
      </c>
      <c r="K392" s="4">
        <v>8.3333333333333329E-2</v>
      </c>
      <c r="L392" s="3" t="s">
        <v>9</v>
      </c>
      <c r="M392" s="3" t="s">
        <v>46</v>
      </c>
      <c r="N392" s="3" t="s">
        <v>41</v>
      </c>
      <c r="O392" s="3" t="s">
        <v>80</v>
      </c>
      <c r="P392" s="3" t="s">
        <v>85</v>
      </c>
      <c r="S392" s="3"/>
      <c r="AB392" s="8"/>
    </row>
    <row r="393" spans="2:28" ht="21" customHeight="1" x14ac:dyDescent="0.25">
      <c r="B393" s="5" t="s">
        <v>4</v>
      </c>
      <c r="C393" s="5">
        <v>3</v>
      </c>
      <c r="D393" s="5" t="s">
        <v>49</v>
      </c>
      <c r="E393" s="5" t="s">
        <v>42</v>
      </c>
      <c r="F393" s="5" t="s">
        <v>32</v>
      </c>
      <c r="G393" s="5">
        <v>2</v>
      </c>
      <c r="H393" s="5" t="s">
        <v>40</v>
      </c>
      <c r="I393" s="12">
        <v>38000000</v>
      </c>
      <c r="J393" s="5">
        <v>1</v>
      </c>
      <c r="K393" s="6">
        <v>8.3333333333333329E-2</v>
      </c>
      <c r="L393" s="5" t="s">
        <v>38</v>
      </c>
      <c r="M393" s="5" t="s">
        <v>10</v>
      </c>
      <c r="N393" s="5" t="s">
        <v>21</v>
      </c>
      <c r="O393" s="5" t="s">
        <v>81</v>
      </c>
      <c r="P393" s="5" t="s">
        <v>91</v>
      </c>
      <c r="S393" s="3"/>
      <c r="AB393" s="8"/>
    </row>
    <row r="394" spans="2:28" ht="21" customHeight="1" x14ac:dyDescent="0.25">
      <c r="B394" s="3" t="s">
        <v>4</v>
      </c>
      <c r="C394" s="3">
        <v>20</v>
      </c>
      <c r="D394" s="3" t="s">
        <v>60</v>
      </c>
      <c r="E394" s="3" t="s">
        <v>18</v>
      </c>
      <c r="F394" s="3" t="s">
        <v>32</v>
      </c>
      <c r="G394" s="3">
        <v>1</v>
      </c>
      <c r="H394" s="3" t="s">
        <v>37</v>
      </c>
      <c r="I394" s="13">
        <v>19000000</v>
      </c>
      <c r="J394" s="3">
        <v>5</v>
      </c>
      <c r="K394" s="4">
        <v>8.3333333333333329E-2</v>
      </c>
      <c r="L394" s="3" t="s">
        <v>38</v>
      </c>
      <c r="M394" s="3" t="s">
        <v>20</v>
      </c>
      <c r="N394" s="3" t="s">
        <v>34</v>
      </c>
      <c r="O394" s="3" t="s">
        <v>80</v>
      </c>
      <c r="P394" s="3" t="s">
        <v>52</v>
      </c>
      <c r="S394" s="3"/>
      <c r="AB394" s="8"/>
    </row>
    <row r="395" spans="2:28" ht="21" customHeight="1" x14ac:dyDescent="0.25">
      <c r="B395" s="5" t="s">
        <v>4</v>
      </c>
      <c r="C395" s="5">
        <v>11</v>
      </c>
      <c r="D395" s="5" t="s">
        <v>12</v>
      </c>
      <c r="E395" s="5" t="s">
        <v>6</v>
      </c>
      <c r="F395" s="5" t="s">
        <v>32</v>
      </c>
      <c r="G395" s="5">
        <v>3</v>
      </c>
      <c r="H395" s="5" t="s">
        <v>23</v>
      </c>
      <c r="I395" s="12">
        <v>15000000</v>
      </c>
      <c r="J395" s="5">
        <v>4</v>
      </c>
      <c r="K395" s="6">
        <v>8.3333333333333329E-2</v>
      </c>
      <c r="L395" s="5" t="s">
        <v>9</v>
      </c>
      <c r="M395" s="5" t="s">
        <v>20</v>
      </c>
      <c r="N395" s="5" t="s">
        <v>44</v>
      </c>
      <c r="O395" s="5" t="s">
        <v>80</v>
      </c>
      <c r="P395" s="5" t="s">
        <v>52</v>
      </c>
      <c r="S395" s="3"/>
      <c r="AB395" s="8"/>
    </row>
    <row r="396" spans="2:28" ht="21" customHeight="1" x14ac:dyDescent="0.25">
      <c r="B396" s="3" t="s">
        <v>57</v>
      </c>
      <c r="C396" s="3">
        <v>5</v>
      </c>
      <c r="D396" s="3" t="s">
        <v>5</v>
      </c>
      <c r="E396" s="3" t="s">
        <v>22</v>
      </c>
      <c r="F396" s="3" t="s">
        <v>7</v>
      </c>
      <c r="G396" s="3">
        <v>0</v>
      </c>
      <c r="H396" s="3" t="s">
        <v>58</v>
      </c>
      <c r="I396" s="3">
        <v>0</v>
      </c>
      <c r="J396" s="3">
        <v>2</v>
      </c>
      <c r="K396" s="4">
        <v>8.3333333333333329E-2</v>
      </c>
      <c r="N396" s="3" t="s">
        <v>41</v>
      </c>
      <c r="O396" s="3" t="s">
        <v>79</v>
      </c>
      <c r="P396" s="3" t="s">
        <v>87</v>
      </c>
      <c r="S396" s="3"/>
      <c r="AB396" s="8"/>
    </row>
    <row r="397" spans="2:28" ht="21" customHeight="1" x14ac:dyDescent="0.25">
      <c r="B397" s="5" t="s">
        <v>57</v>
      </c>
      <c r="C397" s="5">
        <v>22</v>
      </c>
      <c r="D397" s="5" t="s">
        <v>28</v>
      </c>
      <c r="E397" s="5" t="s">
        <v>22</v>
      </c>
      <c r="F397" s="5" t="s">
        <v>7</v>
      </c>
      <c r="G397" s="5">
        <v>0</v>
      </c>
      <c r="H397" s="5" t="s">
        <v>58</v>
      </c>
      <c r="I397" s="5">
        <v>0</v>
      </c>
      <c r="J397" s="5">
        <v>1</v>
      </c>
      <c r="K397" s="6">
        <v>8.3333333333333329E-2</v>
      </c>
      <c r="L397" s="5"/>
      <c r="M397" s="5"/>
      <c r="N397" s="5" t="s">
        <v>34</v>
      </c>
      <c r="O397" s="5" t="s">
        <v>79</v>
      </c>
      <c r="P397" s="5" t="s">
        <v>84</v>
      </c>
      <c r="S397" s="3"/>
      <c r="AB397" s="8"/>
    </row>
    <row r="398" spans="2:28" ht="21" customHeight="1" x14ac:dyDescent="0.25">
      <c r="B398" s="3" t="s">
        <v>57</v>
      </c>
      <c r="C398" s="3">
        <v>26</v>
      </c>
      <c r="D398" s="3" t="s">
        <v>28</v>
      </c>
      <c r="E398" s="3" t="s">
        <v>18</v>
      </c>
      <c r="F398" s="3" t="s">
        <v>32</v>
      </c>
      <c r="G398" s="3">
        <v>0</v>
      </c>
      <c r="H398" s="3" t="s">
        <v>58</v>
      </c>
      <c r="I398" s="3">
        <v>0</v>
      </c>
      <c r="J398" s="3">
        <v>1</v>
      </c>
      <c r="K398" s="4">
        <v>8.3333333333333329E-2</v>
      </c>
      <c r="N398" s="3" t="s">
        <v>31</v>
      </c>
      <c r="O398" s="3" t="s">
        <v>78</v>
      </c>
      <c r="P398" s="3" t="s">
        <v>86</v>
      </c>
      <c r="S398" s="3"/>
      <c r="AB398" s="8"/>
    </row>
    <row r="399" spans="2:28" ht="21" customHeight="1" x14ac:dyDescent="0.25">
      <c r="B399" s="5" t="s">
        <v>57</v>
      </c>
      <c r="C399" s="5">
        <v>8</v>
      </c>
      <c r="D399" s="5" t="s">
        <v>28</v>
      </c>
      <c r="E399" s="5" t="s">
        <v>22</v>
      </c>
      <c r="F399" s="5" t="s">
        <v>13</v>
      </c>
      <c r="G399" s="5">
        <v>0</v>
      </c>
      <c r="H399" s="5" t="s">
        <v>58</v>
      </c>
      <c r="I399" s="5">
        <v>0</v>
      </c>
      <c r="J399" s="5">
        <v>5</v>
      </c>
      <c r="K399" s="6">
        <v>8.3333333333333329E-2</v>
      </c>
      <c r="L399" s="5"/>
      <c r="M399" s="5"/>
      <c r="N399" s="5" t="s">
        <v>41</v>
      </c>
      <c r="O399" s="5" t="s">
        <v>78</v>
      </c>
      <c r="P399" s="5" t="s">
        <v>52</v>
      </c>
      <c r="S399" s="3"/>
      <c r="AB399" s="8"/>
    </row>
    <row r="400" spans="2:28" ht="21" customHeight="1" x14ac:dyDescent="0.25">
      <c r="B400" s="3" t="s">
        <v>57</v>
      </c>
      <c r="C400" s="3">
        <v>17</v>
      </c>
      <c r="D400" s="3" t="s">
        <v>35</v>
      </c>
      <c r="E400" s="3" t="s">
        <v>6</v>
      </c>
      <c r="F400" s="3" t="s">
        <v>32</v>
      </c>
      <c r="G400" s="3">
        <v>0</v>
      </c>
      <c r="H400" s="3" t="s">
        <v>58</v>
      </c>
      <c r="I400" s="3">
        <v>0</v>
      </c>
      <c r="J400" s="3">
        <v>4</v>
      </c>
      <c r="K400" s="4">
        <v>8.3333333333333329E-2</v>
      </c>
      <c r="N400" s="3" t="s">
        <v>41</v>
      </c>
      <c r="O400" s="3" t="s">
        <v>80</v>
      </c>
      <c r="P400" s="3" t="s">
        <v>52</v>
      </c>
      <c r="S400" s="3"/>
      <c r="AB400" s="8"/>
    </row>
    <row r="401" spans="2:28" ht="21" customHeight="1" x14ac:dyDescent="0.25">
      <c r="B401" s="5" t="s">
        <v>57</v>
      </c>
      <c r="C401" s="5">
        <v>11</v>
      </c>
      <c r="D401" s="5" t="s">
        <v>56</v>
      </c>
      <c r="E401" s="5" t="s">
        <v>18</v>
      </c>
      <c r="F401" s="5" t="s">
        <v>13</v>
      </c>
      <c r="G401" s="5">
        <v>0</v>
      </c>
      <c r="H401" s="5" t="s">
        <v>58</v>
      </c>
      <c r="I401" s="5">
        <v>0</v>
      </c>
      <c r="J401" s="5">
        <v>2</v>
      </c>
      <c r="K401" s="6">
        <v>8.3333333333333329E-2</v>
      </c>
      <c r="L401" s="5"/>
      <c r="M401" s="5"/>
      <c r="N401" s="5" t="s">
        <v>44</v>
      </c>
      <c r="O401" s="5" t="s">
        <v>79</v>
      </c>
      <c r="P401" s="5" t="s">
        <v>87</v>
      </c>
      <c r="S401" s="3"/>
      <c r="AB401" s="8"/>
    </row>
    <row r="402" spans="2:28" ht="21" customHeight="1" x14ac:dyDescent="0.25">
      <c r="B402" s="3" t="s">
        <v>57</v>
      </c>
      <c r="C402" s="3">
        <v>22</v>
      </c>
      <c r="D402" s="3" t="s">
        <v>56</v>
      </c>
      <c r="E402" s="3" t="s">
        <v>6</v>
      </c>
      <c r="F402" s="3" t="s">
        <v>36</v>
      </c>
      <c r="G402" s="3">
        <v>0</v>
      </c>
      <c r="H402" s="3" t="s">
        <v>58</v>
      </c>
      <c r="I402" s="3">
        <v>0</v>
      </c>
      <c r="J402" s="3">
        <v>2</v>
      </c>
      <c r="K402" s="4">
        <v>8.3333333333333329E-2</v>
      </c>
      <c r="N402" s="3" t="s">
        <v>24</v>
      </c>
      <c r="O402" s="3" t="s">
        <v>79</v>
      </c>
      <c r="P402" s="14" t="s">
        <v>92</v>
      </c>
      <c r="S402" s="3"/>
      <c r="AB402" s="8"/>
    </row>
    <row r="403" spans="2:28" ht="21" customHeight="1" x14ac:dyDescent="0.25">
      <c r="B403" s="5" t="s">
        <v>57</v>
      </c>
      <c r="C403" s="5">
        <v>1</v>
      </c>
      <c r="D403" s="5" t="s">
        <v>56</v>
      </c>
      <c r="E403" s="5" t="s">
        <v>18</v>
      </c>
      <c r="F403" s="5" t="s">
        <v>13</v>
      </c>
      <c r="G403" s="5">
        <v>0</v>
      </c>
      <c r="H403" s="5" t="s">
        <v>58</v>
      </c>
      <c r="I403" s="5">
        <v>0</v>
      </c>
      <c r="J403" s="5">
        <v>3</v>
      </c>
      <c r="K403" s="6">
        <v>8.3333333333333329E-2</v>
      </c>
      <c r="L403" s="5"/>
      <c r="M403" s="5"/>
      <c r="N403" s="5" t="s">
        <v>11</v>
      </c>
      <c r="O403" s="5" t="s">
        <v>78</v>
      </c>
      <c r="P403" s="5" t="s">
        <v>90</v>
      </c>
      <c r="S403" s="3"/>
      <c r="AB403" s="8"/>
    </row>
    <row r="404" spans="2:28" ht="21" customHeight="1" x14ac:dyDescent="0.25">
      <c r="B404" s="3" t="s">
        <v>57</v>
      </c>
      <c r="C404" s="3">
        <v>5</v>
      </c>
      <c r="D404" s="3" t="s">
        <v>5</v>
      </c>
      <c r="E404" s="3" t="s">
        <v>22</v>
      </c>
      <c r="F404" s="3" t="s">
        <v>7</v>
      </c>
      <c r="G404" s="3">
        <v>0</v>
      </c>
      <c r="H404" s="3" t="s">
        <v>58</v>
      </c>
      <c r="I404" s="3">
        <v>0</v>
      </c>
      <c r="J404" s="3">
        <v>2</v>
      </c>
      <c r="K404" s="4">
        <v>8.3333333333333329E-2</v>
      </c>
      <c r="N404" s="3" t="s">
        <v>41</v>
      </c>
      <c r="O404" s="3" t="s">
        <v>79</v>
      </c>
      <c r="P404" s="3" t="s">
        <v>87</v>
      </c>
      <c r="S404" s="3"/>
      <c r="AB404" s="8"/>
    </row>
    <row r="405" spans="2:28" ht="21" customHeight="1" x14ac:dyDescent="0.25">
      <c r="B405" s="5" t="s">
        <v>4</v>
      </c>
      <c r="C405" s="5">
        <v>11</v>
      </c>
      <c r="D405" s="5" t="s">
        <v>47</v>
      </c>
      <c r="E405" s="5" t="s">
        <v>6</v>
      </c>
      <c r="F405" s="5" t="s">
        <v>7</v>
      </c>
      <c r="G405" s="5">
        <v>2</v>
      </c>
      <c r="H405" s="5" t="s">
        <v>19</v>
      </c>
      <c r="I405" s="12">
        <v>12000000</v>
      </c>
      <c r="J405" s="5">
        <v>3</v>
      </c>
      <c r="K405" s="6">
        <v>9.0277777777777776E-2</v>
      </c>
      <c r="L405" s="5" t="s">
        <v>9</v>
      </c>
      <c r="M405" s="5" t="s">
        <v>46</v>
      </c>
      <c r="N405" s="5" t="s">
        <v>41</v>
      </c>
      <c r="O405" s="5" t="s">
        <v>78</v>
      </c>
      <c r="P405" s="5" t="s">
        <v>52</v>
      </c>
      <c r="S405" s="3"/>
      <c r="AB405" s="8"/>
    </row>
    <row r="406" spans="2:28" ht="21" customHeight="1" x14ac:dyDescent="0.25">
      <c r="B406" s="3" t="s">
        <v>4</v>
      </c>
      <c r="C406" s="3">
        <v>28</v>
      </c>
      <c r="D406" s="3" t="s">
        <v>60</v>
      </c>
      <c r="E406" s="3" t="s">
        <v>42</v>
      </c>
      <c r="F406" s="3" t="s">
        <v>32</v>
      </c>
      <c r="G406" s="3">
        <v>2</v>
      </c>
      <c r="H406" s="3" t="s">
        <v>19</v>
      </c>
      <c r="I406" s="13">
        <v>12000000</v>
      </c>
      <c r="J406" s="3">
        <v>1</v>
      </c>
      <c r="K406" s="4">
        <v>9.0277777777777776E-2</v>
      </c>
      <c r="L406" s="3" t="s">
        <v>9</v>
      </c>
      <c r="M406" s="3" t="s">
        <v>10</v>
      </c>
      <c r="N406" s="3" t="s">
        <v>41</v>
      </c>
      <c r="O406" s="3" t="s">
        <v>81</v>
      </c>
      <c r="P406" s="3" t="s">
        <v>88</v>
      </c>
      <c r="S406" s="3"/>
      <c r="AB406" s="8"/>
    </row>
    <row r="407" spans="2:28" ht="21" customHeight="1" x14ac:dyDescent="0.25">
      <c r="B407" s="5" t="s">
        <v>4</v>
      </c>
      <c r="C407" s="5">
        <v>12</v>
      </c>
      <c r="D407" s="5" t="s">
        <v>12</v>
      </c>
      <c r="E407" s="5" t="s">
        <v>18</v>
      </c>
      <c r="F407" s="5" t="s">
        <v>13</v>
      </c>
      <c r="G407" s="5">
        <v>2</v>
      </c>
      <c r="H407" s="5" t="s">
        <v>40</v>
      </c>
      <c r="I407" s="12">
        <v>38000000</v>
      </c>
      <c r="J407" s="5">
        <v>4</v>
      </c>
      <c r="K407" s="6">
        <v>9.0277777777777776E-2</v>
      </c>
      <c r="L407" s="5" t="s">
        <v>38</v>
      </c>
      <c r="M407" s="5" t="s">
        <v>27</v>
      </c>
      <c r="N407" s="5" t="s">
        <v>24</v>
      </c>
      <c r="O407" s="5" t="s">
        <v>79</v>
      </c>
      <c r="P407" s="5" t="s">
        <v>87</v>
      </c>
      <c r="S407" s="3"/>
      <c r="AB407" s="8"/>
    </row>
    <row r="408" spans="2:28" ht="21" customHeight="1" x14ac:dyDescent="0.25">
      <c r="B408" s="3" t="s">
        <v>4</v>
      </c>
      <c r="C408" s="3">
        <v>30</v>
      </c>
      <c r="D408" s="3" t="s">
        <v>17</v>
      </c>
      <c r="E408" s="3" t="s">
        <v>61</v>
      </c>
      <c r="F408" s="3" t="s">
        <v>32</v>
      </c>
      <c r="G408" s="3">
        <v>2</v>
      </c>
      <c r="H408" s="3" t="s">
        <v>19</v>
      </c>
      <c r="I408" s="13">
        <v>12000000</v>
      </c>
      <c r="J408" s="3">
        <v>5</v>
      </c>
      <c r="K408" s="4">
        <v>9.0277777777777776E-2</v>
      </c>
      <c r="L408" s="3" t="s">
        <v>9</v>
      </c>
      <c r="M408" s="3" t="s">
        <v>30</v>
      </c>
      <c r="N408" s="3" t="s">
        <v>21</v>
      </c>
      <c r="O408" s="3" t="s">
        <v>79</v>
      </c>
      <c r="P408" s="3" t="s">
        <v>87</v>
      </c>
      <c r="S408" s="3"/>
      <c r="AB408" s="8"/>
    </row>
    <row r="409" spans="2:28" ht="21" customHeight="1" x14ac:dyDescent="0.25">
      <c r="B409" s="5" t="s">
        <v>4</v>
      </c>
      <c r="C409" s="5">
        <v>14</v>
      </c>
      <c r="D409" s="5" t="s">
        <v>17</v>
      </c>
      <c r="E409" s="5" t="s">
        <v>61</v>
      </c>
      <c r="F409" s="5" t="s">
        <v>32</v>
      </c>
      <c r="G409" s="5">
        <v>1</v>
      </c>
      <c r="H409" s="5" t="s">
        <v>8</v>
      </c>
      <c r="I409" s="12">
        <v>7000000</v>
      </c>
      <c r="J409" s="5">
        <v>1</v>
      </c>
      <c r="K409" s="6">
        <v>9.0277777777777776E-2</v>
      </c>
      <c r="L409" s="5" t="s">
        <v>9</v>
      </c>
      <c r="M409" s="5" t="s">
        <v>39</v>
      </c>
      <c r="N409" s="5" t="s">
        <v>16</v>
      </c>
      <c r="O409" s="5" t="s">
        <v>79</v>
      </c>
      <c r="P409" s="5" t="s">
        <v>84</v>
      </c>
      <c r="S409" s="3"/>
      <c r="AB409" s="8"/>
    </row>
    <row r="410" spans="2:28" ht="21" customHeight="1" x14ac:dyDescent="0.25">
      <c r="B410" s="3" t="s">
        <v>4</v>
      </c>
      <c r="C410" s="3">
        <v>26</v>
      </c>
      <c r="D410" s="3" t="s">
        <v>17</v>
      </c>
      <c r="E410" s="3" t="s">
        <v>42</v>
      </c>
      <c r="F410" s="3" t="s">
        <v>13</v>
      </c>
      <c r="G410" s="3">
        <v>4</v>
      </c>
      <c r="H410" s="3" t="s">
        <v>33</v>
      </c>
      <c r="I410" s="13">
        <v>20000000</v>
      </c>
      <c r="J410" s="3">
        <v>2</v>
      </c>
      <c r="K410" s="4">
        <v>9.0277777777777776E-2</v>
      </c>
      <c r="L410" s="3" t="s">
        <v>9</v>
      </c>
      <c r="M410" s="3" t="s">
        <v>46</v>
      </c>
      <c r="N410" s="3" t="s">
        <v>44</v>
      </c>
      <c r="O410" s="3" t="s">
        <v>78</v>
      </c>
      <c r="P410" s="3" t="s">
        <v>52</v>
      </c>
      <c r="S410" s="3"/>
      <c r="AB410" s="8"/>
    </row>
    <row r="411" spans="2:28" ht="21" customHeight="1" x14ac:dyDescent="0.25">
      <c r="B411" s="5" t="s">
        <v>4</v>
      </c>
      <c r="C411" s="5">
        <v>5</v>
      </c>
      <c r="D411" s="5" t="s">
        <v>28</v>
      </c>
      <c r="E411" s="5" t="s">
        <v>18</v>
      </c>
      <c r="F411" s="5" t="s">
        <v>32</v>
      </c>
      <c r="G411" s="5">
        <v>1</v>
      </c>
      <c r="H411" s="5" t="s">
        <v>37</v>
      </c>
      <c r="I411" s="12">
        <v>19000000</v>
      </c>
      <c r="J411" s="5">
        <v>1</v>
      </c>
      <c r="K411" s="6">
        <v>9.0277777777777776E-2</v>
      </c>
      <c r="L411" s="5" t="s">
        <v>38</v>
      </c>
      <c r="M411" s="5" t="s">
        <v>30</v>
      </c>
      <c r="N411" s="5" t="s">
        <v>34</v>
      </c>
      <c r="O411" s="5" t="s">
        <v>78</v>
      </c>
      <c r="P411" s="5" t="s">
        <v>52</v>
      </c>
      <c r="S411" s="3"/>
      <c r="AB411" s="8"/>
    </row>
    <row r="412" spans="2:28" ht="21" customHeight="1" x14ac:dyDescent="0.25">
      <c r="B412" s="3" t="s">
        <v>4</v>
      </c>
      <c r="C412" s="3">
        <v>29</v>
      </c>
      <c r="D412" s="3" t="s">
        <v>28</v>
      </c>
      <c r="E412" s="3" t="s">
        <v>18</v>
      </c>
      <c r="F412" s="3" t="s">
        <v>13</v>
      </c>
      <c r="G412" s="3">
        <v>3</v>
      </c>
      <c r="H412" s="3" t="s">
        <v>23</v>
      </c>
      <c r="I412" s="13">
        <v>15000000</v>
      </c>
      <c r="J412" s="3">
        <v>3</v>
      </c>
      <c r="K412" s="4">
        <v>9.0277777777777776E-2</v>
      </c>
      <c r="L412" s="3" t="s">
        <v>9</v>
      </c>
      <c r="M412" s="3" t="s">
        <v>53</v>
      </c>
      <c r="N412" s="3" t="s">
        <v>31</v>
      </c>
      <c r="O412" s="3" t="s">
        <v>80</v>
      </c>
      <c r="P412" s="3" t="s">
        <v>52</v>
      </c>
      <c r="S412" s="3"/>
      <c r="AB412" s="8"/>
    </row>
    <row r="413" spans="2:28" ht="21" customHeight="1" x14ac:dyDescent="0.25">
      <c r="B413" s="5" t="s">
        <v>4</v>
      </c>
      <c r="C413" s="5">
        <v>2</v>
      </c>
      <c r="D413" s="5" t="s">
        <v>35</v>
      </c>
      <c r="E413" s="5" t="s">
        <v>6</v>
      </c>
      <c r="F413" s="5" t="s">
        <v>32</v>
      </c>
      <c r="G413" s="5">
        <v>4</v>
      </c>
      <c r="H413" s="5" t="s">
        <v>33</v>
      </c>
      <c r="I413" s="12">
        <v>20000000</v>
      </c>
      <c r="J413" s="5">
        <v>4</v>
      </c>
      <c r="K413" s="6">
        <v>9.0277777777777776E-2</v>
      </c>
      <c r="L413" s="5" t="s">
        <v>51</v>
      </c>
      <c r="M413" s="5" t="s">
        <v>39</v>
      </c>
      <c r="N413" s="5" t="s">
        <v>31</v>
      </c>
      <c r="O413" s="5" t="s">
        <v>79</v>
      </c>
      <c r="P413" s="5" t="s">
        <v>87</v>
      </c>
      <c r="S413" s="3"/>
      <c r="AB413" s="8"/>
    </row>
    <row r="414" spans="2:28" ht="21" customHeight="1" x14ac:dyDescent="0.25">
      <c r="B414" s="3" t="s">
        <v>4</v>
      </c>
      <c r="C414" s="3">
        <v>25</v>
      </c>
      <c r="D414" s="3" t="s">
        <v>35</v>
      </c>
      <c r="E414" s="3" t="s">
        <v>6</v>
      </c>
      <c r="F414" s="3" t="s">
        <v>7</v>
      </c>
      <c r="G414" s="3">
        <v>5</v>
      </c>
      <c r="H414" s="3" t="s">
        <v>26</v>
      </c>
      <c r="I414" s="13">
        <v>25000000</v>
      </c>
      <c r="J414" s="3">
        <v>4</v>
      </c>
      <c r="K414" s="4">
        <v>9.0277777777777776E-2</v>
      </c>
      <c r="L414" s="3" t="s">
        <v>9</v>
      </c>
      <c r="M414" s="3" t="s">
        <v>10</v>
      </c>
      <c r="N414" s="3" t="s">
        <v>41</v>
      </c>
      <c r="O414" s="3" t="s">
        <v>78</v>
      </c>
      <c r="P414" s="3" t="s">
        <v>90</v>
      </c>
      <c r="S414" s="3"/>
      <c r="AB414" s="8"/>
    </row>
    <row r="415" spans="2:28" ht="21" customHeight="1" x14ac:dyDescent="0.25">
      <c r="B415" s="5" t="s">
        <v>4</v>
      </c>
      <c r="C415" s="5">
        <v>17</v>
      </c>
      <c r="D415" s="5" t="s">
        <v>35</v>
      </c>
      <c r="E415" s="5" t="s">
        <v>22</v>
      </c>
      <c r="F415" s="5" t="s">
        <v>7</v>
      </c>
      <c r="G415" s="5">
        <v>5</v>
      </c>
      <c r="H415" s="5" t="s">
        <v>59</v>
      </c>
      <c r="I415" s="12">
        <v>21000000</v>
      </c>
      <c r="J415" s="5">
        <v>1</v>
      </c>
      <c r="K415" s="6">
        <v>9.0277777777777776E-2</v>
      </c>
      <c r="L415" s="5" t="s">
        <v>9</v>
      </c>
      <c r="M415" s="5" t="s">
        <v>53</v>
      </c>
      <c r="N415" s="5" t="s">
        <v>44</v>
      </c>
      <c r="O415" s="5" t="s">
        <v>80</v>
      </c>
      <c r="P415" s="5" t="s">
        <v>85</v>
      </c>
      <c r="S415" s="3"/>
      <c r="AB415" s="8"/>
    </row>
    <row r="416" spans="2:28" ht="21" customHeight="1" x14ac:dyDescent="0.25">
      <c r="B416" s="3" t="s">
        <v>4</v>
      </c>
      <c r="C416" s="3">
        <v>11</v>
      </c>
      <c r="D416" s="3" t="s">
        <v>47</v>
      </c>
      <c r="E416" s="3" t="s">
        <v>6</v>
      </c>
      <c r="F416" s="3" t="s">
        <v>7</v>
      </c>
      <c r="G416" s="3">
        <v>2</v>
      </c>
      <c r="H416" s="3" t="s">
        <v>19</v>
      </c>
      <c r="I416" s="13">
        <v>12000000</v>
      </c>
      <c r="J416" s="3">
        <v>3</v>
      </c>
      <c r="K416" s="4">
        <v>9.0277777777777776E-2</v>
      </c>
      <c r="L416" s="3" t="s">
        <v>9</v>
      </c>
      <c r="M416" s="3" t="s">
        <v>46</v>
      </c>
      <c r="N416" s="3" t="s">
        <v>41</v>
      </c>
      <c r="O416" s="3" t="s">
        <v>78</v>
      </c>
      <c r="P416" s="3" t="s">
        <v>52</v>
      </c>
      <c r="S416" s="3"/>
      <c r="AB416" s="8"/>
    </row>
    <row r="417" spans="2:28" ht="21" customHeight="1" x14ac:dyDescent="0.25">
      <c r="B417" s="5" t="s">
        <v>4</v>
      </c>
      <c r="C417" s="5">
        <v>28</v>
      </c>
      <c r="D417" s="5" t="s">
        <v>60</v>
      </c>
      <c r="E417" s="5" t="s">
        <v>42</v>
      </c>
      <c r="F417" s="5" t="s">
        <v>32</v>
      </c>
      <c r="G417" s="5">
        <v>2</v>
      </c>
      <c r="H417" s="5" t="s">
        <v>19</v>
      </c>
      <c r="I417" s="12">
        <v>12000000</v>
      </c>
      <c r="J417" s="5">
        <v>1</v>
      </c>
      <c r="K417" s="6">
        <v>9.0277777777777776E-2</v>
      </c>
      <c r="L417" s="5" t="s">
        <v>9</v>
      </c>
      <c r="M417" s="5" t="s">
        <v>10</v>
      </c>
      <c r="N417" s="5" t="s">
        <v>41</v>
      </c>
      <c r="O417" s="5" t="s">
        <v>81</v>
      </c>
      <c r="P417" s="5" t="s">
        <v>88</v>
      </c>
      <c r="S417" s="3"/>
      <c r="AB417" s="8"/>
    </row>
    <row r="418" spans="2:28" ht="21" customHeight="1" x14ac:dyDescent="0.25">
      <c r="B418" s="3" t="s">
        <v>4</v>
      </c>
      <c r="C418" s="3">
        <v>12</v>
      </c>
      <c r="D418" s="3" t="s">
        <v>12</v>
      </c>
      <c r="E418" s="3" t="s">
        <v>18</v>
      </c>
      <c r="F418" s="3" t="s">
        <v>13</v>
      </c>
      <c r="G418" s="3">
        <v>2</v>
      </c>
      <c r="H418" s="3" t="s">
        <v>40</v>
      </c>
      <c r="I418" s="13">
        <v>38000000</v>
      </c>
      <c r="J418" s="3">
        <v>4</v>
      </c>
      <c r="K418" s="4">
        <v>9.0277777777777776E-2</v>
      </c>
      <c r="L418" s="3" t="s">
        <v>38</v>
      </c>
      <c r="M418" s="3" t="s">
        <v>27</v>
      </c>
      <c r="N418" s="3" t="s">
        <v>24</v>
      </c>
      <c r="O418" s="3" t="s">
        <v>79</v>
      </c>
      <c r="P418" s="3" t="s">
        <v>87</v>
      </c>
      <c r="S418" s="3"/>
      <c r="AB418" s="8"/>
    </row>
    <row r="419" spans="2:28" ht="21" customHeight="1" x14ac:dyDescent="0.25">
      <c r="B419" s="5" t="s">
        <v>57</v>
      </c>
      <c r="C419" s="5">
        <v>30</v>
      </c>
      <c r="D419" s="5" t="s">
        <v>35</v>
      </c>
      <c r="E419" s="5" t="s">
        <v>6</v>
      </c>
      <c r="F419" s="5" t="s">
        <v>36</v>
      </c>
      <c r="G419" s="5">
        <v>0</v>
      </c>
      <c r="H419" s="5" t="s">
        <v>58</v>
      </c>
      <c r="I419" s="5">
        <v>0</v>
      </c>
      <c r="J419" s="5">
        <v>2</v>
      </c>
      <c r="K419" s="6">
        <v>9.0277777777777776E-2</v>
      </c>
      <c r="L419" s="5"/>
      <c r="M419" s="5"/>
      <c r="N419" s="5" t="s">
        <v>24</v>
      </c>
      <c r="O419" s="5" t="s">
        <v>80</v>
      </c>
      <c r="P419" s="5" t="s">
        <v>85</v>
      </c>
      <c r="S419" s="3"/>
      <c r="AB419" s="8"/>
    </row>
    <row r="420" spans="2:28" ht="21" customHeight="1" x14ac:dyDescent="0.25">
      <c r="B420" s="3" t="s">
        <v>57</v>
      </c>
      <c r="C420" s="3">
        <v>11</v>
      </c>
      <c r="D420" s="3" t="s">
        <v>35</v>
      </c>
      <c r="E420" s="3" t="s">
        <v>29</v>
      </c>
      <c r="F420" s="3" t="s">
        <v>13</v>
      </c>
      <c r="G420" s="3">
        <v>0</v>
      </c>
      <c r="H420" s="3" t="s">
        <v>58</v>
      </c>
      <c r="I420" s="3">
        <v>0</v>
      </c>
      <c r="J420" s="3">
        <v>3</v>
      </c>
      <c r="K420" s="4">
        <v>9.0277777777777776E-2</v>
      </c>
      <c r="N420" s="3" t="s">
        <v>11</v>
      </c>
      <c r="O420" s="3" t="s">
        <v>79</v>
      </c>
      <c r="P420" s="3" t="s">
        <v>87</v>
      </c>
      <c r="S420" s="3"/>
      <c r="AB420" s="8"/>
    </row>
    <row r="421" spans="2:28" ht="21" customHeight="1" x14ac:dyDescent="0.25">
      <c r="B421" s="5" t="s">
        <v>4</v>
      </c>
      <c r="C421" s="5">
        <v>11</v>
      </c>
      <c r="D421" s="5" t="s">
        <v>45</v>
      </c>
      <c r="E421" s="5" t="s">
        <v>42</v>
      </c>
      <c r="F421" s="5" t="s">
        <v>7</v>
      </c>
      <c r="G421" s="5">
        <v>5</v>
      </c>
      <c r="H421" s="5" t="s">
        <v>26</v>
      </c>
      <c r="I421" s="12">
        <v>25000000</v>
      </c>
      <c r="J421" s="5">
        <v>3</v>
      </c>
      <c r="K421" s="6">
        <v>9.1666666666666674E-2</v>
      </c>
      <c r="L421" s="5" t="s">
        <v>9</v>
      </c>
      <c r="M421" s="5" t="s">
        <v>39</v>
      </c>
      <c r="N421" s="5" t="s">
        <v>11</v>
      </c>
      <c r="O421" s="5" t="s">
        <v>80</v>
      </c>
      <c r="P421" s="5" t="s">
        <v>85</v>
      </c>
      <c r="S421" s="3"/>
      <c r="AB421" s="8"/>
    </row>
    <row r="422" spans="2:28" ht="21" customHeight="1" x14ac:dyDescent="0.25">
      <c r="B422" s="3" t="s">
        <v>4</v>
      </c>
      <c r="C422" s="3">
        <v>15</v>
      </c>
      <c r="D422" s="3" t="s">
        <v>45</v>
      </c>
      <c r="E422" s="3" t="s">
        <v>22</v>
      </c>
      <c r="F422" s="3" t="s">
        <v>32</v>
      </c>
      <c r="G422" s="3">
        <v>2</v>
      </c>
      <c r="H422" s="3" t="s">
        <v>19</v>
      </c>
      <c r="I422" s="13">
        <v>12000000</v>
      </c>
      <c r="J422" s="3">
        <v>1</v>
      </c>
      <c r="K422" s="4">
        <v>9.1666666666666674E-2</v>
      </c>
      <c r="L422" s="3" t="s">
        <v>9</v>
      </c>
      <c r="M422" s="3" t="s">
        <v>20</v>
      </c>
      <c r="N422" s="3" t="s">
        <v>34</v>
      </c>
      <c r="O422" s="3" t="s">
        <v>79</v>
      </c>
      <c r="P422" s="3" t="s">
        <v>84</v>
      </c>
      <c r="S422" s="3"/>
      <c r="AB422" s="8"/>
    </row>
    <row r="423" spans="2:28" ht="21" customHeight="1" x14ac:dyDescent="0.25">
      <c r="B423" s="5" t="s">
        <v>4</v>
      </c>
      <c r="C423" s="5">
        <v>14</v>
      </c>
      <c r="D423" s="5" t="s">
        <v>47</v>
      </c>
      <c r="E423" s="5" t="s">
        <v>18</v>
      </c>
      <c r="F423" s="5" t="s">
        <v>13</v>
      </c>
      <c r="G423" s="5">
        <v>2</v>
      </c>
      <c r="H423" s="5" t="s">
        <v>19</v>
      </c>
      <c r="I423" s="12">
        <v>12000000</v>
      </c>
      <c r="J423" s="5">
        <v>1</v>
      </c>
      <c r="K423" s="6">
        <v>9.1666666666666674E-2</v>
      </c>
      <c r="L423" s="5" t="s">
        <v>9</v>
      </c>
      <c r="M423" s="5" t="s">
        <v>39</v>
      </c>
      <c r="N423" s="5" t="s">
        <v>21</v>
      </c>
      <c r="O423" s="5" t="s">
        <v>81</v>
      </c>
      <c r="P423" s="5" t="s">
        <v>91</v>
      </c>
      <c r="S423" s="3"/>
      <c r="AB423" s="8"/>
    </row>
    <row r="424" spans="2:28" ht="21" customHeight="1" x14ac:dyDescent="0.25">
      <c r="B424" s="3" t="s">
        <v>4</v>
      </c>
      <c r="C424" s="3">
        <v>11</v>
      </c>
      <c r="D424" s="3" t="s">
        <v>47</v>
      </c>
      <c r="E424" s="3" t="s">
        <v>6</v>
      </c>
      <c r="F424" s="3" t="s">
        <v>32</v>
      </c>
      <c r="G424" s="3">
        <v>1</v>
      </c>
      <c r="H424" s="3" t="s">
        <v>8</v>
      </c>
      <c r="I424" s="13">
        <v>7000000</v>
      </c>
      <c r="J424" s="3">
        <v>1</v>
      </c>
      <c r="K424" s="4">
        <v>9.1666666666666674E-2</v>
      </c>
      <c r="L424" s="3" t="s">
        <v>9</v>
      </c>
      <c r="M424" s="3" t="s">
        <v>30</v>
      </c>
      <c r="N424" s="3" t="s">
        <v>24</v>
      </c>
      <c r="O424" s="3" t="s">
        <v>79</v>
      </c>
      <c r="P424" s="3" t="s">
        <v>84</v>
      </c>
      <c r="S424" s="3"/>
      <c r="AB424" s="8"/>
    </row>
    <row r="425" spans="2:28" ht="21" customHeight="1" x14ac:dyDescent="0.25">
      <c r="B425" s="5" t="s">
        <v>4</v>
      </c>
      <c r="C425" s="5">
        <v>1</v>
      </c>
      <c r="D425" s="5" t="s">
        <v>49</v>
      </c>
      <c r="E425" s="5" t="s">
        <v>18</v>
      </c>
      <c r="F425" s="5" t="s">
        <v>7</v>
      </c>
      <c r="G425" s="5">
        <v>4</v>
      </c>
      <c r="H425" s="5" t="s">
        <v>33</v>
      </c>
      <c r="I425" s="12">
        <v>20000000</v>
      </c>
      <c r="J425" s="5">
        <v>2</v>
      </c>
      <c r="K425" s="6">
        <v>9.1666666666666674E-2</v>
      </c>
      <c r="L425" s="5" t="s">
        <v>51</v>
      </c>
      <c r="M425" s="5" t="s">
        <v>20</v>
      </c>
      <c r="N425" s="5" t="s">
        <v>16</v>
      </c>
      <c r="O425" s="5" t="s">
        <v>78</v>
      </c>
      <c r="P425" s="5" t="s">
        <v>90</v>
      </c>
      <c r="S425" s="3"/>
      <c r="AB425" s="8"/>
    </row>
    <row r="426" spans="2:28" ht="21" customHeight="1" x14ac:dyDescent="0.25">
      <c r="B426" s="3" t="s">
        <v>4</v>
      </c>
      <c r="C426" s="3">
        <v>7</v>
      </c>
      <c r="D426" s="3" t="s">
        <v>49</v>
      </c>
      <c r="E426" s="3" t="s">
        <v>18</v>
      </c>
      <c r="F426" s="3" t="s">
        <v>32</v>
      </c>
      <c r="G426" s="3">
        <v>3</v>
      </c>
      <c r="H426" s="3" t="s">
        <v>23</v>
      </c>
      <c r="I426" s="13">
        <v>15000000</v>
      </c>
      <c r="J426" s="3">
        <v>1</v>
      </c>
      <c r="K426" s="4">
        <v>9.1666666666666674E-2</v>
      </c>
      <c r="L426" s="3" t="s">
        <v>9</v>
      </c>
      <c r="M426" s="3" t="s">
        <v>39</v>
      </c>
      <c r="N426" s="3" t="s">
        <v>34</v>
      </c>
      <c r="O426" s="3" t="s">
        <v>78</v>
      </c>
      <c r="P426" s="3" t="s">
        <v>86</v>
      </c>
      <c r="S426" s="3"/>
      <c r="AB426" s="8"/>
    </row>
    <row r="427" spans="2:28" ht="21" customHeight="1" x14ac:dyDescent="0.25">
      <c r="B427" s="5" t="s">
        <v>4</v>
      </c>
      <c r="C427" s="5">
        <v>1</v>
      </c>
      <c r="D427" s="5" t="s">
        <v>49</v>
      </c>
      <c r="E427" s="5" t="s">
        <v>22</v>
      </c>
      <c r="F427" s="5" t="s">
        <v>13</v>
      </c>
      <c r="G427" s="5">
        <v>3</v>
      </c>
      <c r="H427" s="5" t="s">
        <v>23</v>
      </c>
      <c r="I427" s="12">
        <v>15000000</v>
      </c>
      <c r="J427" s="5">
        <v>2</v>
      </c>
      <c r="K427" s="6">
        <v>9.1666666666666674E-2</v>
      </c>
      <c r="L427" s="5" t="s">
        <v>9</v>
      </c>
      <c r="M427" s="5" t="s">
        <v>10</v>
      </c>
      <c r="N427" s="5" t="s">
        <v>44</v>
      </c>
      <c r="O427" s="5" t="s">
        <v>79</v>
      </c>
      <c r="P427" s="5" t="s">
        <v>87</v>
      </c>
      <c r="S427" s="3"/>
      <c r="AB427" s="8"/>
    </row>
    <row r="428" spans="2:28" ht="21" customHeight="1" x14ac:dyDescent="0.25">
      <c r="B428" s="3" t="s">
        <v>4</v>
      </c>
      <c r="C428" s="3">
        <v>6</v>
      </c>
      <c r="D428" s="3" t="s">
        <v>60</v>
      </c>
      <c r="E428" s="3" t="s">
        <v>42</v>
      </c>
      <c r="F428" s="3" t="s">
        <v>32</v>
      </c>
      <c r="G428" s="3">
        <v>2</v>
      </c>
      <c r="H428" s="3" t="s">
        <v>40</v>
      </c>
      <c r="I428" s="13">
        <v>38000000</v>
      </c>
      <c r="J428" s="3">
        <v>1</v>
      </c>
      <c r="K428" s="4">
        <v>9.1666666666666674E-2</v>
      </c>
      <c r="L428" s="3" t="s">
        <v>38</v>
      </c>
      <c r="M428" s="3" t="s">
        <v>20</v>
      </c>
      <c r="N428" s="3" t="s">
        <v>11</v>
      </c>
      <c r="O428" s="3" t="s">
        <v>78</v>
      </c>
      <c r="P428" s="3" t="s">
        <v>89</v>
      </c>
      <c r="S428" s="3"/>
      <c r="AB428" s="8"/>
    </row>
    <row r="429" spans="2:28" ht="21" customHeight="1" x14ac:dyDescent="0.25">
      <c r="B429" s="5" t="s">
        <v>4</v>
      </c>
      <c r="C429" s="5">
        <v>31</v>
      </c>
      <c r="D429" s="5" t="s">
        <v>12</v>
      </c>
      <c r="E429" s="5" t="s">
        <v>18</v>
      </c>
      <c r="F429" s="5" t="s">
        <v>13</v>
      </c>
      <c r="G429" s="5">
        <v>1</v>
      </c>
      <c r="H429" s="5" t="s">
        <v>37</v>
      </c>
      <c r="I429" s="12">
        <v>19000000</v>
      </c>
      <c r="J429" s="5">
        <v>2</v>
      </c>
      <c r="K429" s="6">
        <v>9.1666666666666674E-2</v>
      </c>
      <c r="L429" s="5" t="s">
        <v>38</v>
      </c>
      <c r="M429" s="5" t="s">
        <v>10</v>
      </c>
      <c r="N429" s="5" t="s">
        <v>21</v>
      </c>
      <c r="O429" s="5" t="s">
        <v>79</v>
      </c>
      <c r="P429" s="5" t="s">
        <v>87</v>
      </c>
      <c r="S429" s="3"/>
      <c r="AB429" s="8"/>
    </row>
    <row r="430" spans="2:28" ht="21" customHeight="1" x14ac:dyDescent="0.25">
      <c r="B430" s="3" t="s">
        <v>4</v>
      </c>
      <c r="C430" s="3">
        <v>12</v>
      </c>
      <c r="D430" s="3" t="s">
        <v>12</v>
      </c>
      <c r="E430" s="3" t="s">
        <v>18</v>
      </c>
      <c r="F430" s="3" t="s">
        <v>32</v>
      </c>
      <c r="G430" s="3">
        <v>2</v>
      </c>
      <c r="H430" s="3" t="s">
        <v>54</v>
      </c>
      <c r="I430" s="13">
        <v>10000000</v>
      </c>
      <c r="J430" s="3">
        <v>4</v>
      </c>
      <c r="K430" s="4">
        <v>9.1666666666666674E-2</v>
      </c>
      <c r="L430" s="3" t="s">
        <v>9</v>
      </c>
      <c r="M430" s="3" t="s">
        <v>15</v>
      </c>
      <c r="N430" s="3" t="s">
        <v>31</v>
      </c>
      <c r="O430" s="3" t="s">
        <v>80</v>
      </c>
      <c r="P430" s="3" t="s">
        <v>85</v>
      </c>
      <c r="S430" s="3"/>
      <c r="AB430" s="8"/>
    </row>
    <row r="431" spans="2:28" ht="21" customHeight="1" x14ac:dyDescent="0.25">
      <c r="B431" s="5" t="s">
        <v>4</v>
      </c>
      <c r="C431" s="5">
        <v>28</v>
      </c>
      <c r="D431" s="5" t="s">
        <v>17</v>
      </c>
      <c r="E431" s="5" t="s">
        <v>61</v>
      </c>
      <c r="F431" s="5" t="s">
        <v>55</v>
      </c>
      <c r="G431" s="5">
        <v>5</v>
      </c>
      <c r="H431" s="5" t="s">
        <v>59</v>
      </c>
      <c r="I431" s="12">
        <v>21000000</v>
      </c>
      <c r="J431" s="5">
        <v>3</v>
      </c>
      <c r="K431" s="6">
        <v>9.1666666666666674E-2</v>
      </c>
      <c r="L431" s="5" t="s">
        <v>9</v>
      </c>
      <c r="M431" s="5" t="s">
        <v>46</v>
      </c>
      <c r="N431" s="5" t="s">
        <v>31</v>
      </c>
      <c r="O431" s="5" t="s">
        <v>79</v>
      </c>
      <c r="P431" s="15" t="s">
        <v>92</v>
      </c>
      <c r="S431" s="3"/>
      <c r="AB431" s="8"/>
    </row>
    <row r="432" spans="2:28" ht="21" customHeight="1" x14ac:dyDescent="0.25">
      <c r="B432" s="3" t="s">
        <v>4</v>
      </c>
      <c r="C432" s="3">
        <v>2</v>
      </c>
      <c r="D432" s="3" t="s">
        <v>17</v>
      </c>
      <c r="E432" s="3" t="s">
        <v>6</v>
      </c>
      <c r="F432" s="3" t="s">
        <v>36</v>
      </c>
      <c r="G432" s="3">
        <v>2</v>
      </c>
      <c r="H432" s="3" t="s">
        <v>54</v>
      </c>
      <c r="I432" s="13">
        <v>10000000</v>
      </c>
      <c r="J432" s="3">
        <v>2</v>
      </c>
      <c r="K432" s="4">
        <v>9.1666666666666674E-2</v>
      </c>
      <c r="L432" s="3" t="s">
        <v>9</v>
      </c>
      <c r="M432" s="3" t="s">
        <v>39</v>
      </c>
      <c r="N432" s="3" t="s">
        <v>21</v>
      </c>
      <c r="O432" s="3" t="s">
        <v>79</v>
      </c>
      <c r="P432" s="3" t="s">
        <v>84</v>
      </c>
      <c r="S432" s="3"/>
      <c r="AB432" s="8"/>
    </row>
    <row r="433" spans="2:28" ht="21" customHeight="1" x14ac:dyDescent="0.25">
      <c r="B433" s="5" t="s">
        <v>4</v>
      </c>
      <c r="C433" s="5">
        <v>21</v>
      </c>
      <c r="D433" s="5" t="s">
        <v>17</v>
      </c>
      <c r="E433" s="5" t="s">
        <v>22</v>
      </c>
      <c r="F433" s="5" t="s">
        <v>13</v>
      </c>
      <c r="G433" s="5">
        <v>2</v>
      </c>
      <c r="H433" s="5" t="s">
        <v>19</v>
      </c>
      <c r="I433" s="12">
        <v>12000000</v>
      </c>
      <c r="J433" s="5">
        <v>3</v>
      </c>
      <c r="K433" s="6">
        <v>9.1666666666666674E-2</v>
      </c>
      <c r="L433" s="5" t="s">
        <v>9</v>
      </c>
      <c r="M433" s="5" t="s">
        <v>10</v>
      </c>
      <c r="N433" s="5" t="s">
        <v>21</v>
      </c>
      <c r="O433" s="5" t="s">
        <v>81</v>
      </c>
      <c r="P433" s="5" t="s">
        <v>88</v>
      </c>
      <c r="S433" s="3"/>
      <c r="AB433" s="8"/>
    </row>
    <row r="434" spans="2:28" ht="21" customHeight="1" x14ac:dyDescent="0.25">
      <c r="B434" s="3" t="s">
        <v>4</v>
      </c>
      <c r="C434" s="3">
        <v>30</v>
      </c>
      <c r="D434" s="3" t="s">
        <v>17</v>
      </c>
      <c r="E434" s="3" t="s">
        <v>18</v>
      </c>
      <c r="F434" s="3" t="s">
        <v>7</v>
      </c>
      <c r="G434" s="3">
        <v>4</v>
      </c>
      <c r="H434" s="3" t="s">
        <v>23</v>
      </c>
      <c r="I434" s="13">
        <v>15000000</v>
      </c>
      <c r="J434" s="3">
        <v>1</v>
      </c>
      <c r="K434" s="4">
        <v>9.1666666666666674E-2</v>
      </c>
      <c r="L434" s="3" t="s">
        <v>9</v>
      </c>
      <c r="M434" s="3" t="s">
        <v>30</v>
      </c>
      <c r="N434" s="3" t="s">
        <v>16</v>
      </c>
      <c r="O434" s="3" t="s">
        <v>79</v>
      </c>
      <c r="P434" s="14" t="s">
        <v>92</v>
      </c>
      <c r="S434" s="3"/>
      <c r="AB434" s="8"/>
    </row>
    <row r="435" spans="2:28" ht="21" customHeight="1" x14ac:dyDescent="0.25">
      <c r="B435" s="5" t="s">
        <v>4</v>
      </c>
      <c r="C435" s="5">
        <v>24</v>
      </c>
      <c r="D435" s="5" t="s">
        <v>17</v>
      </c>
      <c r="E435" s="5" t="s">
        <v>61</v>
      </c>
      <c r="F435" s="5" t="s">
        <v>32</v>
      </c>
      <c r="G435" s="5">
        <v>5</v>
      </c>
      <c r="H435" s="5" t="s">
        <v>26</v>
      </c>
      <c r="I435" s="12">
        <v>25000000</v>
      </c>
      <c r="J435" s="5">
        <v>2</v>
      </c>
      <c r="K435" s="6">
        <v>9.1666666666666674E-2</v>
      </c>
      <c r="L435" s="5" t="s">
        <v>9</v>
      </c>
      <c r="M435" s="5" t="s">
        <v>10</v>
      </c>
      <c r="N435" s="5" t="s">
        <v>24</v>
      </c>
      <c r="O435" s="5" t="s">
        <v>80</v>
      </c>
      <c r="P435" s="5" t="s">
        <v>85</v>
      </c>
      <c r="S435" s="3"/>
      <c r="AB435" s="8"/>
    </row>
    <row r="436" spans="2:28" ht="21" customHeight="1" x14ac:dyDescent="0.25">
      <c r="B436" s="3" t="s">
        <v>4</v>
      </c>
      <c r="C436" s="3">
        <v>24</v>
      </c>
      <c r="D436" s="3" t="s">
        <v>17</v>
      </c>
      <c r="E436" s="3" t="s">
        <v>29</v>
      </c>
      <c r="F436" s="3" t="s">
        <v>13</v>
      </c>
      <c r="G436" s="3">
        <v>3</v>
      </c>
      <c r="H436" s="3" t="s">
        <v>23</v>
      </c>
      <c r="I436" s="13">
        <v>15000000</v>
      </c>
      <c r="J436" s="3">
        <v>2</v>
      </c>
      <c r="K436" s="4">
        <v>9.1666666666666674E-2</v>
      </c>
      <c r="L436" s="3" t="s">
        <v>9</v>
      </c>
      <c r="M436" s="3" t="s">
        <v>43</v>
      </c>
      <c r="N436" s="3" t="s">
        <v>31</v>
      </c>
      <c r="O436" s="3" t="s">
        <v>79</v>
      </c>
      <c r="P436" s="3" t="s">
        <v>83</v>
      </c>
      <c r="S436" s="3"/>
      <c r="AB436" s="8"/>
    </row>
    <row r="437" spans="2:28" ht="21" customHeight="1" x14ac:dyDescent="0.25">
      <c r="B437" s="5" t="s">
        <v>4</v>
      </c>
      <c r="C437" s="5">
        <v>30</v>
      </c>
      <c r="D437" s="5" t="s">
        <v>17</v>
      </c>
      <c r="E437" s="5" t="s">
        <v>42</v>
      </c>
      <c r="F437" s="5" t="s">
        <v>7</v>
      </c>
      <c r="G437" s="5">
        <v>2</v>
      </c>
      <c r="H437" s="5" t="s">
        <v>19</v>
      </c>
      <c r="I437" s="12">
        <v>12000000</v>
      </c>
      <c r="J437" s="5">
        <v>2</v>
      </c>
      <c r="K437" s="6">
        <v>9.1666666666666674E-2</v>
      </c>
      <c r="L437" s="5" t="s">
        <v>9</v>
      </c>
      <c r="M437" s="5" t="s">
        <v>39</v>
      </c>
      <c r="N437" s="5" t="s">
        <v>11</v>
      </c>
      <c r="O437" s="5" t="s">
        <v>81</v>
      </c>
      <c r="P437" s="5" t="s">
        <v>91</v>
      </c>
      <c r="S437" s="3"/>
      <c r="AB437" s="8"/>
    </row>
    <row r="438" spans="2:28" ht="21" customHeight="1" x14ac:dyDescent="0.25">
      <c r="B438" s="3" t="s">
        <v>4</v>
      </c>
      <c r="C438" s="3">
        <v>22</v>
      </c>
      <c r="D438" s="3" t="s">
        <v>17</v>
      </c>
      <c r="E438" s="3" t="s">
        <v>42</v>
      </c>
      <c r="F438" s="3" t="s">
        <v>7</v>
      </c>
      <c r="G438" s="3">
        <v>3</v>
      </c>
      <c r="H438" s="3" t="s">
        <v>19</v>
      </c>
      <c r="I438" s="13">
        <v>12000000</v>
      </c>
      <c r="J438" s="3">
        <v>2</v>
      </c>
      <c r="K438" s="4">
        <v>9.1666666666666674E-2</v>
      </c>
      <c r="L438" s="3" t="s">
        <v>9</v>
      </c>
      <c r="M438" s="3" t="s">
        <v>10</v>
      </c>
      <c r="N438" s="3" t="s">
        <v>34</v>
      </c>
      <c r="O438" s="3" t="s">
        <v>81</v>
      </c>
      <c r="P438" s="3" t="s">
        <v>88</v>
      </c>
      <c r="S438" s="3"/>
      <c r="AB438" s="8"/>
    </row>
    <row r="439" spans="2:28" ht="21" customHeight="1" x14ac:dyDescent="0.25">
      <c r="B439" s="5" t="s">
        <v>4</v>
      </c>
      <c r="C439" s="5">
        <v>26</v>
      </c>
      <c r="D439" s="5" t="s">
        <v>17</v>
      </c>
      <c r="E439" s="5" t="s">
        <v>22</v>
      </c>
      <c r="F439" s="5" t="s">
        <v>55</v>
      </c>
      <c r="G439" s="5">
        <v>5</v>
      </c>
      <c r="H439" s="5" t="s">
        <v>26</v>
      </c>
      <c r="I439" s="12">
        <v>25000000</v>
      </c>
      <c r="J439" s="5">
        <v>3</v>
      </c>
      <c r="K439" s="6">
        <v>9.1666666666666674E-2</v>
      </c>
      <c r="L439" s="5" t="s">
        <v>9</v>
      </c>
      <c r="M439" s="5" t="s">
        <v>46</v>
      </c>
      <c r="N439" s="5" t="s">
        <v>41</v>
      </c>
      <c r="O439" s="5" t="s">
        <v>79</v>
      </c>
      <c r="P439" s="5" t="s">
        <v>87</v>
      </c>
      <c r="S439" s="3"/>
      <c r="AB439" s="8"/>
    </row>
    <row r="440" spans="2:28" ht="21" customHeight="1" x14ac:dyDescent="0.25">
      <c r="B440" s="3" t="s">
        <v>4</v>
      </c>
      <c r="C440" s="3">
        <v>29</v>
      </c>
      <c r="D440" s="3" t="s">
        <v>28</v>
      </c>
      <c r="E440" s="3" t="s">
        <v>22</v>
      </c>
      <c r="F440" s="3" t="s">
        <v>32</v>
      </c>
      <c r="G440" s="3">
        <v>1</v>
      </c>
      <c r="H440" s="3" t="s">
        <v>37</v>
      </c>
      <c r="I440" s="13">
        <v>19000000</v>
      </c>
      <c r="J440" s="3">
        <v>4</v>
      </c>
      <c r="K440" s="4">
        <v>9.1666666666666674E-2</v>
      </c>
      <c r="L440" s="3" t="s">
        <v>38</v>
      </c>
      <c r="M440" s="3" t="s">
        <v>27</v>
      </c>
      <c r="N440" s="3" t="s">
        <v>41</v>
      </c>
      <c r="O440" s="3" t="s">
        <v>78</v>
      </c>
      <c r="P440" s="3" t="s">
        <v>90</v>
      </c>
      <c r="S440" s="3"/>
      <c r="AB440" s="8"/>
    </row>
    <row r="441" spans="2:28" ht="21" customHeight="1" x14ac:dyDescent="0.25">
      <c r="B441" s="5" t="s">
        <v>4</v>
      </c>
      <c r="C441" s="5">
        <v>20</v>
      </c>
      <c r="D441" s="5" t="s">
        <v>28</v>
      </c>
      <c r="E441" s="5" t="s">
        <v>18</v>
      </c>
      <c r="F441" s="5" t="s">
        <v>32</v>
      </c>
      <c r="G441" s="5">
        <v>2</v>
      </c>
      <c r="H441" s="5" t="s">
        <v>40</v>
      </c>
      <c r="I441" s="12">
        <v>38000000</v>
      </c>
      <c r="J441" s="5">
        <v>5</v>
      </c>
      <c r="K441" s="6">
        <v>9.1666666666666674E-2</v>
      </c>
      <c r="L441" s="5" t="s">
        <v>38</v>
      </c>
      <c r="M441" s="5" t="s">
        <v>10</v>
      </c>
      <c r="N441" s="5" t="s">
        <v>44</v>
      </c>
      <c r="O441" s="5" t="s">
        <v>78</v>
      </c>
      <c r="P441" s="5" t="s">
        <v>86</v>
      </c>
      <c r="S441" s="3"/>
      <c r="AB441" s="8"/>
    </row>
    <row r="442" spans="2:28" ht="21" customHeight="1" x14ac:dyDescent="0.25">
      <c r="B442" s="3" t="s">
        <v>4</v>
      </c>
      <c r="C442" s="3">
        <v>4</v>
      </c>
      <c r="D442" s="3" t="s">
        <v>28</v>
      </c>
      <c r="E442" s="3" t="s">
        <v>22</v>
      </c>
      <c r="F442" s="3" t="s">
        <v>7</v>
      </c>
      <c r="G442" s="3">
        <v>5</v>
      </c>
      <c r="H442" s="3" t="s">
        <v>33</v>
      </c>
      <c r="I442" s="13">
        <v>20000000</v>
      </c>
      <c r="J442" s="3">
        <v>2</v>
      </c>
      <c r="K442" s="4">
        <v>9.1666666666666674E-2</v>
      </c>
      <c r="L442" s="3" t="s">
        <v>9</v>
      </c>
      <c r="M442" s="3" t="s">
        <v>15</v>
      </c>
      <c r="N442" s="3" t="s">
        <v>21</v>
      </c>
      <c r="O442" s="3" t="s">
        <v>78</v>
      </c>
      <c r="P442" s="3" t="s">
        <v>52</v>
      </c>
      <c r="S442" s="3"/>
      <c r="AB442" s="8"/>
    </row>
    <row r="443" spans="2:28" ht="21" customHeight="1" x14ac:dyDescent="0.25">
      <c r="B443" s="5" t="s">
        <v>4</v>
      </c>
      <c r="C443" s="5">
        <v>20</v>
      </c>
      <c r="D443" s="5" t="s">
        <v>28</v>
      </c>
      <c r="E443" s="5" t="s">
        <v>22</v>
      </c>
      <c r="F443" s="5" t="s">
        <v>13</v>
      </c>
      <c r="G443" s="5">
        <v>2</v>
      </c>
      <c r="H443" s="5" t="s">
        <v>19</v>
      </c>
      <c r="I443" s="12">
        <v>12000000</v>
      </c>
      <c r="J443" s="5">
        <v>2</v>
      </c>
      <c r="K443" s="6">
        <v>9.1666666666666674E-2</v>
      </c>
      <c r="L443" s="5" t="s">
        <v>9</v>
      </c>
      <c r="M443" s="5" t="s">
        <v>10</v>
      </c>
      <c r="N443" s="5" t="s">
        <v>21</v>
      </c>
      <c r="O443" s="5" t="s">
        <v>80</v>
      </c>
      <c r="P443" s="5" t="s">
        <v>52</v>
      </c>
      <c r="S443" s="3"/>
      <c r="AB443" s="8"/>
    </row>
    <row r="444" spans="2:28" ht="21" customHeight="1" x14ac:dyDescent="0.25">
      <c r="B444" s="3" t="s">
        <v>4</v>
      </c>
      <c r="C444" s="3">
        <v>22</v>
      </c>
      <c r="D444" s="3" t="s">
        <v>28</v>
      </c>
      <c r="E444" s="3" t="s">
        <v>42</v>
      </c>
      <c r="F444" s="3" t="s">
        <v>32</v>
      </c>
      <c r="G444" s="3">
        <v>1</v>
      </c>
      <c r="H444" s="3" t="s">
        <v>8</v>
      </c>
      <c r="I444" s="13">
        <v>7000000</v>
      </c>
      <c r="J444" s="3">
        <v>1</v>
      </c>
      <c r="K444" s="4">
        <v>9.1666666666666674E-2</v>
      </c>
      <c r="L444" s="3" t="s">
        <v>9</v>
      </c>
      <c r="M444" s="3" t="s">
        <v>30</v>
      </c>
      <c r="N444" s="3" t="s">
        <v>24</v>
      </c>
      <c r="O444" s="3" t="s">
        <v>78</v>
      </c>
      <c r="P444" s="3" t="s">
        <v>86</v>
      </c>
      <c r="S444" s="3"/>
      <c r="AB444" s="8"/>
    </row>
    <row r="445" spans="2:28" ht="21" customHeight="1" x14ac:dyDescent="0.25">
      <c r="B445" s="5" t="s">
        <v>4</v>
      </c>
      <c r="C445" s="5">
        <v>30</v>
      </c>
      <c r="D445" s="5" t="s">
        <v>28</v>
      </c>
      <c r="E445" s="5" t="s">
        <v>29</v>
      </c>
      <c r="F445" s="5" t="s">
        <v>13</v>
      </c>
      <c r="G445" s="5">
        <v>3</v>
      </c>
      <c r="H445" s="5" t="s">
        <v>23</v>
      </c>
      <c r="I445" s="12">
        <v>15000000</v>
      </c>
      <c r="J445" s="5">
        <v>2</v>
      </c>
      <c r="K445" s="6">
        <v>9.1666666666666674E-2</v>
      </c>
      <c r="L445" s="5" t="s">
        <v>9</v>
      </c>
      <c r="M445" s="5" t="s">
        <v>46</v>
      </c>
      <c r="N445" s="5" t="s">
        <v>41</v>
      </c>
      <c r="O445" s="5" t="s">
        <v>79</v>
      </c>
      <c r="P445" s="5" t="s">
        <v>83</v>
      </c>
      <c r="S445" s="3"/>
      <c r="AB445" s="8"/>
    </row>
    <row r="446" spans="2:28" ht="21" customHeight="1" x14ac:dyDescent="0.25">
      <c r="B446" s="3" t="s">
        <v>4</v>
      </c>
      <c r="C446" s="3">
        <v>3</v>
      </c>
      <c r="D446" s="3" t="s">
        <v>28</v>
      </c>
      <c r="E446" s="3" t="s">
        <v>6</v>
      </c>
      <c r="F446" s="3" t="s">
        <v>7</v>
      </c>
      <c r="G446" s="3">
        <v>3</v>
      </c>
      <c r="H446" s="3" t="s">
        <v>23</v>
      </c>
      <c r="I446" s="13">
        <v>15000000</v>
      </c>
      <c r="J446" s="3">
        <v>2</v>
      </c>
      <c r="K446" s="4">
        <v>9.1666666666666674E-2</v>
      </c>
      <c r="L446" s="3" t="s">
        <v>9</v>
      </c>
      <c r="M446" s="3" t="s">
        <v>10</v>
      </c>
      <c r="N446" s="3" t="s">
        <v>16</v>
      </c>
      <c r="O446" s="3" t="s">
        <v>78</v>
      </c>
      <c r="P446" s="3" t="s">
        <v>89</v>
      </c>
      <c r="S446" s="3"/>
      <c r="AB446" s="8"/>
    </row>
    <row r="447" spans="2:28" ht="21" customHeight="1" x14ac:dyDescent="0.25">
      <c r="B447" s="5" t="s">
        <v>4</v>
      </c>
      <c r="C447" s="5">
        <v>8</v>
      </c>
      <c r="D447" s="5" t="s">
        <v>28</v>
      </c>
      <c r="E447" s="5" t="s">
        <v>6</v>
      </c>
      <c r="F447" s="5" t="s">
        <v>36</v>
      </c>
      <c r="G447" s="5">
        <v>4</v>
      </c>
      <c r="H447" s="5" t="s">
        <v>33</v>
      </c>
      <c r="I447" s="12">
        <v>20000000</v>
      </c>
      <c r="J447" s="5">
        <v>3</v>
      </c>
      <c r="K447" s="6">
        <v>9.1666666666666674E-2</v>
      </c>
      <c r="L447" s="5" t="s">
        <v>9</v>
      </c>
      <c r="M447" s="5" t="s">
        <v>20</v>
      </c>
      <c r="N447" s="5" t="s">
        <v>41</v>
      </c>
      <c r="O447" s="5" t="s">
        <v>81</v>
      </c>
      <c r="P447" s="5" t="s">
        <v>88</v>
      </c>
      <c r="S447" s="3"/>
      <c r="AB447" s="8"/>
    </row>
    <row r="448" spans="2:28" ht="21" customHeight="1" x14ac:dyDescent="0.25">
      <c r="B448" s="3" t="s">
        <v>4</v>
      </c>
      <c r="C448" s="3">
        <v>23</v>
      </c>
      <c r="D448" s="3" t="s">
        <v>28</v>
      </c>
      <c r="E448" s="3" t="s">
        <v>6</v>
      </c>
      <c r="F448" s="3" t="s">
        <v>32</v>
      </c>
      <c r="G448" s="3">
        <v>3</v>
      </c>
      <c r="H448" s="3" t="s">
        <v>23</v>
      </c>
      <c r="I448" s="13">
        <v>15000000</v>
      </c>
      <c r="J448" s="3">
        <v>1</v>
      </c>
      <c r="K448" s="4">
        <v>9.1666666666666674E-2</v>
      </c>
      <c r="L448" s="3" t="s">
        <v>9</v>
      </c>
      <c r="M448" s="3" t="s">
        <v>20</v>
      </c>
      <c r="N448" s="3" t="s">
        <v>44</v>
      </c>
      <c r="O448" s="3" t="s">
        <v>80</v>
      </c>
      <c r="P448" s="3" t="s">
        <v>52</v>
      </c>
      <c r="S448" s="3"/>
      <c r="AB448" s="8"/>
    </row>
    <row r="449" spans="2:28" ht="21" customHeight="1" x14ac:dyDescent="0.25">
      <c r="B449" s="5" t="s">
        <v>4</v>
      </c>
      <c r="C449" s="5">
        <v>22</v>
      </c>
      <c r="D449" s="5" t="s">
        <v>35</v>
      </c>
      <c r="E449" s="5" t="s">
        <v>22</v>
      </c>
      <c r="F449" s="5" t="s">
        <v>32</v>
      </c>
      <c r="G449" s="5">
        <v>2</v>
      </c>
      <c r="H449" s="5" t="s">
        <v>40</v>
      </c>
      <c r="I449" s="12">
        <v>38000000</v>
      </c>
      <c r="J449" s="5">
        <v>3</v>
      </c>
      <c r="K449" s="6">
        <v>9.1666666666666674E-2</v>
      </c>
      <c r="L449" s="5" t="s">
        <v>38</v>
      </c>
      <c r="M449" s="5" t="s">
        <v>53</v>
      </c>
      <c r="N449" s="5" t="s">
        <v>16</v>
      </c>
      <c r="O449" s="5" t="s">
        <v>78</v>
      </c>
      <c r="P449" s="5" t="s">
        <v>89</v>
      </c>
      <c r="S449" s="3"/>
      <c r="AB449" s="8"/>
    </row>
    <row r="450" spans="2:28" ht="21" customHeight="1" x14ac:dyDescent="0.25">
      <c r="B450" s="3" t="s">
        <v>4</v>
      </c>
      <c r="C450" s="3">
        <v>3</v>
      </c>
      <c r="D450" s="3" t="s">
        <v>35</v>
      </c>
      <c r="E450" s="3" t="s">
        <v>22</v>
      </c>
      <c r="F450" s="3" t="s">
        <v>13</v>
      </c>
      <c r="G450" s="3">
        <v>1</v>
      </c>
      <c r="H450" s="3" t="s">
        <v>37</v>
      </c>
      <c r="I450" s="13">
        <v>19000000</v>
      </c>
      <c r="J450" s="3">
        <v>3</v>
      </c>
      <c r="K450" s="4">
        <v>9.1666666666666674E-2</v>
      </c>
      <c r="L450" s="3" t="s">
        <v>38</v>
      </c>
      <c r="M450" s="3" t="s">
        <v>20</v>
      </c>
      <c r="N450" s="3" t="s">
        <v>41</v>
      </c>
      <c r="O450" s="3" t="s">
        <v>79</v>
      </c>
      <c r="P450" s="3" t="s">
        <v>84</v>
      </c>
      <c r="S450" s="3"/>
      <c r="AB450" s="8"/>
    </row>
    <row r="451" spans="2:28" ht="21" customHeight="1" x14ac:dyDescent="0.25">
      <c r="B451" s="5" t="s">
        <v>4</v>
      </c>
      <c r="C451" s="5">
        <v>6</v>
      </c>
      <c r="D451" s="5" t="s">
        <v>35</v>
      </c>
      <c r="E451" s="5" t="s">
        <v>22</v>
      </c>
      <c r="F451" s="5" t="s">
        <v>13</v>
      </c>
      <c r="G451" s="5">
        <v>3</v>
      </c>
      <c r="H451" s="5" t="s">
        <v>14</v>
      </c>
      <c r="I451" s="12">
        <v>11000000</v>
      </c>
      <c r="J451" s="5">
        <v>5</v>
      </c>
      <c r="K451" s="6">
        <v>9.1666666666666674E-2</v>
      </c>
      <c r="L451" s="5" t="s">
        <v>9</v>
      </c>
      <c r="M451" s="5" t="s">
        <v>43</v>
      </c>
      <c r="N451" s="5" t="s">
        <v>21</v>
      </c>
      <c r="O451" s="5" t="s">
        <v>80</v>
      </c>
      <c r="P451" s="5" t="s">
        <v>52</v>
      </c>
      <c r="S451" s="3"/>
      <c r="AB451" s="8"/>
    </row>
    <row r="452" spans="2:28" ht="21" customHeight="1" x14ac:dyDescent="0.25">
      <c r="B452" s="3" t="s">
        <v>4</v>
      </c>
      <c r="C452" s="3">
        <v>22</v>
      </c>
      <c r="D452" s="3" t="s">
        <v>35</v>
      </c>
      <c r="E452" s="3" t="s">
        <v>22</v>
      </c>
      <c r="F452" s="3" t="s">
        <v>32</v>
      </c>
      <c r="G452" s="3">
        <v>5</v>
      </c>
      <c r="H452" s="3" t="s">
        <v>26</v>
      </c>
      <c r="I452" s="13">
        <v>25000000</v>
      </c>
      <c r="J452" s="3">
        <v>2</v>
      </c>
      <c r="K452" s="4">
        <v>9.1666666666666674E-2</v>
      </c>
      <c r="L452" s="3" t="s">
        <v>9</v>
      </c>
      <c r="M452" s="3" t="s">
        <v>30</v>
      </c>
      <c r="N452" s="3" t="s">
        <v>34</v>
      </c>
      <c r="O452" s="3" t="s">
        <v>78</v>
      </c>
      <c r="P452" s="3" t="s">
        <v>86</v>
      </c>
      <c r="S452" s="3"/>
      <c r="AB452" s="8"/>
    </row>
    <row r="453" spans="2:28" ht="21" customHeight="1" x14ac:dyDescent="0.25">
      <c r="B453" s="5" t="s">
        <v>4</v>
      </c>
      <c r="C453" s="5">
        <v>22</v>
      </c>
      <c r="D453" s="5" t="s">
        <v>35</v>
      </c>
      <c r="E453" s="5" t="s">
        <v>42</v>
      </c>
      <c r="F453" s="5" t="s">
        <v>7</v>
      </c>
      <c r="G453" s="5">
        <v>2</v>
      </c>
      <c r="H453" s="5" t="s">
        <v>19</v>
      </c>
      <c r="I453" s="12">
        <v>12000000</v>
      </c>
      <c r="J453" s="5">
        <v>1</v>
      </c>
      <c r="K453" s="6">
        <v>9.1666666666666674E-2</v>
      </c>
      <c r="L453" s="5" t="s">
        <v>9</v>
      </c>
      <c r="M453" s="5" t="s">
        <v>53</v>
      </c>
      <c r="N453" s="5" t="s">
        <v>24</v>
      </c>
      <c r="O453" s="5" t="s">
        <v>78</v>
      </c>
      <c r="P453" s="5" t="s">
        <v>89</v>
      </c>
      <c r="S453" s="3"/>
      <c r="AB453" s="8"/>
    </row>
    <row r="454" spans="2:28" ht="21" customHeight="1" x14ac:dyDescent="0.25">
      <c r="B454" s="3" t="s">
        <v>4</v>
      </c>
      <c r="C454" s="3">
        <v>11</v>
      </c>
      <c r="D454" s="3" t="s">
        <v>35</v>
      </c>
      <c r="E454" s="3" t="s">
        <v>18</v>
      </c>
      <c r="F454" s="3" t="s">
        <v>32</v>
      </c>
      <c r="G454" s="3">
        <v>3</v>
      </c>
      <c r="H454" s="3" t="s">
        <v>23</v>
      </c>
      <c r="I454" s="13">
        <v>15000000</v>
      </c>
      <c r="J454" s="3">
        <v>1</v>
      </c>
      <c r="K454" s="4">
        <v>9.1666666666666674E-2</v>
      </c>
      <c r="L454" s="3" t="s">
        <v>9</v>
      </c>
      <c r="M454" s="3" t="s">
        <v>43</v>
      </c>
      <c r="N454" s="3" t="s">
        <v>41</v>
      </c>
      <c r="O454" s="3" t="s">
        <v>78</v>
      </c>
      <c r="P454" s="3" t="s">
        <v>86</v>
      </c>
      <c r="S454" s="3"/>
      <c r="AB454" s="8"/>
    </row>
    <row r="455" spans="2:28" ht="21" customHeight="1" x14ac:dyDescent="0.25">
      <c r="B455" s="5" t="s">
        <v>4</v>
      </c>
      <c r="C455" s="5">
        <v>17</v>
      </c>
      <c r="D455" s="5" t="s">
        <v>35</v>
      </c>
      <c r="E455" s="5" t="s">
        <v>6</v>
      </c>
      <c r="F455" s="5" t="s">
        <v>13</v>
      </c>
      <c r="G455" s="5">
        <v>3</v>
      </c>
      <c r="H455" s="5" t="s">
        <v>23</v>
      </c>
      <c r="I455" s="12">
        <v>15000000</v>
      </c>
      <c r="J455" s="5">
        <v>5</v>
      </c>
      <c r="K455" s="6">
        <v>9.1666666666666674E-2</v>
      </c>
      <c r="L455" s="5" t="s">
        <v>9</v>
      </c>
      <c r="M455" s="5" t="s">
        <v>30</v>
      </c>
      <c r="N455" s="5" t="s">
        <v>41</v>
      </c>
      <c r="O455" s="5" t="s">
        <v>79</v>
      </c>
      <c r="P455" s="5" t="s">
        <v>83</v>
      </c>
      <c r="S455" s="3"/>
      <c r="AB455" s="8"/>
    </row>
    <row r="456" spans="2:28" ht="21" customHeight="1" x14ac:dyDescent="0.25">
      <c r="B456" s="3" t="s">
        <v>4</v>
      </c>
      <c r="C456" s="3">
        <v>1</v>
      </c>
      <c r="D456" s="3" t="s">
        <v>35</v>
      </c>
      <c r="E456" s="3" t="s">
        <v>18</v>
      </c>
      <c r="F456" s="3" t="s">
        <v>32</v>
      </c>
      <c r="G456" s="3">
        <v>4</v>
      </c>
      <c r="H456" s="3" t="s">
        <v>33</v>
      </c>
      <c r="I456" s="13">
        <v>20000000</v>
      </c>
      <c r="J456" s="3">
        <v>1</v>
      </c>
      <c r="K456" s="4">
        <v>9.1666666666666674E-2</v>
      </c>
      <c r="L456" s="3" t="s">
        <v>9</v>
      </c>
      <c r="M456" s="3" t="s">
        <v>20</v>
      </c>
      <c r="N456" s="3" t="s">
        <v>44</v>
      </c>
      <c r="O456" s="3" t="s">
        <v>79</v>
      </c>
      <c r="P456" s="3" t="s">
        <v>87</v>
      </c>
      <c r="S456" s="3"/>
      <c r="AB456" s="8"/>
    </row>
    <row r="457" spans="2:28" ht="21" customHeight="1" x14ac:dyDescent="0.25">
      <c r="B457" s="5" t="s">
        <v>4</v>
      </c>
      <c r="C457" s="5">
        <v>11</v>
      </c>
      <c r="D457" s="5" t="s">
        <v>56</v>
      </c>
      <c r="E457" s="5" t="s">
        <v>42</v>
      </c>
      <c r="F457" s="5" t="s">
        <v>13</v>
      </c>
      <c r="G457" s="5">
        <v>4</v>
      </c>
      <c r="H457" s="5" t="s">
        <v>33</v>
      </c>
      <c r="I457" s="12">
        <v>20000000</v>
      </c>
      <c r="J457" s="5">
        <v>3</v>
      </c>
      <c r="K457" s="6">
        <v>9.1666666666666674E-2</v>
      </c>
      <c r="L457" s="5" t="s">
        <v>51</v>
      </c>
      <c r="M457" s="5" t="s">
        <v>53</v>
      </c>
      <c r="N457" s="5" t="s">
        <v>24</v>
      </c>
      <c r="O457" s="5" t="s">
        <v>81</v>
      </c>
      <c r="P457" s="5" t="s">
        <v>91</v>
      </c>
      <c r="S457" s="3"/>
      <c r="AB457" s="8"/>
    </row>
    <row r="458" spans="2:28" ht="21" customHeight="1" x14ac:dyDescent="0.25">
      <c r="B458" s="3" t="s">
        <v>4</v>
      </c>
      <c r="C458" s="3">
        <v>25</v>
      </c>
      <c r="D458" s="3" t="s">
        <v>56</v>
      </c>
      <c r="E458" s="3" t="s">
        <v>42</v>
      </c>
      <c r="F458" s="3" t="s">
        <v>32</v>
      </c>
      <c r="G458" s="3">
        <v>2</v>
      </c>
      <c r="H458" s="3" t="s">
        <v>19</v>
      </c>
      <c r="I458" s="13">
        <v>12000000</v>
      </c>
      <c r="J458" s="3">
        <v>2</v>
      </c>
      <c r="K458" s="4">
        <v>9.1666666666666674E-2</v>
      </c>
      <c r="L458" s="3" t="s">
        <v>9</v>
      </c>
      <c r="M458" s="3" t="s">
        <v>20</v>
      </c>
      <c r="N458" s="3" t="s">
        <v>24</v>
      </c>
      <c r="O458" s="3" t="s">
        <v>81</v>
      </c>
      <c r="P458" s="3" t="s">
        <v>91</v>
      </c>
      <c r="S458" s="3"/>
      <c r="AB458" s="8"/>
    </row>
    <row r="459" spans="2:28" ht="21" customHeight="1" x14ac:dyDescent="0.25">
      <c r="B459" s="5" t="s">
        <v>4</v>
      </c>
      <c r="C459" s="5">
        <v>24</v>
      </c>
      <c r="D459" s="5" t="s">
        <v>56</v>
      </c>
      <c r="E459" s="5" t="s">
        <v>6</v>
      </c>
      <c r="F459" s="5" t="s">
        <v>7</v>
      </c>
      <c r="G459" s="5">
        <v>3</v>
      </c>
      <c r="H459" s="5" t="s">
        <v>23</v>
      </c>
      <c r="I459" s="12">
        <v>15000000</v>
      </c>
      <c r="J459" s="5">
        <v>3</v>
      </c>
      <c r="K459" s="6">
        <v>9.1666666666666674E-2</v>
      </c>
      <c r="L459" s="5" t="s">
        <v>9</v>
      </c>
      <c r="M459" s="5" t="s">
        <v>10</v>
      </c>
      <c r="N459" s="5" t="s">
        <v>34</v>
      </c>
      <c r="O459" s="5" t="s">
        <v>80</v>
      </c>
      <c r="P459" s="5" t="s">
        <v>52</v>
      </c>
      <c r="S459" s="3"/>
      <c r="AB459" s="8"/>
    </row>
    <row r="460" spans="2:28" ht="21" customHeight="1" x14ac:dyDescent="0.25">
      <c r="B460" s="3" t="s">
        <v>4</v>
      </c>
      <c r="C460" s="3">
        <v>31</v>
      </c>
      <c r="D460" s="3" t="s">
        <v>56</v>
      </c>
      <c r="E460" s="3" t="s">
        <v>6</v>
      </c>
      <c r="F460" s="3" t="s">
        <v>13</v>
      </c>
      <c r="G460" s="3">
        <v>2</v>
      </c>
      <c r="H460" s="3" t="s">
        <v>19</v>
      </c>
      <c r="I460" s="13">
        <v>12000000</v>
      </c>
      <c r="J460" s="3">
        <v>2</v>
      </c>
      <c r="K460" s="4">
        <v>9.1666666666666674E-2</v>
      </c>
      <c r="L460" s="3" t="s">
        <v>9</v>
      </c>
      <c r="M460" s="3" t="s">
        <v>15</v>
      </c>
      <c r="N460" s="3" t="s">
        <v>44</v>
      </c>
      <c r="O460" s="3" t="s">
        <v>79</v>
      </c>
      <c r="P460" s="3" t="s">
        <v>83</v>
      </c>
      <c r="S460" s="3"/>
      <c r="AB460" s="8"/>
    </row>
    <row r="461" spans="2:28" ht="21" customHeight="1" x14ac:dyDescent="0.25">
      <c r="B461" s="5" t="s">
        <v>4</v>
      </c>
      <c r="C461" s="5">
        <v>11</v>
      </c>
      <c r="D461" s="5" t="s">
        <v>45</v>
      </c>
      <c r="E461" s="5" t="s">
        <v>42</v>
      </c>
      <c r="F461" s="5" t="s">
        <v>7</v>
      </c>
      <c r="G461" s="5">
        <v>5</v>
      </c>
      <c r="H461" s="5" t="s">
        <v>26</v>
      </c>
      <c r="I461" s="12">
        <v>25000000</v>
      </c>
      <c r="J461" s="5">
        <v>3</v>
      </c>
      <c r="K461" s="6">
        <v>9.1666666666666674E-2</v>
      </c>
      <c r="L461" s="5" t="s">
        <v>9</v>
      </c>
      <c r="M461" s="5" t="s">
        <v>39</v>
      </c>
      <c r="N461" s="5" t="s">
        <v>11</v>
      </c>
      <c r="O461" s="5" t="s">
        <v>80</v>
      </c>
      <c r="P461" s="5" t="s">
        <v>85</v>
      </c>
      <c r="S461" s="3"/>
      <c r="AB461" s="8"/>
    </row>
    <row r="462" spans="2:28" ht="21" customHeight="1" x14ac:dyDescent="0.25">
      <c r="B462" s="3" t="s">
        <v>4</v>
      </c>
      <c r="C462" s="3">
        <v>15</v>
      </c>
      <c r="D462" s="3" t="s">
        <v>45</v>
      </c>
      <c r="E462" s="3" t="s">
        <v>22</v>
      </c>
      <c r="F462" s="3" t="s">
        <v>32</v>
      </c>
      <c r="G462" s="3">
        <v>2</v>
      </c>
      <c r="H462" s="3" t="s">
        <v>19</v>
      </c>
      <c r="I462" s="13">
        <v>12000000</v>
      </c>
      <c r="J462" s="3">
        <v>1</v>
      </c>
      <c r="K462" s="4">
        <v>9.1666666666666674E-2</v>
      </c>
      <c r="L462" s="3" t="s">
        <v>9</v>
      </c>
      <c r="M462" s="3" t="s">
        <v>20</v>
      </c>
      <c r="N462" s="3" t="s">
        <v>34</v>
      </c>
      <c r="O462" s="3" t="s">
        <v>79</v>
      </c>
      <c r="P462" s="3" t="s">
        <v>84</v>
      </c>
      <c r="S462" s="3"/>
      <c r="AB462" s="8"/>
    </row>
    <row r="463" spans="2:28" ht="21" customHeight="1" x14ac:dyDescent="0.25">
      <c r="B463" s="5" t="s">
        <v>4</v>
      </c>
      <c r="C463" s="5">
        <v>14</v>
      </c>
      <c r="D463" s="5" t="s">
        <v>47</v>
      </c>
      <c r="E463" s="5" t="s">
        <v>18</v>
      </c>
      <c r="F463" s="5" t="s">
        <v>13</v>
      </c>
      <c r="G463" s="5">
        <v>2</v>
      </c>
      <c r="H463" s="5" t="s">
        <v>19</v>
      </c>
      <c r="I463" s="12">
        <v>12000000</v>
      </c>
      <c r="J463" s="5">
        <v>1</v>
      </c>
      <c r="K463" s="6">
        <v>9.1666666666666674E-2</v>
      </c>
      <c r="L463" s="5" t="s">
        <v>9</v>
      </c>
      <c r="M463" s="5" t="s">
        <v>39</v>
      </c>
      <c r="N463" s="5" t="s">
        <v>21</v>
      </c>
      <c r="O463" s="5" t="s">
        <v>81</v>
      </c>
      <c r="P463" s="5" t="s">
        <v>91</v>
      </c>
      <c r="S463" s="3"/>
      <c r="AB463" s="8"/>
    </row>
    <row r="464" spans="2:28" ht="21" customHeight="1" x14ac:dyDescent="0.25">
      <c r="B464" s="3" t="s">
        <v>4</v>
      </c>
      <c r="C464" s="3">
        <v>11</v>
      </c>
      <c r="D464" s="3" t="s">
        <v>47</v>
      </c>
      <c r="E464" s="3" t="s">
        <v>6</v>
      </c>
      <c r="F464" s="3" t="s">
        <v>32</v>
      </c>
      <c r="G464" s="3">
        <v>1</v>
      </c>
      <c r="H464" s="3" t="s">
        <v>8</v>
      </c>
      <c r="I464" s="13">
        <v>7000000</v>
      </c>
      <c r="J464" s="3">
        <v>1</v>
      </c>
      <c r="K464" s="4">
        <v>9.1666666666666674E-2</v>
      </c>
      <c r="L464" s="3" t="s">
        <v>9</v>
      </c>
      <c r="M464" s="3" t="s">
        <v>30</v>
      </c>
      <c r="N464" s="3" t="s">
        <v>24</v>
      </c>
      <c r="O464" s="3" t="s">
        <v>79</v>
      </c>
      <c r="P464" s="3" t="s">
        <v>84</v>
      </c>
      <c r="S464" s="3"/>
      <c r="AB464" s="8"/>
    </row>
    <row r="465" spans="2:28" ht="21" customHeight="1" x14ac:dyDescent="0.25">
      <c r="B465" s="5" t="s">
        <v>4</v>
      </c>
      <c r="C465" s="5">
        <v>1</v>
      </c>
      <c r="D465" s="5" t="s">
        <v>49</v>
      </c>
      <c r="E465" s="5" t="s">
        <v>18</v>
      </c>
      <c r="F465" s="5" t="s">
        <v>7</v>
      </c>
      <c r="G465" s="5">
        <v>4</v>
      </c>
      <c r="H465" s="5" t="s">
        <v>33</v>
      </c>
      <c r="I465" s="12">
        <v>20000000</v>
      </c>
      <c r="J465" s="5">
        <v>2</v>
      </c>
      <c r="K465" s="6">
        <v>9.1666666666666674E-2</v>
      </c>
      <c r="L465" s="5" t="s">
        <v>51</v>
      </c>
      <c r="M465" s="5" t="s">
        <v>20</v>
      </c>
      <c r="N465" s="5" t="s">
        <v>16</v>
      </c>
      <c r="O465" s="5" t="s">
        <v>78</v>
      </c>
      <c r="P465" s="5" t="s">
        <v>90</v>
      </c>
      <c r="S465" s="3"/>
      <c r="AB465" s="8"/>
    </row>
    <row r="466" spans="2:28" ht="21" customHeight="1" x14ac:dyDescent="0.25">
      <c r="B466" s="3" t="s">
        <v>4</v>
      </c>
      <c r="C466" s="3">
        <v>7</v>
      </c>
      <c r="D466" s="3" t="s">
        <v>49</v>
      </c>
      <c r="E466" s="3" t="s">
        <v>18</v>
      </c>
      <c r="F466" s="3" t="s">
        <v>32</v>
      </c>
      <c r="G466" s="3">
        <v>3</v>
      </c>
      <c r="H466" s="3" t="s">
        <v>23</v>
      </c>
      <c r="I466" s="13">
        <v>15000000</v>
      </c>
      <c r="J466" s="3">
        <v>1</v>
      </c>
      <c r="K466" s="4">
        <v>9.1666666666666674E-2</v>
      </c>
      <c r="L466" s="3" t="s">
        <v>9</v>
      </c>
      <c r="M466" s="3" t="s">
        <v>39</v>
      </c>
      <c r="N466" s="3" t="s">
        <v>34</v>
      </c>
      <c r="O466" s="3" t="s">
        <v>78</v>
      </c>
      <c r="P466" s="3" t="s">
        <v>86</v>
      </c>
      <c r="S466" s="3"/>
      <c r="AB466" s="8"/>
    </row>
    <row r="467" spans="2:28" ht="21" customHeight="1" x14ac:dyDescent="0.25">
      <c r="B467" s="5" t="s">
        <v>4</v>
      </c>
      <c r="C467" s="5">
        <v>1</v>
      </c>
      <c r="D467" s="5" t="s">
        <v>49</v>
      </c>
      <c r="E467" s="5" t="s">
        <v>22</v>
      </c>
      <c r="F467" s="5" t="s">
        <v>13</v>
      </c>
      <c r="G467" s="5">
        <v>3</v>
      </c>
      <c r="H467" s="5" t="s">
        <v>23</v>
      </c>
      <c r="I467" s="12">
        <v>15000000</v>
      </c>
      <c r="J467" s="5">
        <v>2</v>
      </c>
      <c r="K467" s="6">
        <v>9.1666666666666674E-2</v>
      </c>
      <c r="L467" s="5" t="s">
        <v>9</v>
      </c>
      <c r="M467" s="5" t="s">
        <v>10</v>
      </c>
      <c r="N467" s="5" t="s">
        <v>44</v>
      </c>
      <c r="O467" s="5" t="s">
        <v>79</v>
      </c>
      <c r="P467" s="5" t="s">
        <v>87</v>
      </c>
      <c r="S467" s="3"/>
      <c r="AB467" s="8"/>
    </row>
    <row r="468" spans="2:28" ht="21" customHeight="1" x14ac:dyDescent="0.25">
      <c r="B468" s="3" t="s">
        <v>4</v>
      </c>
      <c r="C468" s="3">
        <v>6</v>
      </c>
      <c r="D468" s="3" t="s">
        <v>60</v>
      </c>
      <c r="E468" s="3" t="s">
        <v>42</v>
      </c>
      <c r="F468" s="3" t="s">
        <v>32</v>
      </c>
      <c r="G468" s="3">
        <v>2</v>
      </c>
      <c r="H468" s="3" t="s">
        <v>40</v>
      </c>
      <c r="I468" s="13">
        <v>38000000</v>
      </c>
      <c r="J468" s="3">
        <v>1</v>
      </c>
      <c r="K468" s="4">
        <v>9.1666666666666674E-2</v>
      </c>
      <c r="L468" s="3" t="s">
        <v>38</v>
      </c>
      <c r="M468" s="3" t="s">
        <v>20</v>
      </c>
      <c r="N468" s="3" t="s">
        <v>11</v>
      </c>
      <c r="O468" s="3" t="s">
        <v>78</v>
      </c>
      <c r="P468" s="3" t="s">
        <v>89</v>
      </c>
      <c r="S468" s="3"/>
      <c r="AB468" s="8"/>
    </row>
    <row r="469" spans="2:28" ht="21" customHeight="1" x14ac:dyDescent="0.25">
      <c r="B469" s="5" t="s">
        <v>4</v>
      </c>
      <c r="C469" s="5">
        <v>31</v>
      </c>
      <c r="D469" s="5" t="s">
        <v>12</v>
      </c>
      <c r="E469" s="5" t="s">
        <v>18</v>
      </c>
      <c r="F469" s="5" t="s">
        <v>13</v>
      </c>
      <c r="G469" s="5">
        <v>1</v>
      </c>
      <c r="H469" s="5" t="s">
        <v>37</v>
      </c>
      <c r="I469" s="12">
        <v>19000000</v>
      </c>
      <c r="J469" s="5">
        <v>2</v>
      </c>
      <c r="K469" s="6">
        <v>9.1666666666666674E-2</v>
      </c>
      <c r="L469" s="5" t="s">
        <v>38</v>
      </c>
      <c r="M469" s="5" t="s">
        <v>10</v>
      </c>
      <c r="N469" s="5" t="s">
        <v>21</v>
      </c>
      <c r="O469" s="5" t="s">
        <v>79</v>
      </c>
      <c r="P469" s="5" t="s">
        <v>87</v>
      </c>
      <c r="S469" s="3"/>
      <c r="AB469" s="8"/>
    </row>
    <row r="470" spans="2:28" ht="21" customHeight="1" x14ac:dyDescent="0.25">
      <c r="B470" s="3" t="s">
        <v>57</v>
      </c>
      <c r="C470" s="3">
        <v>14</v>
      </c>
      <c r="D470" s="3" t="s">
        <v>48</v>
      </c>
      <c r="E470" s="3" t="s">
        <v>29</v>
      </c>
      <c r="F470" s="3" t="s">
        <v>32</v>
      </c>
      <c r="G470" s="3">
        <v>0</v>
      </c>
      <c r="H470" s="3" t="s">
        <v>58</v>
      </c>
      <c r="I470" s="3">
        <v>0</v>
      </c>
      <c r="J470" s="3">
        <v>4</v>
      </c>
      <c r="K470" s="4">
        <v>9.1666666666666674E-2</v>
      </c>
      <c r="N470" s="3" t="s">
        <v>24</v>
      </c>
      <c r="O470" s="3" t="s">
        <v>79</v>
      </c>
      <c r="P470" s="3" t="s">
        <v>87</v>
      </c>
      <c r="S470" s="3"/>
      <c r="AB470" s="8"/>
    </row>
    <row r="471" spans="2:28" ht="21" customHeight="1" x14ac:dyDescent="0.25">
      <c r="B471" s="5" t="s">
        <v>57</v>
      </c>
      <c r="C471" s="5">
        <v>3</v>
      </c>
      <c r="D471" s="5" t="s">
        <v>49</v>
      </c>
      <c r="E471" s="5" t="s">
        <v>6</v>
      </c>
      <c r="F471" s="5" t="s">
        <v>36</v>
      </c>
      <c r="G471" s="5">
        <v>0</v>
      </c>
      <c r="H471" s="5" t="s">
        <v>58</v>
      </c>
      <c r="I471" s="5">
        <v>0</v>
      </c>
      <c r="J471" s="5">
        <v>1</v>
      </c>
      <c r="K471" s="6">
        <v>9.1666666666666674E-2</v>
      </c>
      <c r="L471" s="5"/>
      <c r="M471" s="5"/>
      <c r="N471" s="5" t="s">
        <v>44</v>
      </c>
      <c r="O471" s="5" t="s">
        <v>79</v>
      </c>
      <c r="P471" s="5" t="s">
        <v>83</v>
      </c>
      <c r="S471" s="3"/>
      <c r="AB471" s="8"/>
    </row>
    <row r="472" spans="2:28" ht="21" customHeight="1" x14ac:dyDescent="0.25">
      <c r="B472" s="3" t="s">
        <v>57</v>
      </c>
      <c r="C472" s="3">
        <v>8</v>
      </c>
      <c r="D472" s="3" t="s">
        <v>50</v>
      </c>
      <c r="E472" s="3" t="s">
        <v>6</v>
      </c>
      <c r="F472" s="3" t="s">
        <v>36</v>
      </c>
      <c r="G472" s="3">
        <v>0</v>
      </c>
      <c r="H472" s="3" t="s">
        <v>58</v>
      </c>
      <c r="I472" s="3">
        <v>0</v>
      </c>
      <c r="J472" s="3">
        <v>2</v>
      </c>
      <c r="K472" s="4">
        <v>9.1666666666666674E-2</v>
      </c>
      <c r="N472" s="3" t="s">
        <v>24</v>
      </c>
      <c r="O472" s="3" t="s">
        <v>78</v>
      </c>
      <c r="P472" s="3" t="s">
        <v>52</v>
      </c>
      <c r="S472" s="3"/>
      <c r="AB472" s="8"/>
    </row>
    <row r="473" spans="2:28" ht="21" customHeight="1" x14ac:dyDescent="0.25">
      <c r="B473" s="5" t="s">
        <v>57</v>
      </c>
      <c r="C473" s="5">
        <v>30</v>
      </c>
      <c r="D473" s="5" t="s">
        <v>12</v>
      </c>
      <c r="E473" s="5" t="s">
        <v>22</v>
      </c>
      <c r="F473" s="5" t="s">
        <v>32</v>
      </c>
      <c r="G473" s="5">
        <v>0</v>
      </c>
      <c r="H473" s="5" t="s">
        <v>58</v>
      </c>
      <c r="I473" s="5">
        <v>0</v>
      </c>
      <c r="J473" s="5">
        <v>1</v>
      </c>
      <c r="K473" s="6">
        <v>9.1666666666666674E-2</v>
      </c>
      <c r="L473" s="5"/>
      <c r="M473" s="5"/>
      <c r="N473" s="5" t="s">
        <v>34</v>
      </c>
      <c r="O473" s="5" t="s">
        <v>78</v>
      </c>
      <c r="P473" s="5" t="s">
        <v>90</v>
      </c>
      <c r="S473" s="3"/>
      <c r="AB473" s="8"/>
    </row>
    <row r="474" spans="2:28" ht="21" customHeight="1" x14ac:dyDescent="0.25">
      <c r="B474" s="3" t="s">
        <v>57</v>
      </c>
      <c r="C474" s="3">
        <v>27</v>
      </c>
      <c r="D474" s="3" t="s">
        <v>17</v>
      </c>
      <c r="E474" s="3" t="s">
        <v>6</v>
      </c>
      <c r="F474" s="3" t="s">
        <v>32</v>
      </c>
      <c r="G474" s="3">
        <v>0</v>
      </c>
      <c r="H474" s="3" t="s">
        <v>58</v>
      </c>
      <c r="I474" s="3">
        <v>0</v>
      </c>
      <c r="J474" s="3">
        <v>3</v>
      </c>
      <c r="K474" s="4">
        <v>9.1666666666666674E-2</v>
      </c>
      <c r="N474" s="3" t="s">
        <v>34</v>
      </c>
      <c r="O474" s="3" t="s">
        <v>80</v>
      </c>
      <c r="P474" s="3" t="s">
        <v>52</v>
      </c>
      <c r="S474" s="3"/>
      <c r="AB474" s="8"/>
    </row>
    <row r="475" spans="2:28" ht="21" customHeight="1" x14ac:dyDescent="0.25">
      <c r="B475" s="5" t="s">
        <v>57</v>
      </c>
      <c r="C475" s="5">
        <v>16</v>
      </c>
      <c r="D475" s="5" t="s">
        <v>17</v>
      </c>
      <c r="E475" s="5" t="s">
        <v>18</v>
      </c>
      <c r="F475" s="5" t="s">
        <v>36</v>
      </c>
      <c r="G475" s="5">
        <v>0</v>
      </c>
      <c r="H475" s="5" t="s">
        <v>58</v>
      </c>
      <c r="I475" s="5">
        <v>0</v>
      </c>
      <c r="J475" s="5">
        <v>5</v>
      </c>
      <c r="K475" s="6">
        <v>9.1666666666666674E-2</v>
      </c>
      <c r="L475" s="5"/>
      <c r="M475" s="5"/>
      <c r="N475" s="5" t="s">
        <v>16</v>
      </c>
      <c r="O475" s="5" t="s">
        <v>78</v>
      </c>
      <c r="P475" s="5" t="s">
        <v>52</v>
      </c>
      <c r="S475" s="3"/>
      <c r="AB475" s="8"/>
    </row>
    <row r="476" spans="2:28" ht="21" customHeight="1" x14ac:dyDescent="0.25">
      <c r="B476" s="3" t="s">
        <v>57</v>
      </c>
      <c r="C476" s="3">
        <v>9</v>
      </c>
      <c r="D476" s="3" t="s">
        <v>28</v>
      </c>
      <c r="E476" s="3" t="s">
        <v>18</v>
      </c>
      <c r="F476" s="3" t="s">
        <v>13</v>
      </c>
      <c r="G476" s="3">
        <v>0</v>
      </c>
      <c r="H476" s="3" t="s">
        <v>58</v>
      </c>
      <c r="I476" s="3">
        <v>0</v>
      </c>
      <c r="J476" s="3">
        <v>5</v>
      </c>
      <c r="K476" s="4">
        <v>9.1666666666666674E-2</v>
      </c>
      <c r="N476" s="3" t="s">
        <v>21</v>
      </c>
      <c r="O476" s="3" t="s">
        <v>81</v>
      </c>
      <c r="P476" s="3" t="s">
        <v>91</v>
      </c>
      <c r="S476" s="3"/>
      <c r="AB476" s="8"/>
    </row>
    <row r="477" spans="2:28" ht="21" customHeight="1" x14ac:dyDescent="0.25">
      <c r="B477" s="5" t="s">
        <v>57</v>
      </c>
      <c r="C477" s="5">
        <v>9</v>
      </c>
      <c r="D477" s="5" t="s">
        <v>28</v>
      </c>
      <c r="E477" s="5" t="s">
        <v>29</v>
      </c>
      <c r="F477" s="5" t="s">
        <v>13</v>
      </c>
      <c r="G477" s="5">
        <v>0</v>
      </c>
      <c r="H477" s="5" t="s">
        <v>58</v>
      </c>
      <c r="I477" s="5">
        <v>0</v>
      </c>
      <c r="J477" s="5">
        <v>2</v>
      </c>
      <c r="K477" s="6">
        <v>9.1666666666666674E-2</v>
      </c>
      <c r="L477" s="5"/>
      <c r="M477" s="5"/>
      <c r="N477" s="5" t="s">
        <v>21</v>
      </c>
      <c r="O477" s="5" t="s">
        <v>78</v>
      </c>
      <c r="P477" s="5" t="s">
        <v>90</v>
      </c>
      <c r="S477" s="3"/>
      <c r="AB477" s="8"/>
    </row>
    <row r="478" spans="2:28" ht="21" customHeight="1" x14ac:dyDescent="0.25">
      <c r="B478" s="3" t="s">
        <v>57</v>
      </c>
      <c r="C478" s="3">
        <v>29</v>
      </c>
      <c r="D478" s="3" t="s">
        <v>28</v>
      </c>
      <c r="E478" s="3" t="s">
        <v>6</v>
      </c>
      <c r="F478" s="3" t="s">
        <v>7</v>
      </c>
      <c r="G478" s="3">
        <v>0</v>
      </c>
      <c r="H478" s="3" t="s">
        <v>58</v>
      </c>
      <c r="I478" s="3">
        <v>0</v>
      </c>
      <c r="J478" s="3">
        <v>4</v>
      </c>
      <c r="K478" s="4">
        <v>9.1666666666666674E-2</v>
      </c>
      <c r="N478" s="3" t="s">
        <v>34</v>
      </c>
      <c r="O478" s="3" t="s">
        <v>78</v>
      </c>
      <c r="P478" s="3" t="s">
        <v>86</v>
      </c>
      <c r="S478" s="3"/>
      <c r="AB478" s="8"/>
    </row>
    <row r="479" spans="2:28" ht="21" customHeight="1" x14ac:dyDescent="0.25">
      <c r="B479" s="5" t="s">
        <v>57</v>
      </c>
      <c r="C479" s="5">
        <v>29</v>
      </c>
      <c r="D479" s="5" t="s">
        <v>28</v>
      </c>
      <c r="E479" s="5" t="s">
        <v>61</v>
      </c>
      <c r="F479" s="5" t="s">
        <v>32</v>
      </c>
      <c r="G479" s="5">
        <v>0</v>
      </c>
      <c r="H479" s="5" t="s">
        <v>58</v>
      </c>
      <c r="I479" s="5">
        <v>0</v>
      </c>
      <c r="J479" s="5">
        <v>2</v>
      </c>
      <c r="K479" s="6">
        <v>9.1666666666666674E-2</v>
      </c>
      <c r="L479" s="5"/>
      <c r="M479" s="5"/>
      <c r="N479" s="5" t="s">
        <v>34</v>
      </c>
      <c r="O479" s="5" t="s">
        <v>78</v>
      </c>
      <c r="P479" s="5" t="s">
        <v>80</v>
      </c>
      <c r="S479" s="3"/>
      <c r="AB479" s="8"/>
    </row>
    <row r="480" spans="2:28" ht="21" customHeight="1" x14ac:dyDescent="0.25">
      <c r="B480" s="3" t="s">
        <v>57</v>
      </c>
      <c r="C480" s="3">
        <v>21</v>
      </c>
      <c r="D480" s="3" t="s">
        <v>35</v>
      </c>
      <c r="E480" s="3" t="s">
        <v>42</v>
      </c>
      <c r="F480" s="3" t="s">
        <v>32</v>
      </c>
      <c r="G480" s="3">
        <v>0</v>
      </c>
      <c r="H480" s="3" t="s">
        <v>58</v>
      </c>
      <c r="I480" s="3">
        <v>0</v>
      </c>
      <c r="J480" s="3">
        <v>2</v>
      </c>
      <c r="K480" s="4">
        <v>9.1666666666666674E-2</v>
      </c>
      <c r="N480" s="3" t="s">
        <v>34</v>
      </c>
      <c r="O480" s="3" t="s">
        <v>81</v>
      </c>
      <c r="P480" s="3" t="s">
        <v>88</v>
      </c>
      <c r="S480" s="3"/>
      <c r="AB480" s="8"/>
    </row>
    <row r="481" spans="2:28" ht="21" customHeight="1" x14ac:dyDescent="0.25">
      <c r="B481" s="5" t="s">
        <v>57</v>
      </c>
      <c r="C481" s="5">
        <v>21</v>
      </c>
      <c r="D481" s="5" t="s">
        <v>56</v>
      </c>
      <c r="E481" s="5" t="s">
        <v>6</v>
      </c>
      <c r="F481" s="5" t="s">
        <v>32</v>
      </c>
      <c r="G481" s="5">
        <v>0</v>
      </c>
      <c r="H481" s="5" t="s">
        <v>58</v>
      </c>
      <c r="I481" s="5">
        <v>0</v>
      </c>
      <c r="J481" s="5">
        <v>1</v>
      </c>
      <c r="K481" s="6">
        <v>9.1666666666666674E-2</v>
      </c>
      <c r="L481" s="5"/>
      <c r="M481" s="5"/>
      <c r="N481" s="5" t="s">
        <v>34</v>
      </c>
      <c r="O481" s="5" t="s">
        <v>78</v>
      </c>
      <c r="P481" s="5" t="s">
        <v>90</v>
      </c>
      <c r="S481" s="3"/>
      <c r="AB481" s="8"/>
    </row>
    <row r="482" spans="2:28" ht="21" customHeight="1" x14ac:dyDescent="0.25">
      <c r="B482" s="3" t="s">
        <v>57</v>
      </c>
      <c r="C482" s="3">
        <v>14</v>
      </c>
      <c r="D482" s="3" t="s">
        <v>48</v>
      </c>
      <c r="E482" s="3" t="s">
        <v>29</v>
      </c>
      <c r="F482" s="3" t="s">
        <v>32</v>
      </c>
      <c r="G482" s="3">
        <v>0</v>
      </c>
      <c r="H482" s="3" t="s">
        <v>58</v>
      </c>
      <c r="I482" s="3">
        <v>0</v>
      </c>
      <c r="J482" s="3">
        <v>4</v>
      </c>
      <c r="K482" s="4">
        <v>9.1666666666666674E-2</v>
      </c>
      <c r="N482" s="3" t="s">
        <v>24</v>
      </c>
      <c r="O482" s="3" t="s">
        <v>79</v>
      </c>
      <c r="P482" s="3" t="s">
        <v>87</v>
      </c>
      <c r="S482" s="3"/>
      <c r="AB482" s="8"/>
    </row>
    <row r="483" spans="2:28" ht="21" customHeight="1" x14ac:dyDescent="0.25">
      <c r="B483" s="5" t="s">
        <v>57</v>
      </c>
      <c r="C483" s="5">
        <v>3</v>
      </c>
      <c r="D483" s="5" t="s">
        <v>49</v>
      </c>
      <c r="E483" s="5" t="s">
        <v>6</v>
      </c>
      <c r="F483" s="5" t="s">
        <v>36</v>
      </c>
      <c r="G483" s="5">
        <v>0</v>
      </c>
      <c r="H483" s="5" t="s">
        <v>58</v>
      </c>
      <c r="I483" s="5">
        <v>0</v>
      </c>
      <c r="J483" s="5">
        <v>1</v>
      </c>
      <c r="K483" s="6">
        <v>9.1666666666666674E-2</v>
      </c>
      <c r="L483" s="5"/>
      <c r="M483" s="5"/>
      <c r="N483" s="5" t="s">
        <v>44</v>
      </c>
      <c r="O483" s="5" t="s">
        <v>79</v>
      </c>
      <c r="P483" s="5" t="s">
        <v>83</v>
      </c>
      <c r="S483" s="3"/>
      <c r="AB483" s="8"/>
    </row>
    <row r="484" spans="2:28" ht="21" customHeight="1" x14ac:dyDescent="0.25">
      <c r="B484" s="3" t="s">
        <v>57</v>
      </c>
      <c r="C484" s="3">
        <v>8</v>
      </c>
      <c r="D484" s="3" t="s">
        <v>50</v>
      </c>
      <c r="E484" s="3" t="s">
        <v>6</v>
      </c>
      <c r="F484" s="3" t="s">
        <v>36</v>
      </c>
      <c r="G484" s="3">
        <v>0</v>
      </c>
      <c r="H484" s="3" t="s">
        <v>58</v>
      </c>
      <c r="I484" s="3">
        <v>0</v>
      </c>
      <c r="J484" s="3">
        <v>2</v>
      </c>
      <c r="K484" s="4">
        <v>9.1666666666666674E-2</v>
      </c>
      <c r="N484" s="3" t="s">
        <v>24</v>
      </c>
      <c r="O484" s="3" t="s">
        <v>78</v>
      </c>
      <c r="P484" s="3" t="s">
        <v>52</v>
      </c>
      <c r="S484" s="3"/>
      <c r="AB484" s="8"/>
    </row>
    <row r="485" spans="2:28" ht="21" customHeight="1" x14ac:dyDescent="0.25">
      <c r="B485" s="5" t="s">
        <v>4</v>
      </c>
      <c r="C485" s="5">
        <v>11</v>
      </c>
      <c r="D485" s="5" t="s">
        <v>45</v>
      </c>
      <c r="E485" s="5" t="s">
        <v>29</v>
      </c>
      <c r="F485" s="5" t="s">
        <v>55</v>
      </c>
      <c r="G485" s="5">
        <v>3</v>
      </c>
      <c r="H485" s="5" t="s">
        <v>23</v>
      </c>
      <c r="I485" s="12">
        <v>15000000</v>
      </c>
      <c r="J485" s="5">
        <v>2</v>
      </c>
      <c r="K485" s="6">
        <v>9.5833333333333326E-2</v>
      </c>
      <c r="L485" s="5" t="s">
        <v>9</v>
      </c>
      <c r="M485" s="5" t="s">
        <v>10</v>
      </c>
      <c r="N485" s="5" t="s">
        <v>44</v>
      </c>
      <c r="O485" s="5" t="s">
        <v>81</v>
      </c>
      <c r="P485" s="5" t="s">
        <v>88</v>
      </c>
      <c r="S485" s="3"/>
      <c r="AB485" s="8"/>
    </row>
    <row r="486" spans="2:28" ht="21" customHeight="1" x14ac:dyDescent="0.25">
      <c r="B486" s="3" t="s">
        <v>4</v>
      </c>
      <c r="C486" s="3">
        <v>30</v>
      </c>
      <c r="D486" s="3" t="s">
        <v>17</v>
      </c>
      <c r="E486" s="3" t="s">
        <v>42</v>
      </c>
      <c r="F486" s="3" t="s">
        <v>32</v>
      </c>
      <c r="G486" s="3">
        <v>5</v>
      </c>
      <c r="H486" s="3" t="s">
        <v>26</v>
      </c>
      <c r="I486" s="13">
        <v>25000000</v>
      </c>
      <c r="J486" s="3">
        <v>2</v>
      </c>
      <c r="K486" s="4">
        <v>9.5833333333333326E-2</v>
      </c>
      <c r="L486" s="3" t="s">
        <v>9</v>
      </c>
      <c r="M486" s="3" t="s">
        <v>30</v>
      </c>
      <c r="N486" s="3" t="s">
        <v>21</v>
      </c>
      <c r="O486" s="3" t="s">
        <v>79</v>
      </c>
      <c r="P486" s="3" t="s">
        <v>84</v>
      </c>
      <c r="S486" s="3"/>
      <c r="AB486" s="8"/>
    </row>
    <row r="487" spans="2:28" ht="21" customHeight="1" x14ac:dyDescent="0.25">
      <c r="B487" s="5" t="s">
        <v>4</v>
      </c>
      <c r="C487" s="5">
        <v>1</v>
      </c>
      <c r="D487" s="5" t="s">
        <v>28</v>
      </c>
      <c r="E487" s="5" t="s">
        <v>42</v>
      </c>
      <c r="F487" s="5" t="s">
        <v>32</v>
      </c>
      <c r="G487" s="5">
        <v>4</v>
      </c>
      <c r="H487" s="5" t="s">
        <v>14</v>
      </c>
      <c r="I487" s="12">
        <v>11000000</v>
      </c>
      <c r="J487" s="5">
        <v>2</v>
      </c>
      <c r="K487" s="6">
        <v>9.5833333333333326E-2</v>
      </c>
      <c r="L487" s="5" t="s">
        <v>51</v>
      </c>
      <c r="M487" s="5" t="s">
        <v>27</v>
      </c>
      <c r="N487" s="5" t="s">
        <v>44</v>
      </c>
      <c r="O487" s="5" t="s">
        <v>78</v>
      </c>
      <c r="P487" s="5" t="s">
        <v>52</v>
      </c>
      <c r="S487" s="3"/>
      <c r="AB487" s="8"/>
    </row>
    <row r="488" spans="2:28" ht="21" customHeight="1" x14ac:dyDescent="0.25">
      <c r="B488" s="3" t="s">
        <v>4</v>
      </c>
      <c r="C488" s="3">
        <v>28</v>
      </c>
      <c r="D488" s="3" t="s">
        <v>28</v>
      </c>
      <c r="E488" s="3" t="s">
        <v>42</v>
      </c>
      <c r="F488" s="3" t="s">
        <v>32</v>
      </c>
      <c r="G488" s="3">
        <v>2</v>
      </c>
      <c r="H488" s="3" t="s">
        <v>19</v>
      </c>
      <c r="I488" s="13">
        <v>12000000</v>
      </c>
      <c r="J488" s="3">
        <v>1</v>
      </c>
      <c r="K488" s="4">
        <v>9.5833333333333326E-2</v>
      </c>
      <c r="L488" s="3" t="s">
        <v>9</v>
      </c>
      <c r="M488" s="3" t="s">
        <v>53</v>
      </c>
      <c r="N488" s="3" t="s">
        <v>21</v>
      </c>
      <c r="O488" s="3" t="s">
        <v>78</v>
      </c>
      <c r="P488" s="3" t="s">
        <v>89</v>
      </c>
      <c r="S488" s="3"/>
      <c r="AB488" s="8"/>
    </row>
    <row r="489" spans="2:28" ht="21" customHeight="1" x14ac:dyDescent="0.25">
      <c r="B489" s="5" t="s">
        <v>4</v>
      </c>
      <c r="C489" s="5">
        <v>4</v>
      </c>
      <c r="D489" s="5" t="s">
        <v>35</v>
      </c>
      <c r="E489" s="5" t="s">
        <v>6</v>
      </c>
      <c r="F489" s="5" t="s">
        <v>32</v>
      </c>
      <c r="G489" s="5">
        <v>2</v>
      </c>
      <c r="H489" s="5" t="s">
        <v>19</v>
      </c>
      <c r="I489" s="12">
        <v>12000000</v>
      </c>
      <c r="J489" s="5">
        <v>5</v>
      </c>
      <c r="K489" s="6">
        <v>9.5833333333333326E-2</v>
      </c>
      <c r="L489" s="5" t="s">
        <v>9</v>
      </c>
      <c r="M489" s="5" t="s">
        <v>39</v>
      </c>
      <c r="N489" s="5" t="s">
        <v>44</v>
      </c>
      <c r="O489" s="5" t="s">
        <v>78</v>
      </c>
      <c r="P489" s="5" t="s">
        <v>82</v>
      </c>
      <c r="S489" s="3"/>
      <c r="AB489" s="8"/>
    </row>
    <row r="490" spans="2:28" ht="21" customHeight="1" x14ac:dyDescent="0.25">
      <c r="B490" s="3" t="s">
        <v>4</v>
      </c>
      <c r="C490" s="3">
        <v>19</v>
      </c>
      <c r="D490" s="3" t="s">
        <v>35</v>
      </c>
      <c r="E490" s="3" t="s">
        <v>42</v>
      </c>
      <c r="F490" s="3" t="s">
        <v>32</v>
      </c>
      <c r="G490" s="3">
        <v>5</v>
      </c>
      <c r="H490" s="3" t="s">
        <v>59</v>
      </c>
      <c r="I490" s="13">
        <v>21000000</v>
      </c>
      <c r="J490" s="3">
        <v>1</v>
      </c>
      <c r="K490" s="4">
        <v>9.5833333333333326E-2</v>
      </c>
      <c r="L490" s="3" t="s">
        <v>9</v>
      </c>
      <c r="M490" s="3" t="s">
        <v>30</v>
      </c>
      <c r="N490" s="3" t="s">
        <v>24</v>
      </c>
      <c r="O490" s="3" t="s">
        <v>79</v>
      </c>
      <c r="P490" s="3" t="s">
        <v>87</v>
      </c>
      <c r="S490" s="3"/>
      <c r="AB490" s="8"/>
    </row>
    <row r="491" spans="2:28" ht="21" customHeight="1" x14ac:dyDescent="0.25">
      <c r="B491" s="5" t="s">
        <v>4</v>
      </c>
      <c r="C491" s="5">
        <v>8</v>
      </c>
      <c r="D491" s="5" t="s">
        <v>35</v>
      </c>
      <c r="E491" s="5" t="s">
        <v>6</v>
      </c>
      <c r="F491" s="5" t="s">
        <v>7</v>
      </c>
      <c r="G491" s="5">
        <v>4</v>
      </c>
      <c r="H491" s="5" t="s">
        <v>33</v>
      </c>
      <c r="I491" s="12">
        <v>20000000</v>
      </c>
      <c r="J491" s="5">
        <v>1</v>
      </c>
      <c r="K491" s="6">
        <v>9.5833333333333326E-2</v>
      </c>
      <c r="L491" s="5" t="s">
        <v>9</v>
      </c>
      <c r="M491" s="5" t="s">
        <v>46</v>
      </c>
      <c r="N491" s="5" t="s">
        <v>41</v>
      </c>
      <c r="O491" s="5" t="s">
        <v>80</v>
      </c>
      <c r="P491" s="5" t="s">
        <v>85</v>
      </c>
      <c r="S491" s="3"/>
      <c r="AB491" s="8"/>
    </row>
    <row r="492" spans="2:28" ht="21" customHeight="1" x14ac:dyDescent="0.25">
      <c r="B492" s="3" t="s">
        <v>4</v>
      </c>
      <c r="C492" s="3">
        <v>13</v>
      </c>
      <c r="D492" s="3" t="s">
        <v>56</v>
      </c>
      <c r="E492" s="3" t="s">
        <v>22</v>
      </c>
      <c r="F492" s="3" t="s">
        <v>32</v>
      </c>
      <c r="G492" s="3">
        <v>1</v>
      </c>
      <c r="H492" s="3" t="s">
        <v>37</v>
      </c>
      <c r="I492" s="13">
        <v>19000000</v>
      </c>
      <c r="J492" s="3">
        <v>3</v>
      </c>
      <c r="K492" s="4">
        <v>9.5833333333333326E-2</v>
      </c>
      <c r="L492" s="3" t="s">
        <v>38</v>
      </c>
      <c r="M492" s="3" t="s">
        <v>10</v>
      </c>
      <c r="N492" s="3" t="s">
        <v>16</v>
      </c>
      <c r="O492" s="3" t="s">
        <v>80</v>
      </c>
      <c r="P492" s="3" t="s">
        <v>85</v>
      </c>
      <c r="S492" s="3"/>
      <c r="AB492" s="8"/>
    </row>
    <row r="493" spans="2:28" ht="21" customHeight="1" x14ac:dyDescent="0.25">
      <c r="B493" s="5" t="s">
        <v>4</v>
      </c>
      <c r="C493" s="5">
        <v>16</v>
      </c>
      <c r="D493" s="5" t="s">
        <v>56</v>
      </c>
      <c r="E493" s="5" t="s">
        <v>6</v>
      </c>
      <c r="F493" s="5" t="s">
        <v>7</v>
      </c>
      <c r="G493" s="5">
        <v>3</v>
      </c>
      <c r="H493" s="5" t="s">
        <v>23</v>
      </c>
      <c r="I493" s="12">
        <v>15000000</v>
      </c>
      <c r="J493" s="5">
        <v>3</v>
      </c>
      <c r="K493" s="6">
        <v>9.5833333333333326E-2</v>
      </c>
      <c r="L493" s="5" t="s">
        <v>9</v>
      </c>
      <c r="M493" s="5" t="s">
        <v>53</v>
      </c>
      <c r="N493" s="5" t="s">
        <v>31</v>
      </c>
      <c r="O493" s="5" t="s">
        <v>78</v>
      </c>
      <c r="P493" s="5" t="s">
        <v>82</v>
      </c>
      <c r="S493" s="3"/>
      <c r="AB493" s="8"/>
    </row>
    <row r="494" spans="2:28" ht="21" customHeight="1" x14ac:dyDescent="0.25">
      <c r="B494" s="3" t="s">
        <v>4</v>
      </c>
      <c r="C494" s="3">
        <v>11</v>
      </c>
      <c r="D494" s="3" t="s">
        <v>45</v>
      </c>
      <c r="E494" s="3" t="s">
        <v>29</v>
      </c>
      <c r="F494" s="3" t="s">
        <v>55</v>
      </c>
      <c r="G494" s="3">
        <v>3</v>
      </c>
      <c r="H494" s="3" t="s">
        <v>23</v>
      </c>
      <c r="I494" s="13">
        <v>15000000</v>
      </c>
      <c r="J494" s="3">
        <v>2</v>
      </c>
      <c r="K494" s="4">
        <v>9.5833333333333326E-2</v>
      </c>
      <c r="L494" s="3" t="s">
        <v>9</v>
      </c>
      <c r="M494" s="3" t="s">
        <v>10</v>
      </c>
      <c r="N494" s="3" t="s">
        <v>44</v>
      </c>
      <c r="O494" s="3" t="s">
        <v>81</v>
      </c>
      <c r="P494" s="3" t="s">
        <v>88</v>
      </c>
      <c r="S494" s="3"/>
      <c r="AB494" s="8"/>
    </row>
    <row r="495" spans="2:28" ht="21" customHeight="1" x14ac:dyDescent="0.25">
      <c r="B495" s="5" t="s">
        <v>57</v>
      </c>
      <c r="C495" s="5">
        <v>11</v>
      </c>
      <c r="D495" s="5" t="s">
        <v>45</v>
      </c>
      <c r="E495" s="5" t="s">
        <v>61</v>
      </c>
      <c r="F495" s="5" t="s">
        <v>32</v>
      </c>
      <c r="G495" s="5">
        <v>0</v>
      </c>
      <c r="H495" s="5" t="s">
        <v>58</v>
      </c>
      <c r="I495" s="5">
        <v>0</v>
      </c>
      <c r="J495" s="5">
        <v>4</v>
      </c>
      <c r="K495" s="6">
        <v>9.5833333333333326E-2</v>
      </c>
      <c r="L495" s="5"/>
      <c r="M495" s="5"/>
      <c r="N495" s="5" t="s">
        <v>24</v>
      </c>
      <c r="O495" s="5" t="s">
        <v>78</v>
      </c>
      <c r="P495" s="5" t="s">
        <v>52</v>
      </c>
      <c r="S495" s="3"/>
      <c r="AB495" s="8"/>
    </row>
    <row r="496" spans="2:28" ht="21" customHeight="1" x14ac:dyDescent="0.25">
      <c r="B496" s="3" t="s">
        <v>57</v>
      </c>
      <c r="C496" s="3">
        <v>12</v>
      </c>
      <c r="D496" s="3" t="s">
        <v>48</v>
      </c>
      <c r="E496" s="3" t="s">
        <v>6</v>
      </c>
      <c r="F496" s="3" t="s">
        <v>55</v>
      </c>
      <c r="G496" s="3">
        <v>0</v>
      </c>
      <c r="H496" s="3" t="s">
        <v>58</v>
      </c>
      <c r="I496" s="3">
        <v>0</v>
      </c>
      <c r="J496" s="3">
        <v>4</v>
      </c>
      <c r="K496" s="4">
        <v>9.5833333333333326E-2</v>
      </c>
      <c r="N496" s="3" t="s">
        <v>11</v>
      </c>
      <c r="O496" s="3" t="s">
        <v>79</v>
      </c>
      <c r="P496" s="3" t="s">
        <v>87</v>
      </c>
      <c r="S496" s="3"/>
      <c r="AB496" s="8"/>
    </row>
    <row r="497" spans="2:28" ht="21" customHeight="1" x14ac:dyDescent="0.25">
      <c r="B497" s="5" t="s">
        <v>57</v>
      </c>
      <c r="C497" s="5">
        <v>30</v>
      </c>
      <c r="D497" s="5" t="s">
        <v>49</v>
      </c>
      <c r="E497" s="5" t="s">
        <v>18</v>
      </c>
      <c r="F497" s="5" t="s">
        <v>32</v>
      </c>
      <c r="G497" s="5">
        <v>0</v>
      </c>
      <c r="H497" s="5" t="s">
        <v>58</v>
      </c>
      <c r="I497" s="5">
        <v>0</v>
      </c>
      <c r="J497" s="5">
        <v>3</v>
      </c>
      <c r="K497" s="6">
        <v>9.5833333333333326E-2</v>
      </c>
      <c r="L497" s="5"/>
      <c r="M497" s="5"/>
      <c r="N497" s="5" t="s">
        <v>34</v>
      </c>
      <c r="O497" s="5" t="s">
        <v>81</v>
      </c>
      <c r="P497" s="5" t="s">
        <v>91</v>
      </c>
      <c r="S497" s="3"/>
      <c r="AB497" s="8"/>
    </row>
    <row r="498" spans="2:28" ht="21" customHeight="1" x14ac:dyDescent="0.25">
      <c r="B498" s="3" t="s">
        <v>57</v>
      </c>
      <c r="C498" s="3">
        <v>6</v>
      </c>
      <c r="D498" s="3" t="s">
        <v>56</v>
      </c>
      <c r="E498" s="3" t="s">
        <v>18</v>
      </c>
      <c r="F498" s="3" t="s">
        <v>32</v>
      </c>
      <c r="G498" s="3">
        <v>0</v>
      </c>
      <c r="H498" s="3" t="s">
        <v>58</v>
      </c>
      <c r="I498" s="3">
        <v>0</v>
      </c>
      <c r="J498" s="3">
        <v>2</v>
      </c>
      <c r="K498" s="4">
        <v>9.5833333333333326E-2</v>
      </c>
      <c r="N498" s="3" t="s">
        <v>41</v>
      </c>
      <c r="O498" s="3" t="s">
        <v>79</v>
      </c>
      <c r="P498" s="14" t="s">
        <v>93</v>
      </c>
      <c r="S498" s="3"/>
      <c r="AB498" s="8"/>
    </row>
    <row r="499" spans="2:28" ht="21" customHeight="1" x14ac:dyDescent="0.25">
      <c r="B499" s="5" t="s">
        <v>57</v>
      </c>
      <c r="C499" s="5">
        <v>11</v>
      </c>
      <c r="D499" s="5" t="s">
        <v>45</v>
      </c>
      <c r="E499" s="5" t="s">
        <v>61</v>
      </c>
      <c r="F499" s="5" t="s">
        <v>32</v>
      </c>
      <c r="G499" s="5">
        <v>0</v>
      </c>
      <c r="H499" s="5" t="s">
        <v>58</v>
      </c>
      <c r="I499" s="5">
        <v>0</v>
      </c>
      <c r="J499" s="5">
        <v>4</v>
      </c>
      <c r="K499" s="6">
        <v>9.5833333333333326E-2</v>
      </c>
      <c r="L499" s="5"/>
      <c r="M499" s="5"/>
      <c r="N499" s="5" t="s">
        <v>24</v>
      </c>
      <c r="O499" s="5" t="s">
        <v>78</v>
      </c>
      <c r="P499" s="5" t="s">
        <v>52</v>
      </c>
      <c r="S499" s="3"/>
      <c r="AB499" s="8"/>
    </row>
    <row r="500" spans="2:28" ht="21" customHeight="1" x14ac:dyDescent="0.25">
      <c r="B500" s="3" t="s">
        <v>57</v>
      </c>
      <c r="C500" s="3">
        <v>12</v>
      </c>
      <c r="D500" s="3" t="s">
        <v>48</v>
      </c>
      <c r="E500" s="3" t="s">
        <v>6</v>
      </c>
      <c r="F500" s="3" t="s">
        <v>55</v>
      </c>
      <c r="G500" s="3">
        <v>0</v>
      </c>
      <c r="H500" s="3" t="s">
        <v>58</v>
      </c>
      <c r="I500" s="3">
        <v>0</v>
      </c>
      <c r="J500" s="3">
        <v>4</v>
      </c>
      <c r="K500" s="4">
        <v>9.5833333333333326E-2</v>
      </c>
      <c r="N500" s="3" t="s">
        <v>11</v>
      </c>
      <c r="O500" s="3" t="s">
        <v>79</v>
      </c>
      <c r="P500" s="3" t="s">
        <v>87</v>
      </c>
      <c r="S500" s="3"/>
      <c r="AB500" s="8"/>
    </row>
    <row r="501" spans="2:28" ht="21" customHeight="1" x14ac:dyDescent="0.25">
      <c r="B501" s="5" t="s">
        <v>57</v>
      </c>
      <c r="C501" s="5">
        <v>30</v>
      </c>
      <c r="D501" s="5" t="s">
        <v>49</v>
      </c>
      <c r="E501" s="5" t="s">
        <v>18</v>
      </c>
      <c r="F501" s="5" t="s">
        <v>32</v>
      </c>
      <c r="G501" s="5">
        <v>0</v>
      </c>
      <c r="H501" s="5" t="s">
        <v>58</v>
      </c>
      <c r="I501" s="5">
        <v>0</v>
      </c>
      <c r="J501" s="5">
        <v>3</v>
      </c>
      <c r="K501" s="6">
        <v>9.5833333333333326E-2</v>
      </c>
      <c r="L501" s="5"/>
      <c r="M501" s="5"/>
      <c r="N501" s="5" t="s">
        <v>34</v>
      </c>
      <c r="O501" s="5" t="s">
        <v>81</v>
      </c>
      <c r="P501" s="5" t="s">
        <v>91</v>
      </c>
      <c r="S501" s="3"/>
      <c r="AB501" s="8"/>
    </row>
    <row r="502" spans="2:28" ht="21" customHeight="1" x14ac:dyDescent="0.25">
      <c r="B502" s="3" t="s">
        <v>4</v>
      </c>
      <c r="C502" s="3">
        <v>15</v>
      </c>
      <c r="D502" s="3" t="s">
        <v>45</v>
      </c>
      <c r="E502" s="3" t="s">
        <v>29</v>
      </c>
      <c r="F502" s="3" t="s">
        <v>32</v>
      </c>
      <c r="G502" s="3">
        <v>4</v>
      </c>
      <c r="H502" s="3" t="s">
        <v>33</v>
      </c>
      <c r="I502" s="13">
        <v>20000000</v>
      </c>
      <c r="J502" s="3">
        <v>3</v>
      </c>
      <c r="K502" s="4">
        <v>0.10069444444444443</v>
      </c>
      <c r="L502" s="3" t="s">
        <v>51</v>
      </c>
      <c r="M502" s="3" t="s">
        <v>27</v>
      </c>
      <c r="N502" s="3" t="s">
        <v>44</v>
      </c>
      <c r="O502" s="3" t="s">
        <v>78</v>
      </c>
      <c r="P502" s="3" t="s">
        <v>86</v>
      </c>
      <c r="S502" s="3"/>
      <c r="AB502" s="8"/>
    </row>
    <row r="503" spans="2:28" ht="21" customHeight="1" x14ac:dyDescent="0.25">
      <c r="B503" s="5" t="s">
        <v>4</v>
      </c>
      <c r="C503" s="5">
        <v>1</v>
      </c>
      <c r="D503" s="5" t="s">
        <v>49</v>
      </c>
      <c r="E503" s="5" t="s">
        <v>29</v>
      </c>
      <c r="F503" s="5" t="s">
        <v>32</v>
      </c>
      <c r="G503" s="5">
        <v>2</v>
      </c>
      <c r="H503" s="5" t="s">
        <v>40</v>
      </c>
      <c r="I503" s="12">
        <v>38000000</v>
      </c>
      <c r="J503" s="5">
        <v>2</v>
      </c>
      <c r="K503" s="6">
        <v>0.10069444444444443</v>
      </c>
      <c r="L503" s="5" t="s">
        <v>38</v>
      </c>
      <c r="M503" s="5" t="s">
        <v>15</v>
      </c>
      <c r="N503" s="5" t="s">
        <v>21</v>
      </c>
      <c r="O503" s="5" t="s">
        <v>81</v>
      </c>
      <c r="P503" s="5" t="s">
        <v>25</v>
      </c>
      <c r="S503" s="3"/>
      <c r="AB503" s="8"/>
    </row>
    <row r="504" spans="2:28" ht="21" customHeight="1" x14ac:dyDescent="0.25">
      <c r="B504" s="3" t="s">
        <v>4</v>
      </c>
      <c r="C504" s="3">
        <v>1</v>
      </c>
      <c r="D504" s="3" t="s">
        <v>49</v>
      </c>
      <c r="E504" s="3" t="s">
        <v>22</v>
      </c>
      <c r="F504" s="3" t="s">
        <v>13</v>
      </c>
      <c r="G504" s="3">
        <v>2</v>
      </c>
      <c r="H504" s="3" t="s">
        <v>19</v>
      </c>
      <c r="I504" s="13">
        <v>12000000</v>
      </c>
      <c r="J504" s="3">
        <v>3</v>
      </c>
      <c r="K504" s="4">
        <v>0.10069444444444443</v>
      </c>
      <c r="L504" s="3" t="s">
        <v>9</v>
      </c>
      <c r="M504" s="3" t="s">
        <v>20</v>
      </c>
      <c r="N504" s="3" t="s">
        <v>41</v>
      </c>
      <c r="O504" s="3" t="s">
        <v>78</v>
      </c>
      <c r="P504" s="3" t="s">
        <v>90</v>
      </c>
      <c r="S504" s="3"/>
      <c r="AB504" s="8"/>
    </row>
    <row r="505" spans="2:28" ht="21" customHeight="1" x14ac:dyDescent="0.25">
      <c r="B505" s="5" t="s">
        <v>4</v>
      </c>
      <c r="C505" s="5">
        <v>20</v>
      </c>
      <c r="D505" s="5" t="s">
        <v>49</v>
      </c>
      <c r="E505" s="5" t="s">
        <v>22</v>
      </c>
      <c r="F505" s="5" t="s">
        <v>36</v>
      </c>
      <c r="G505" s="5">
        <v>3</v>
      </c>
      <c r="H505" s="5" t="s">
        <v>23</v>
      </c>
      <c r="I505" s="12">
        <v>15000000</v>
      </c>
      <c r="J505" s="5">
        <v>2</v>
      </c>
      <c r="K505" s="6">
        <v>0.10069444444444443</v>
      </c>
      <c r="L505" s="5" t="s">
        <v>9</v>
      </c>
      <c r="M505" s="5" t="s">
        <v>30</v>
      </c>
      <c r="N505" s="5" t="s">
        <v>44</v>
      </c>
      <c r="O505" s="5" t="s">
        <v>78</v>
      </c>
      <c r="P505" s="5" t="s">
        <v>86</v>
      </c>
      <c r="S505" s="3"/>
      <c r="AB505" s="8"/>
    </row>
    <row r="506" spans="2:28" ht="21" customHeight="1" x14ac:dyDescent="0.25">
      <c r="B506" s="3" t="s">
        <v>4</v>
      </c>
      <c r="C506" s="3">
        <v>10</v>
      </c>
      <c r="D506" s="3" t="s">
        <v>17</v>
      </c>
      <c r="E506" s="3" t="s">
        <v>22</v>
      </c>
      <c r="F506" s="3" t="s">
        <v>32</v>
      </c>
      <c r="G506" s="3">
        <v>1</v>
      </c>
      <c r="H506" s="3" t="s">
        <v>37</v>
      </c>
      <c r="I506" s="13">
        <v>19000000</v>
      </c>
      <c r="J506" s="3">
        <v>3</v>
      </c>
      <c r="K506" s="4">
        <v>0.10069444444444443</v>
      </c>
      <c r="L506" s="3" t="s">
        <v>38</v>
      </c>
      <c r="M506" s="3" t="s">
        <v>46</v>
      </c>
      <c r="N506" s="3" t="s">
        <v>16</v>
      </c>
      <c r="O506" s="3" t="s">
        <v>79</v>
      </c>
      <c r="P506" s="3" t="s">
        <v>87</v>
      </c>
      <c r="S506" s="3"/>
      <c r="AB506" s="8"/>
    </row>
    <row r="507" spans="2:28" ht="21" customHeight="1" x14ac:dyDescent="0.25">
      <c r="B507" s="5" t="s">
        <v>4</v>
      </c>
      <c r="C507" s="5">
        <v>14</v>
      </c>
      <c r="D507" s="5" t="s">
        <v>17</v>
      </c>
      <c r="E507" s="5" t="s">
        <v>29</v>
      </c>
      <c r="F507" s="5" t="s">
        <v>7</v>
      </c>
      <c r="G507" s="5">
        <v>3</v>
      </c>
      <c r="H507" s="5" t="s">
        <v>14</v>
      </c>
      <c r="I507" s="12">
        <v>11000000</v>
      </c>
      <c r="J507" s="5">
        <v>2</v>
      </c>
      <c r="K507" s="6">
        <v>0.10069444444444443</v>
      </c>
      <c r="L507" s="5" t="s">
        <v>9</v>
      </c>
      <c r="M507" s="5" t="s">
        <v>20</v>
      </c>
      <c r="N507" s="5" t="s">
        <v>24</v>
      </c>
      <c r="O507" s="5" t="s">
        <v>78</v>
      </c>
      <c r="P507" s="5" t="s">
        <v>80</v>
      </c>
      <c r="S507" s="3"/>
      <c r="AB507" s="8"/>
    </row>
    <row r="508" spans="2:28" ht="21" customHeight="1" x14ac:dyDescent="0.25">
      <c r="B508" s="3" t="s">
        <v>4</v>
      </c>
      <c r="C508" s="3">
        <v>1</v>
      </c>
      <c r="D508" s="3" t="s">
        <v>28</v>
      </c>
      <c r="E508" s="3" t="s">
        <v>22</v>
      </c>
      <c r="F508" s="3" t="s">
        <v>13</v>
      </c>
      <c r="G508" s="3">
        <v>1</v>
      </c>
      <c r="H508" s="3" t="s">
        <v>37</v>
      </c>
      <c r="I508" s="13">
        <v>19000000</v>
      </c>
      <c r="J508" s="3">
        <v>1</v>
      </c>
      <c r="K508" s="4">
        <v>0.10069444444444443</v>
      </c>
      <c r="L508" s="3" t="s">
        <v>38</v>
      </c>
      <c r="M508" s="3" t="s">
        <v>30</v>
      </c>
      <c r="N508" s="3" t="s">
        <v>21</v>
      </c>
      <c r="O508" s="3" t="s">
        <v>79</v>
      </c>
      <c r="P508" s="14" t="s">
        <v>93</v>
      </c>
      <c r="S508" s="3"/>
      <c r="AB508" s="8"/>
    </row>
    <row r="509" spans="2:28" ht="21" customHeight="1" x14ac:dyDescent="0.25">
      <c r="B509" s="5" t="s">
        <v>4</v>
      </c>
      <c r="C509" s="5">
        <v>11</v>
      </c>
      <c r="D509" s="5" t="s">
        <v>28</v>
      </c>
      <c r="E509" s="5" t="s">
        <v>6</v>
      </c>
      <c r="F509" s="5" t="s">
        <v>13</v>
      </c>
      <c r="G509" s="5">
        <v>5</v>
      </c>
      <c r="H509" s="5" t="s">
        <v>59</v>
      </c>
      <c r="I509" s="12">
        <v>21000000</v>
      </c>
      <c r="J509" s="5">
        <v>1</v>
      </c>
      <c r="K509" s="6">
        <v>0.10069444444444443</v>
      </c>
      <c r="L509" s="5" t="s">
        <v>9</v>
      </c>
      <c r="M509" s="5" t="s">
        <v>10</v>
      </c>
      <c r="N509" s="5" t="s">
        <v>21</v>
      </c>
      <c r="O509" s="5" t="s">
        <v>78</v>
      </c>
      <c r="P509" s="5" t="s">
        <v>80</v>
      </c>
      <c r="S509" s="3"/>
      <c r="AB509" s="8"/>
    </row>
    <row r="510" spans="2:28" ht="21" customHeight="1" x14ac:dyDescent="0.25">
      <c r="B510" s="3" t="s">
        <v>4</v>
      </c>
      <c r="C510" s="3">
        <v>15</v>
      </c>
      <c r="D510" s="3" t="s">
        <v>28</v>
      </c>
      <c r="E510" s="3" t="s">
        <v>6</v>
      </c>
      <c r="F510" s="3" t="s">
        <v>32</v>
      </c>
      <c r="G510" s="3">
        <v>2</v>
      </c>
      <c r="H510" s="3" t="s">
        <v>54</v>
      </c>
      <c r="I510" s="13">
        <v>10000000</v>
      </c>
      <c r="J510" s="3">
        <v>4</v>
      </c>
      <c r="K510" s="4">
        <v>0.10069444444444443</v>
      </c>
      <c r="L510" s="3" t="s">
        <v>9</v>
      </c>
      <c r="M510" s="3" t="s">
        <v>39</v>
      </c>
      <c r="N510" s="3" t="s">
        <v>44</v>
      </c>
      <c r="O510" s="3" t="s">
        <v>80</v>
      </c>
      <c r="P510" s="3" t="s">
        <v>52</v>
      </c>
      <c r="S510" s="3"/>
      <c r="AB510" s="8"/>
    </row>
    <row r="511" spans="2:28" ht="21" customHeight="1" x14ac:dyDescent="0.25">
      <c r="B511" s="5" t="s">
        <v>4</v>
      </c>
      <c r="C511" s="5">
        <v>29</v>
      </c>
      <c r="D511" s="5" t="s">
        <v>28</v>
      </c>
      <c r="E511" s="5" t="s">
        <v>6</v>
      </c>
      <c r="F511" s="5" t="s">
        <v>32</v>
      </c>
      <c r="G511" s="5">
        <v>3</v>
      </c>
      <c r="H511" s="5" t="s">
        <v>23</v>
      </c>
      <c r="I511" s="12">
        <v>15000000</v>
      </c>
      <c r="J511" s="5">
        <v>1</v>
      </c>
      <c r="K511" s="6">
        <v>0.10069444444444443</v>
      </c>
      <c r="L511" s="5" t="s">
        <v>9</v>
      </c>
      <c r="M511" s="5" t="s">
        <v>30</v>
      </c>
      <c r="N511" s="5" t="s">
        <v>11</v>
      </c>
      <c r="O511" s="5" t="s">
        <v>78</v>
      </c>
      <c r="P511" s="5" t="s">
        <v>80</v>
      </c>
      <c r="S511" s="3"/>
      <c r="AB511" s="8"/>
    </row>
    <row r="512" spans="2:28" ht="21" customHeight="1" x14ac:dyDescent="0.25">
      <c r="B512" s="3" t="s">
        <v>4</v>
      </c>
      <c r="C512" s="3">
        <v>8</v>
      </c>
      <c r="D512" s="3" t="s">
        <v>28</v>
      </c>
      <c r="E512" s="3" t="s">
        <v>22</v>
      </c>
      <c r="F512" s="3" t="s">
        <v>32</v>
      </c>
      <c r="G512" s="3">
        <v>2</v>
      </c>
      <c r="H512" s="3" t="s">
        <v>19</v>
      </c>
      <c r="I512" s="13">
        <v>12000000</v>
      </c>
      <c r="J512" s="3">
        <v>5</v>
      </c>
      <c r="K512" s="4">
        <v>0.10069444444444443</v>
      </c>
      <c r="L512" s="3" t="s">
        <v>9</v>
      </c>
      <c r="M512" s="3" t="s">
        <v>43</v>
      </c>
      <c r="N512" s="3" t="s">
        <v>16</v>
      </c>
      <c r="O512" s="3" t="s">
        <v>79</v>
      </c>
      <c r="P512" s="3" t="s">
        <v>87</v>
      </c>
      <c r="S512" s="3"/>
      <c r="AB512" s="8"/>
    </row>
    <row r="513" spans="2:28" ht="21" customHeight="1" x14ac:dyDescent="0.25">
      <c r="B513" s="5" t="s">
        <v>4</v>
      </c>
      <c r="C513" s="5">
        <v>8</v>
      </c>
      <c r="D513" s="5" t="s">
        <v>28</v>
      </c>
      <c r="E513" s="5" t="s">
        <v>29</v>
      </c>
      <c r="F513" s="5" t="s">
        <v>7</v>
      </c>
      <c r="G513" s="5">
        <v>5</v>
      </c>
      <c r="H513" s="5" t="s">
        <v>26</v>
      </c>
      <c r="I513" s="12">
        <v>25000000</v>
      </c>
      <c r="J513" s="5">
        <v>3</v>
      </c>
      <c r="K513" s="6">
        <v>0.10069444444444443</v>
      </c>
      <c r="L513" s="5" t="s">
        <v>9</v>
      </c>
      <c r="M513" s="5" t="s">
        <v>30</v>
      </c>
      <c r="N513" s="5" t="s">
        <v>41</v>
      </c>
      <c r="O513" s="5" t="s">
        <v>79</v>
      </c>
      <c r="P513" s="5" t="s">
        <v>87</v>
      </c>
      <c r="S513" s="3"/>
      <c r="AB513" s="8"/>
    </row>
    <row r="514" spans="2:28" ht="21" customHeight="1" x14ac:dyDescent="0.25">
      <c r="B514" s="3" t="s">
        <v>4</v>
      </c>
      <c r="C514" s="3">
        <v>10</v>
      </c>
      <c r="D514" s="3" t="s">
        <v>35</v>
      </c>
      <c r="E514" s="3" t="s">
        <v>29</v>
      </c>
      <c r="F514" s="3" t="s">
        <v>13</v>
      </c>
      <c r="G514" s="3">
        <v>1</v>
      </c>
      <c r="H514" s="3" t="s">
        <v>8</v>
      </c>
      <c r="I514" s="13">
        <v>7000000</v>
      </c>
      <c r="J514" s="3">
        <v>6</v>
      </c>
      <c r="K514" s="4">
        <v>0.10069444444444443</v>
      </c>
      <c r="L514" s="3" t="s">
        <v>9</v>
      </c>
      <c r="M514" s="3" t="s">
        <v>10</v>
      </c>
      <c r="N514" s="3" t="s">
        <v>34</v>
      </c>
      <c r="O514" s="3" t="s">
        <v>81</v>
      </c>
      <c r="P514" s="3" t="s">
        <v>91</v>
      </c>
      <c r="S514" s="3"/>
      <c r="AB514" s="8"/>
    </row>
    <row r="515" spans="2:28" ht="21" customHeight="1" x14ac:dyDescent="0.25">
      <c r="B515" s="5" t="s">
        <v>4</v>
      </c>
      <c r="C515" s="5">
        <v>11</v>
      </c>
      <c r="D515" s="5" t="s">
        <v>35</v>
      </c>
      <c r="E515" s="5" t="s">
        <v>18</v>
      </c>
      <c r="F515" s="5" t="s">
        <v>13</v>
      </c>
      <c r="G515" s="5">
        <v>4</v>
      </c>
      <c r="H515" s="5" t="s">
        <v>33</v>
      </c>
      <c r="I515" s="12">
        <v>20000000</v>
      </c>
      <c r="J515" s="5">
        <v>2</v>
      </c>
      <c r="K515" s="6">
        <v>0.10069444444444443</v>
      </c>
      <c r="L515" s="5" t="s">
        <v>9</v>
      </c>
      <c r="M515" s="5" t="s">
        <v>39</v>
      </c>
      <c r="N515" s="5" t="s">
        <v>24</v>
      </c>
      <c r="O515" s="5" t="s">
        <v>79</v>
      </c>
      <c r="P515" s="5" t="s">
        <v>84</v>
      </c>
      <c r="S515" s="3"/>
      <c r="AB515" s="8"/>
    </row>
    <row r="516" spans="2:28" ht="21" customHeight="1" x14ac:dyDescent="0.25">
      <c r="B516" s="3" t="s">
        <v>4</v>
      </c>
      <c r="C516" s="3">
        <v>22</v>
      </c>
      <c r="D516" s="3" t="s">
        <v>35</v>
      </c>
      <c r="E516" s="3" t="s">
        <v>61</v>
      </c>
      <c r="F516" s="3" t="s">
        <v>7</v>
      </c>
      <c r="G516" s="3">
        <v>2</v>
      </c>
      <c r="H516" s="3" t="s">
        <v>19</v>
      </c>
      <c r="I516" s="13">
        <v>12000000</v>
      </c>
      <c r="J516" s="3">
        <v>2</v>
      </c>
      <c r="K516" s="4">
        <v>0.10069444444444443</v>
      </c>
      <c r="L516" s="3" t="s">
        <v>9</v>
      </c>
      <c r="M516" s="3" t="s">
        <v>46</v>
      </c>
      <c r="N516" s="3" t="s">
        <v>24</v>
      </c>
      <c r="O516" s="3" t="s">
        <v>79</v>
      </c>
      <c r="P516" s="3" t="s">
        <v>83</v>
      </c>
      <c r="S516" s="3"/>
      <c r="AB516" s="8"/>
    </row>
    <row r="517" spans="2:28" ht="21" customHeight="1" x14ac:dyDescent="0.25">
      <c r="B517" s="5" t="s">
        <v>4</v>
      </c>
      <c r="C517" s="5">
        <v>18</v>
      </c>
      <c r="D517" s="5" t="s">
        <v>35</v>
      </c>
      <c r="E517" s="5" t="s">
        <v>22</v>
      </c>
      <c r="F517" s="5" t="s">
        <v>55</v>
      </c>
      <c r="G517" s="5">
        <v>5</v>
      </c>
      <c r="H517" s="5" t="s">
        <v>26</v>
      </c>
      <c r="I517" s="12">
        <v>25000000</v>
      </c>
      <c r="J517" s="5">
        <v>4</v>
      </c>
      <c r="K517" s="6">
        <v>0.10069444444444443</v>
      </c>
      <c r="L517" s="5" t="s">
        <v>9</v>
      </c>
      <c r="M517" s="5" t="s">
        <v>10</v>
      </c>
      <c r="N517" s="5" t="s">
        <v>34</v>
      </c>
      <c r="O517" s="5" t="s">
        <v>81</v>
      </c>
      <c r="P517" s="5" t="s">
        <v>88</v>
      </c>
      <c r="S517" s="3"/>
      <c r="AB517" s="8"/>
    </row>
    <row r="518" spans="2:28" ht="21" customHeight="1" x14ac:dyDescent="0.25">
      <c r="B518" s="3" t="s">
        <v>4</v>
      </c>
      <c r="C518" s="3">
        <v>15</v>
      </c>
      <c r="D518" s="3" t="s">
        <v>45</v>
      </c>
      <c r="E518" s="3" t="s">
        <v>29</v>
      </c>
      <c r="F518" s="3" t="s">
        <v>32</v>
      </c>
      <c r="G518" s="3">
        <v>4</v>
      </c>
      <c r="H518" s="3" t="s">
        <v>33</v>
      </c>
      <c r="I518" s="13">
        <v>20000000</v>
      </c>
      <c r="J518" s="3">
        <v>3</v>
      </c>
      <c r="K518" s="4">
        <v>0.10069444444444443</v>
      </c>
      <c r="L518" s="3" t="s">
        <v>51</v>
      </c>
      <c r="M518" s="3" t="s">
        <v>27</v>
      </c>
      <c r="N518" s="3" t="s">
        <v>44</v>
      </c>
      <c r="O518" s="3" t="s">
        <v>78</v>
      </c>
      <c r="P518" s="3" t="s">
        <v>86</v>
      </c>
      <c r="S518" s="3"/>
      <c r="AB518" s="8"/>
    </row>
    <row r="519" spans="2:28" ht="21" customHeight="1" x14ac:dyDescent="0.25">
      <c r="B519" s="5" t="s">
        <v>4</v>
      </c>
      <c r="C519" s="5">
        <v>1</v>
      </c>
      <c r="D519" s="5" t="s">
        <v>49</v>
      </c>
      <c r="E519" s="5" t="s">
        <v>29</v>
      </c>
      <c r="F519" s="5" t="s">
        <v>32</v>
      </c>
      <c r="G519" s="5">
        <v>2</v>
      </c>
      <c r="H519" s="5" t="s">
        <v>40</v>
      </c>
      <c r="I519" s="12">
        <v>38000000</v>
      </c>
      <c r="J519" s="5">
        <v>2</v>
      </c>
      <c r="K519" s="6">
        <v>0.10069444444444443</v>
      </c>
      <c r="L519" s="5" t="s">
        <v>38</v>
      </c>
      <c r="M519" s="5" t="s">
        <v>15</v>
      </c>
      <c r="N519" s="5" t="s">
        <v>21</v>
      </c>
      <c r="O519" s="5" t="s">
        <v>81</v>
      </c>
      <c r="P519" s="5" t="s">
        <v>25</v>
      </c>
      <c r="S519" s="3"/>
      <c r="AB519" s="8"/>
    </row>
    <row r="520" spans="2:28" ht="21" customHeight="1" x14ac:dyDescent="0.25">
      <c r="B520" s="3" t="s">
        <v>4</v>
      </c>
      <c r="C520" s="3">
        <v>1</v>
      </c>
      <c r="D520" s="3" t="s">
        <v>49</v>
      </c>
      <c r="E520" s="3" t="s">
        <v>22</v>
      </c>
      <c r="F520" s="3" t="s">
        <v>13</v>
      </c>
      <c r="G520" s="3">
        <v>2</v>
      </c>
      <c r="H520" s="3" t="s">
        <v>19</v>
      </c>
      <c r="I520" s="13">
        <v>12000000</v>
      </c>
      <c r="J520" s="3">
        <v>3</v>
      </c>
      <c r="K520" s="4">
        <v>0.10069444444444443</v>
      </c>
      <c r="L520" s="3" t="s">
        <v>9</v>
      </c>
      <c r="M520" s="3" t="s">
        <v>20</v>
      </c>
      <c r="N520" s="3" t="s">
        <v>41</v>
      </c>
      <c r="O520" s="3" t="s">
        <v>78</v>
      </c>
      <c r="P520" s="3" t="s">
        <v>90</v>
      </c>
      <c r="S520" s="3"/>
      <c r="AB520" s="8"/>
    </row>
    <row r="521" spans="2:28" ht="21" customHeight="1" x14ac:dyDescent="0.25">
      <c r="B521" s="5" t="s">
        <v>4</v>
      </c>
      <c r="C521" s="5">
        <v>20</v>
      </c>
      <c r="D521" s="5" t="s">
        <v>49</v>
      </c>
      <c r="E521" s="5" t="s">
        <v>22</v>
      </c>
      <c r="F521" s="5" t="s">
        <v>36</v>
      </c>
      <c r="G521" s="5">
        <v>3</v>
      </c>
      <c r="H521" s="5" t="s">
        <v>23</v>
      </c>
      <c r="I521" s="12">
        <v>15000000</v>
      </c>
      <c r="J521" s="5">
        <v>2</v>
      </c>
      <c r="K521" s="6">
        <v>0.10069444444444443</v>
      </c>
      <c r="L521" s="5" t="s">
        <v>9</v>
      </c>
      <c r="M521" s="5" t="s">
        <v>30</v>
      </c>
      <c r="N521" s="5" t="s">
        <v>44</v>
      </c>
      <c r="O521" s="5" t="s">
        <v>78</v>
      </c>
      <c r="P521" s="5" t="s">
        <v>86</v>
      </c>
      <c r="S521" s="3"/>
      <c r="AB521" s="8"/>
    </row>
    <row r="522" spans="2:28" ht="21" customHeight="1" x14ac:dyDescent="0.25">
      <c r="B522" s="3" t="s">
        <v>57</v>
      </c>
      <c r="C522" s="3">
        <v>12</v>
      </c>
      <c r="D522" s="3" t="s">
        <v>49</v>
      </c>
      <c r="E522" s="3" t="s">
        <v>6</v>
      </c>
      <c r="F522" s="3" t="s">
        <v>13</v>
      </c>
      <c r="G522" s="3">
        <v>0</v>
      </c>
      <c r="H522" s="3" t="s">
        <v>58</v>
      </c>
      <c r="I522" s="3">
        <v>0</v>
      </c>
      <c r="J522" s="3">
        <v>2</v>
      </c>
      <c r="K522" s="4">
        <v>0.10069444444444443</v>
      </c>
      <c r="N522" s="3" t="s">
        <v>34</v>
      </c>
      <c r="O522" s="3" t="s">
        <v>80</v>
      </c>
      <c r="P522" s="3" t="s">
        <v>52</v>
      </c>
      <c r="S522" s="3"/>
      <c r="AB522" s="8"/>
    </row>
    <row r="523" spans="2:28" ht="21" customHeight="1" x14ac:dyDescent="0.25">
      <c r="B523" s="5" t="s">
        <v>57</v>
      </c>
      <c r="C523" s="5">
        <v>14</v>
      </c>
      <c r="D523" s="5" t="s">
        <v>50</v>
      </c>
      <c r="E523" s="5" t="s">
        <v>6</v>
      </c>
      <c r="F523" s="5" t="s">
        <v>32</v>
      </c>
      <c r="G523" s="5">
        <v>0</v>
      </c>
      <c r="H523" s="5" t="s">
        <v>58</v>
      </c>
      <c r="I523" s="5">
        <v>0</v>
      </c>
      <c r="J523" s="5">
        <v>1</v>
      </c>
      <c r="K523" s="6">
        <v>0.10069444444444443</v>
      </c>
      <c r="L523" s="5"/>
      <c r="M523" s="5"/>
      <c r="N523" s="5" t="s">
        <v>44</v>
      </c>
      <c r="O523" s="5" t="s">
        <v>79</v>
      </c>
      <c r="P523" s="5" t="s">
        <v>84</v>
      </c>
      <c r="S523" s="3"/>
      <c r="AB523" s="8"/>
    </row>
    <row r="524" spans="2:28" ht="21" customHeight="1" x14ac:dyDescent="0.25">
      <c r="B524" s="3" t="s">
        <v>57</v>
      </c>
      <c r="C524" s="3">
        <v>15</v>
      </c>
      <c r="D524" s="3" t="s">
        <v>12</v>
      </c>
      <c r="E524" s="3" t="s">
        <v>6</v>
      </c>
      <c r="F524" s="3" t="s">
        <v>13</v>
      </c>
      <c r="G524" s="3">
        <v>0</v>
      </c>
      <c r="H524" s="3" t="s">
        <v>58</v>
      </c>
      <c r="I524" s="3">
        <v>0</v>
      </c>
      <c r="J524" s="3">
        <v>2</v>
      </c>
      <c r="K524" s="4">
        <v>0.10069444444444443</v>
      </c>
      <c r="N524" s="3" t="s">
        <v>31</v>
      </c>
      <c r="O524" s="3" t="s">
        <v>78</v>
      </c>
      <c r="P524" s="3" t="s">
        <v>89</v>
      </c>
      <c r="S524" s="3"/>
      <c r="AB524" s="8"/>
    </row>
    <row r="525" spans="2:28" ht="21" customHeight="1" x14ac:dyDescent="0.25">
      <c r="B525" s="5" t="s">
        <v>57</v>
      </c>
      <c r="C525" s="5">
        <v>20</v>
      </c>
      <c r="D525" s="5" t="s">
        <v>17</v>
      </c>
      <c r="E525" s="5" t="s">
        <v>42</v>
      </c>
      <c r="F525" s="5" t="s">
        <v>13</v>
      </c>
      <c r="G525" s="5">
        <v>0</v>
      </c>
      <c r="H525" s="5" t="s">
        <v>58</v>
      </c>
      <c r="I525" s="5">
        <v>0</v>
      </c>
      <c r="J525" s="5">
        <v>1</v>
      </c>
      <c r="K525" s="6">
        <v>0.10069444444444443</v>
      </c>
      <c r="L525" s="5"/>
      <c r="M525" s="5"/>
      <c r="N525" s="5" t="s">
        <v>16</v>
      </c>
      <c r="O525" s="5" t="s">
        <v>81</v>
      </c>
      <c r="P525" s="5" t="s">
        <v>88</v>
      </c>
      <c r="S525" s="3"/>
      <c r="AB525" s="8"/>
    </row>
    <row r="526" spans="2:28" ht="21" customHeight="1" x14ac:dyDescent="0.25">
      <c r="B526" s="3" t="s">
        <v>57</v>
      </c>
      <c r="C526" s="3">
        <v>2</v>
      </c>
      <c r="D526" s="3" t="s">
        <v>28</v>
      </c>
      <c r="E526" s="3" t="s">
        <v>6</v>
      </c>
      <c r="F526" s="3" t="s">
        <v>13</v>
      </c>
      <c r="G526" s="3">
        <v>0</v>
      </c>
      <c r="H526" s="3" t="s">
        <v>58</v>
      </c>
      <c r="I526" s="3">
        <v>0</v>
      </c>
      <c r="J526" s="3">
        <v>2</v>
      </c>
      <c r="K526" s="4">
        <v>0.10069444444444443</v>
      </c>
      <c r="N526" s="3" t="s">
        <v>21</v>
      </c>
      <c r="O526" s="3" t="s">
        <v>79</v>
      </c>
      <c r="P526" s="14" t="s">
        <v>92</v>
      </c>
      <c r="S526" s="3"/>
      <c r="AB526" s="8"/>
    </row>
    <row r="527" spans="2:28" ht="21" customHeight="1" x14ac:dyDescent="0.25">
      <c r="B527" s="5" t="s">
        <v>57</v>
      </c>
      <c r="C527" s="5">
        <v>21</v>
      </c>
      <c r="D527" s="5" t="s">
        <v>28</v>
      </c>
      <c r="E527" s="5" t="s">
        <v>22</v>
      </c>
      <c r="F527" s="5" t="s">
        <v>32</v>
      </c>
      <c r="G527" s="5">
        <v>0</v>
      </c>
      <c r="H527" s="5" t="s">
        <v>58</v>
      </c>
      <c r="I527" s="5">
        <v>0</v>
      </c>
      <c r="J527" s="5">
        <v>3</v>
      </c>
      <c r="K527" s="6">
        <v>0.10069444444444443</v>
      </c>
      <c r="L527" s="5"/>
      <c r="M527" s="5"/>
      <c r="N527" s="5" t="s">
        <v>21</v>
      </c>
      <c r="O527" s="5" t="s">
        <v>78</v>
      </c>
      <c r="P527" s="5" t="s">
        <v>89</v>
      </c>
      <c r="S527" s="3"/>
      <c r="AB527" s="8"/>
    </row>
    <row r="528" spans="2:28" ht="21" customHeight="1" x14ac:dyDescent="0.25">
      <c r="B528" s="3" t="s">
        <v>57</v>
      </c>
      <c r="C528" s="3">
        <v>23</v>
      </c>
      <c r="D528" s="3" t="s">
        <v>28</v>
      </c>
      <c r="E528" s="3" t="s">
        <v>42</v>
      </c>
      <c r="F528" s="3" t="s">
        <v>32</v>
      </c>
      <c r="G528" s="3">
        <v>0</v>
      </c>
      <c r="H528" s="3" t="s">
        <v>58</v>
      </c>
      <c r="I528" s="3">
        <v>0</v>
      </c>
      <c r="J528" s="3">
        <v>3</v>
      </c>
      <c r="K528" s="4">
        <v>0.10069444444444443</v>
      </c>
      <c r="N528" s="3" t="s">
        <v>41</v>
      </c>
      <c r="O528" s="3" t="s">
        <v>80</v>
      </c>
      <c r="P528" s="3" t="s">
        <v>52</v>
      </c>
      <c r="S528" s="3"/>
      <c r="AB528" s="8"/>
    </row>
    <row r="529" spans="2:28" ht="21" customHeight="1" x14ac:dyDescent="0.25">
      <c r="B529" s="5" t="s">
        <v>57</v>
      </c>
      <c r="C529" s="5">
        <v>14</v>
      </c>
      <c r="D529" s="5" t="s">
        <v>35</v>
      </c>
      <c r="E529" s="5" t="s">
        <v>6</v>
      </c>
      <c r="F529" s="5" t="s">
        <v>32</v>
      </c>
      <c r="G529" s="5">
        <v>0</v>
      </c>
      <c r="H529" s="5" t="s">
        <v>58</v>
      </c>
      <c r="I529" s="5">
        <v>0</v>
      </c>
      <c r="J529" s="5">
        <v>2</v>
      </c>
      <c r="K529" s="6">
        <v>0.10069444444444443</v>
      </c>
      <c r="L529" s="5"/>
      <c r="M529" s="5"/>
      <c r="N529" s="5" t="s">
        <v>34</v>
      </c>
      <c r="O529" s="5" t="s">
        <v>79</v>
      </c>
      <c r="P529" s="5" t="s">
        <v>87</v>
      </c>
      <c r="S529" s="3"/>
      <c r="AB529" s="8"/>
    </row>
    <row r="530" spans="2:28" ht="21" customHeight="1" x14ac:dyDescent="0.25">
      <c r="B530" s="3" t="s">
        <v>57</v>
      </c>
      <c r="C530" s="3">
        <v>16</v>
      </c>
      <c r="D530" s="3" t="s">
        <v>35</v>
      </c>
      <c r="E530" s="3" t="s">
        <v>29</v>
      </c>
      <c r="F530" s="3" t="s">
        <v>32</v>
      </c>
      <c r="G530" s="3">
        <v>0</v>
      </c>
      <c r="H530" s="3" t="s">
        <v>58</v>
      </c>
      <c r="I530" s="3">
        <v>0</v>
      </c>
      <c r="J530" s="3">
        <v>3</v>
      </c>
      <c r="K530" s="4">
        <v>0.10069444444444443</v>
      </c>
      <c r="N530" s="3" t="s">
        <v>34</v>
      </c>
      <c r="O530" s="3" t="s">
        <v>81</v>
      </c>
      <c r="P530" s="3" t="s">
        <v>91</v>
      </c>
      <c r="S530" s="3"/>
      <c r="AB530" s="8"/>
    </row>
    <row r="531" spans="2:28" ht="21" customHeight="1" x14ac:dyDescent="0.25">
      <c r="B531" s="5" t="s">
        <v>57</v>
      </c>
      <c r="C531" s="5">
        <v>12</v>
      </c>
      <c r="D531" s="5" t="s">
        <v>49</v>
      </c>
      <c r="E531" s="5" t="s">
        <v>6</v>
      </c>
      <c r="F531" s="5" t="s">
        <v>13</v>
      </c>
      <c r="G531" s="5">
        <v>0</v>
      </c>
      <c r="H531" s="5" t="s">
        <v>58</v>
      </c>
      <c r="I531" s="5">
        <v>0</v>
      </c>
      <c r="J531" s="5">
        <v>2</v>
      </c>
      <c r="K531" s="6">
        <v>0.10069444444444443</v>
      </c>
      <c r="L531" s="5"/>
      <c r="M531" s="5"/>
      <c r="N531" s="5" t="s">
        <v>34</v>
      </c>
      <c r="O531" s="5" t="s">
        <v>80</v>
      </c>
      <c r="P531" s="5" t="s">
        <v>52</v>
      </c>
      <c r="S531" s="3"/>
      <c r="AB531" s="8"/>
    </row>
    <row r="532" spans="2:28" ht="21" customHeight="1" x14ac:dyDescent="0.25">
      <c r="B532" s="3" t="s">
        <v>57</v>
      </c>
      <c r="C532" s="3">
        <v>14</v>
      </c>
      <c r="D532" s="3" t="s">
        <v>50</v>
      </c>
      <c r="E532" s="3" t="s">
        <v>6</v>
      </c>
      <c r="F532" s="3" t="s">
        <v>32</v>
      </c>
      <c r="G532" s="3">
        <v>0</v>
      </c>
      <c r="H532" s="3" t="s">
        <v>58</v>
      </c>
      <c r="I532" s="3">
        <v>0</v>
      </c>
      <c r="J532" s="3">
        <v>1</v>
      </c>
      <c r="K532" s="4">
        <v>0.10069444444444443</v>
      </c>
      <c r="N532" s="3" t="s">
        <v>44</v>
      </c>
      <c r="O532" s="3" t="s">
        <v>79</v>
      </c>
      <c r="P532" s="3" t="s">
        <v>84</v>
      </c>
      <c r="S532" s="3"/>
      <c r="AB532" s="8"/>
    </row>
    <row r="533" spans="2:28" ht="21" customHeight="1" x14ac:dyDescent="0.25">
      <c r="B533" s="5" t="s">
        <v>4</v>
      </c>
      <c r="C533" s="5">
        <v>11</v>
      </c>
      <c r="D533" s="5" t="s">
        <v>45</v>
      </c>
      <c r="E533" s="5" t="s">
        <v>29</v>
      </c>
      <c r="F533" s="5" t="s">
        <v>32</v>
      </c>
      <c r="G533" s="5">
        <v>5</v>
      </c>
      <c r="H533" s="5" t="s">
        <v>33</v>
      </c>
      <c r="I533" s="12">
        <v>20000000</v>
      </c>
      <c r="J533" s="5">
        <v>1</v>
      </c>
      <c r="K533" s="6">
        <v>0.10416666666666667</v>
      </c>
      <c r="L533" s="5" t="s">
        <v>9</v>
      </c>
      <c r="M533" s="5" t="s">
        <v>20</v>
      </c>
      <c r="N533" s="5" t="s">
        <v>41</v>
      </c>
      <c r="O533" s="5" t="s">
        <v>81</v>
      </c>
      <c r="P533" s="5" t="s">
        <v>88</v>
      </c>
      <c r="S533" s="3"/>
      <c r="AB533" s="8"/>
    </row>
    <row r="534" spans="2:28" ht="21" customHeight="1" x14ac:dyDescent="0.25">
      <c r="B534" s="3" t="s">
        <v>4</v>
      </c>
      <c r="C534" s="3">
        <v>14</v>
      </c>
      <c r="D534" s="3" t="s">
        <v>47</v>
      </c>
      <c r="E534" s="3" t="s">
        <v>42</v>
      </c>
      <c r="F534" s="3" t="s">
        <v>32</v>
      </c>
      <c r="G534" s="3">
        <v>2</v>
      </c>
      <c r="H534" s="3" t="s">
        <v>54</v>
      </c>
      <c r="I534" s="13">
        <v>10000000</v>
      </c>
      <c r="J534" s="3">
        <v>7</v>
      </c>
      <c r="K534" s="4">
        <v>0.10416666666666667</v>
      </c>
      <c r="L534" s="3" t="s">
        <v>9</v>
      </c>
      <c r="M534" s="3" t="s">
        <v>20</v>
      </c>
      <c r="N534" s="3" t="s">
        <v>34</v>
      </c>
      <c r="O534" s="3" t="s">
        <v>78</v>
      </c>
      <c r="P534" s="3" t="s">
        <v>90</v>
      </c>
      <c r="S534" s="3"/>
      <c r="AB534" s="8"/>
    </row>
    <row r="535" spans="2:28" ht="21" customHeight="1" x14ac:dyDescent="0.25">
      <c r="B535" s="5" t="s">
        <v>4</v>
      </c>
      <c r="C535" s="5">
        <v>10</v>
      </c>
      <c r="D535" s="5" t="s">
        <v>60</v>
      </c>
      <c r="E535" s="5" t="s">
        <v>22</v>
      </c>
      <c r="F535" s="5" t="s">
        <v>13</v>
      </c>
      <c r="G535" s="5">
        <v>1</v>
      </c>
      <c r="H535" s="5" t="s">
        <v>8</v>
      </c>
      <c r="I535" s="12">
        <v>7000000</v>
      </c>
      <c r="J535" s="5">
        <v>1</v>
      </c>
      <c r="K535" s="6">
        <v>0.10416666666666667</v>
      </c>
      <c r="L535" s="5" t="s">
        <v>9</v>
      </c>
      <c r="M535" s="5" t="s">
        <v>39</v>
      </c>
      <c r="N535" s="5" t="s">
        <v>21</v>
      </c>
      <c r="O535" s="5" t="s">
        <v>78</v>
      </c>
      <c r="P535" s="5" t="s">
        <v>90</v>
      </c>
      <c r="S535" s="3"/>
      <c r="AB535" s="8"/>
    </row>
    <row r="536" spans="2:28" ht="21" customHeight="1" x14ac:dyDescent="0.25">
      <c r="B536" s="3" t="s">
        <v>4</v>
      </c>
      <c r="C536" s="3">
        <v>12</v>
      </c>
      <c r="D536" s="3" t="s">
        <v>60</v>
      </c>
      <c r="E536" s="3" t="s">
        <v>18</v>
      </c>
      <c r="F536" s="3" t="s">
        <v>13</v>
      </c>
      <c r="G536" s="3">
        <v>5</v>
      </c>
      <c r="H536" s="3" t="s">
        <v>26</v>
      </c>
      <c r="I536" s="13">
        <v>25000000</v>
      </c>
      <c r="J536" s="3">
        <v>2</v>
      </c>
      <c r="K536" s="4">
        <v>0.10416666666666667</v>
      </c>
      <c r="L536" s="3" t="s">
        <v>9</v>
      </c>
      <c r="M536" s="3" t="s">
        <v>10</v>
      </c>
      <c r="N536" s="3" t="s">
        <v>11</v>
      </c>
      <c r="O536" s="3" t="s">
        <v>81</v>
      </c>
      <c r="P536" s="3" t="s">
        <v>91</v>
      </c>
      <c r="S536" s="3"/>
      <c r="AB536" s="8"/>
    </row>
    <row r="537" spans="2:28" ht="21" customHeight="1" x14ac:dyDescent="0.25">
      <c r="B537" s="5" t="s">
        <v>4</v>
      </c>
      <c r="C537" s="5">
        <v>22</v>
      </c>
      <c r="D537" s="5" t="s">
        <v>17</v>
      </c>
      <c r="E537" s="5" t="s">
        <v>22</v>
      </c>
      <c r="F537" s="5" t="s">
        <v>32</v>
      </c>
      <c r="G537" s="5">
        <v>1</v>
      </c>
      <c r="H537" s="5" t="s">
        <v>37</v>
      </c>
      <c r="I537" s="12">
        <v>19000000</v>
      </c>
      <c r="J537" s="5">
        <v>2</v>
      </c>
      <c r="K537" s="6">
        <v>0.10416666666666667</v>
      </c>
      <c r="L537" s="5" t="s">
        <v>38</v>
      </c>
      <c r="M537" s="5" t="s">
        <v>30</v>
      </c>
      <c r="N537" s="5" t="s">
        <v>44</v>
      </c>
      <c r="O537" s="5" t="s">
        <v>80</v>
      </c>
      <c r="P537" s="5" t="s">
        <v>52</v>
      </c>
      <c r="S537" s="3"/>
      <c r="AB537" s="8"/>
    </row>
    <row r="538" spans="2:28" ht="21" customHeight="1" x14ac:dyDescent="0.25">
      <c r="B538" s="3" t="s">
        <v>4</v>
      </c>
      <c r="C538" s="3">
        <v>27</v>
      </c>
      <c r="D538" s="3" t="s">
        <v>17</v>
      </c>
      <c r="E538" s="3" t="s">
        <v>6</v>
      </c>
      <c r="F538" s="3" t="s">
        <v>32</v>
      </c>
      <c r="G538" s="3">
        <v>5</v>
      </c>
      <c r="H538" s="3" t="s">
        <v>59</v>
      </c>
      <c r="I538" s="13">
        <v>21000000</v>
      </c>
      <c r="J538" s="3">
        <v>3</v>
      </c>
      <c r="K538" s="4">
        <v>0.10416666666666667</v>
      </c>
      <c r="L538" s="3" t="s">
        <v>9</v>
      </c>
      <c r="M538" s="3" t="s">
        <v>30</v>
      </c>
      <c r="N538" s="3" t="s">
        <v>34</v>
      </c>
      <c r="O538" s="3" t="s">
        <v>79</v>
      </c>
      <c r="P538" s="3" t="s">
        <v>87</v>
      </c>
      <c r="S538" s="3"/>
      <c r="AB538" s="8"/>
    </row>
    <row r="539" spans="2:28" ht="21" customHeight="1" x14ac:dyDescent="0.25">
      <c r="B539" s="5" t="s">
        <v>4</v>
      </c>
      <c r="C539" s="5">
        <v>21</v>
      </c>
      <c r="D539" s="5" t="s">
        <v>28</v>
      </c>
      <c r="E539" s="5" t="s">
        <v>29</v>
      </c>
      <c r="F539" s="5" t="s">
        <v>7</v>
      </c>
      <c r="G539" s="5">
        <v>2</v>
      </c>
      <c r="H539" s="5" t="s">
        <v>40</v>
      </c>
      <c r="I539" s="12">
        <v>38000000</v>
      </c>
      <c r="J539" s="5">
        <v>3</v>
      </c>
      <c r="K539" s="6">
        <v>0.10416666666666667</v>
      </c>
      <c r="L539" s="5" t="s">
        <v>38</v>
      </c>
      <c r="M539" s="5" t="s">
        <v>27</v>
      </c>
      <c r="N539" s="5" t="s">
        <v>21</v>
      </c>
      <c r="O539" s="5" t="s">
        <v>81</v>
      </c>
      <c r="P539" s="5" t="s">
        <v>88</v>
      </c>
      <c r="S539" s="3"/>
      <c r="AB539" s="8"/>
    </row>
    <row r="540" spans="2:28" ht="21" customHeight="1" x14ac:dyDescent="0.25">
      <c r="B540" s="3" t="s">
        <v>4</v>
      </c>
      <c r="C540" s="3">
        <v>24</v>
      </c>
      <c r="D540" s="3" t="s">
        <v>28</v>
      </c>
      <c r="E540" s="3" t="s">
        <v>6</v>
      </c>
      <c r="F540" s="3" t="s">
        <v>13</v>
      </c>
      <c r="G540" s="3">
        <v>4</v>
      </c>
      <c r="H540" s="3" t="s">
        <v>33</v>
      </c>
      <c r="I540" s="13">
        <v>20000000</v>
      </c>
      <c r="J540" s="3">
        <v>2</v>
      </c>
      <c r="K540" s="4">
        <v>0.10416666666666667</v>
      </c>
      <c r="L540" s="3" t="s">
        <v>51</v>
      </c>
      <c r="M540" s="3" t="s">
        <v>39</v>
      </c>
      <c r="N540" s="3" t="s">
        <v>21</v>
      </c>
      <c r="O540" s="3" t="s">
        <v>81</v>
      </c>
      <c r="P540" s="3" t="s">
        <v>88</v>
      </c>
      <c r="S540" s="3"/>
      <c r="AB540" s="8"/>
    </row>
    <row r="541" spans="2:28" ht="21" customHeight="1" x14ac:dyDescent="0.25">
      <c r="B541" s="5" t="s">
        <v>4</v>
      </c>
      <c r="C541" s="5">
        <v>5</v>
      </c>
      <c r="D541" s="5" t="s">
        <v>28</v>
      </c>
      <c r="E541" s="5" t="s">
        <v>6</v>
      </c>
      <c r="F541" s="5" t="s">
        <v>7</v>
      </c>
      <c r="G541" s="5">
        <v>4</v>
      </c>
      <c r="H541" s="5" t="s">
        <v>14</v>
      </c>
      <c r="I541" s="12">
        <v>11000000</v>
      </c>
      <c r="J541" s="5">
        <v>4</v>
      </c>
      <c r="K541" s="6">
        <v>0.10416666666666667</v>
      </c>
      <c r="L541" s="5" t="s">
        <v>51</v>
      </c>
      <c r="M541" s="5" t="s">
        <v>10</v>
      </c>
      <c r="N541" s="5" t="s">
        <v>31</v>
      </c>
      <c r="O541" s="5" t="s">
        <v>79</v>
      </c>
      <c r="P541" s="5" t="s">
        <v>83</v>
      </c>
      <c r="S541" s="3"/>
      <c r="AB541" s="8"/>
    </row>
    <row r="542" spans="2:28" ht="21" customHeight="1" x14ac:dyDescent="0.25">
      <c r="B542" s="3" t="s">
        <v>4</v>
      </c>
      <c r="C542" s="3">
        <v>1</v>
      </c>
      <c r="D542" s="3" t="s">
        <v>28</v>
      </c>
      <c r="E542" s="3" t="s">
        <v>22</v>
      </c>
      <c r="F542" s="3" t="s">
        <v>13</v>
      </c>
      <c r="G542" s="3">
        <v>2</v>
      </c>
      <c r="H542" s="3" t="s">
        <v>19</v>
      </c>
      <c r="I542" s="13">
        <v>12000000</v>
      </c>
      <c r="J542" s="3">
        <v>1</v>
      </c>
      <c r="K542" s="4">
        <v>0.10416666666666667</v>
      </c>
      <c r="L542" s="3" t="s">
        <v>9</v>
      </c>
      <c r="M542" s="3" t="s">
        <v>20</v>
      </c>
      <c r="N542" s="3" t="s">
        <v>21</v>
      </c>
      <c r="O542" s="3" t="s">
        <v>79</v>
      </c>
      <c r="P542" s="3" t="s">
        <v>84</v>
      </c>
      <c r="S542" s="3"/>
      <c r="AB542" s="8"/>
    </row>
    <row r="543" spans="2:28" ht="21" customHeight="1" x14ac:dyDescent="0.25">
      <c r="B543" s="5" t="s">
        <v>4</v>
      </c>
      <c r="C543" s="5">
        <v>8</v>
      </c>
      <c r="D543" s="5" t="s">
        <v>28</v>
      </c>
      <c r="E543" s="5" t="s">
        <v>29</v>
      </c>
      <c r="F543" s="5" t="s">
        <v>32</v>
      </c>
      <c r="G543" s="5">
        <v>3</v>
      </c>
      <c r="H543" s="5" t="s">
        <v>23</v>
      </c>
      <c r="I543" s="12">
        <v>15000000</v>
      </c>
      <c r="J543" s="5">
        <v>1</v>
      </c>
      <c r="K543" s="6">
        <v>0.10416666666666667</v>
      </c>
      <c r="L543" s="5" t="s">
        <v>9</v>
      </c>
      <c r="M543" s="5" t="s">
        <v>30</v>
      </c>
      <c r="N543" s="5" t="s">
        <v>24</v>
      </c>
      <c r="O543" s="5" t="s">
        <v>79</v>
      </c>
      <c r="P543" s="5" t="s">
        <v>83</v>
      </c>
      <c r="S543" s="3"/>
      <c r="AB543" s="8"/>
    </row>
    <row r="544" spans="2:28" ht="21" customHeight="1" x14ac:dyDescent="0.25">
      <c r="B544" s="3" t="s">
        <v>4</v>
      </c>
      <c r="C544" s="3">
        <v>28</v>
      </c>
      <c r="D544" s="3" t="s">
        <v>28</v>
      </c>
      <c r="E544" s="3" t="s">
        <v>22</v>
      </c>
      <c r="F544" s="3" t="s">
        <v>32</v>
      </c>
      <c r="G544" s="3">
        <v>3</v>
      </c>
      <c r="H544" s="3" t="s">
        <v>23</v>
      </c>
      <c r="I544" s="13">
        <v>15000000</v>
      </c>
      <c r="J544" s="3">
        <v>2</v>
      </c>
      <c r="K544" s="4">
        <v>0.10416666666666667</v>
      </c>
      <c r="L544" s="3" t="s">
        <v>9</v>
      </c>
      <c r="M544" s="3" t="s">
        <v>43</v>
      </c>
      <c r="N544" s="3" t="s">
        <v>24</v>
      </c>
      <c r="O544" s="3" t="s">
        <v>78</v>
      </c>
      <c r="P544" s="3" t="s">
        <v>90</v>
      </c>
      <c r="S544" s="3"/>
      <c r="AB544" s="8"/>
    </row>
    <row r="545" spans="2:28" ht="21" customHeight="1" x14ac:dyDescent="0.25">
      <c r="B545" s="5" t="s">
        <v>4</v>
      </c>
      <c r="C545" s="5">
        <v>7</v>
      </c>
      <c r="D545" s="5" t="s">
        <v>28</v>
      </c>
      <c r="E545" s="5" t="s">
        <v>29</v>
      </c>
      <c r="F545" s="5" t="s">
        <v>55</v>
      </c>
      <c r="G545" s="5">
        <v>2</v>
      </c>
      <c r="H545" s="5" t="s">
        <v>19</v>
      </c>
      <c r="I545" s="12">
        <v>12000000</v>
      </c>
      <c r="J545" s="5">
        <v>1</v>
      </c>
      <c r="K545" s="6">
        <v>0.10416666666666667</v>
      </c>
      <c r="L545" s="5" t="s">
        <v>9</v>
      </c>
      <c r="M545" s="5" t="s">
        <v>27</v>
      </c>
      <c r="N545" s="5" t="s">
        <v>41</v>
      </c>
      <c r="O545" s="5" t="s">
        <v>79</v>
      </c>
      <c r="P545" s="5" t="s">
        <v>84</v>
      </c>
      <c r="S545" s="3"/>
      <c r="AB545" s="8"/>
    </row>
    <row r="546" spans="2:28" ht="21" customHeight="1" x14ac:dyDescent="0.25">
      <c r="B546" s="3" t="s">
        <v>4</v>
      </c>
      <c r="C546" s="3">
        <v>30</v>
      </c>
      <c r="D546" s="3" t="s">
        <v>35</v>
      </c>
      <c r="E546" s="3" t="s">
        <v>22</v>
      </c>
      <c r="F546" s="3" t="s">
        <v>7</v>
      </c>
      <c r="G546" s="3">
        <v>3</v>
      </c>
      <c r="H546" s="3" t="s">
        <v>23</v>
      </c>
      <c r="I546" s="13">
        <v>15000000</v>
      </c>
      <c r="J546" s="3">
        <v>1</v>
      </c>
      <c r="K546" s="4">
        <v>0.10416666666666667</v>
      </c>
      <c r="L546" s="3" t="s">
        <v>9</v>
      </c>
      <c r="M546" s="3" t="s">
        <v>20</v>
      </c>
      <c r="N546" s="3" t="s">
        <v>34</v>
      </c>
      <c r="O546" s="3" t="s">
        <v>81</v>
      </c>
      <c r="P546" s="3" t="s">
        <v>88</v>
      </c>
      <c r="S546" s="3"/>
      <c r="AB546" s="8"/>
    </row>
    <row r="547" spans="2:28" ht="21" customHeight="1" x14ac:dyDescent="0.25">
      <c r="B547" s="5" t="s">
        <v>4</v>
      </c>
      <c r="C547" s="5">
        <v>1</v>
      </c>
      <c r="D547" s="5" t="s">
        <v>35</v>
      </c>
      <c r="E547" s="5" t="s">
        <v>18</v>
      </c>
      <c r="F547" s="5" t="s">
        <v>32</v>
      </c>
      <c r="G547" s="5">
        <v>4</v>
      </c>
      <c r="H547" s="5" t="s">
        <v>33</v>
      </c>
      <c r="I547" s="12">
        <v>20000000</v>
      </c>
      <c r="J547" s="5">
        <v>3</v>
      </c>
      <c r="K547" s="6">
        <v>0.10416666666666667</v>
      </c>
      <c r="L547" s="5" t="s">
        <v>9</v>
      </c>
      <c r="M547" s="5" t="s">
        <v>46</v>
      </c>
      <c r="N547" s="5" t="s">
        <v>16</v>
      </c>
      <c r="O547" s="5" t="s">
        <v>80</v>
      </c>
      <c r="P547" s="5" t="s">
        <v>85</v>
      </c>
      <c r="S547" s="3"/>
      <c r="AB547" s="8"/>
    </row>
    <row r="548" spans="2:28" ht="21" customHeight="1" x14ac:dyDescent="0.25">
      <c r="B548" s="3" t="s">
        <v>4</v>
      </c>
      <c r="C548" s="3">
        <v>5</v>
      </c>
      <c r="D548" s="3" t="s">
        <v>35</v>
      </c>
      <c r="E548" s="3" t="s">
        <v>29</v>
      </c>
      <c r="F548" s="3" t="s">
        <v>7</v>
      </c>
      <c r="G548" s="3">
        <v>2</v>
      </c>
      <c r="H548" s="3" t="s">
        <v>19</v>
      </c>
      <c r="I548" s="13">
        <v>12000000</v>
      </c>
      <c r="J548" s="3">
        <v>3</v>
      </c>
      <c r="K548" s="4">
        <v>0.10416666666666667</v>
      </c>
      <c r="L548" s="3" t="s">
        <v>9</v>
      </c>
      <c r="M548" s="3" t="s">
        <v>10</v>
      </c>
      <c r="N548" s="3" t="s">
        <v>44</v>
      </c>
      <c r="O548" s="3" t="s">
        <v>78</v>
      </c>
      <c r="P548" s="3" t="s">
        <v>90</v>
      </c>
      <c r="S548" s="3"/>
      <c r="AB548" s="8"/>
    </row>
    <row r="549" spans="2:28" ht="21" customHeight="1" x14ac:dyDescent="0.25">
      <c r="B549" s="5" t="s">
        <v>4</v>
      </c>
      <c r="C549" s="5">
        <v>1</v>
      </c>
      <c r="D549" s="5" t="s">
        <v>56</v>
      </c>
      <c r="E549" s="5" t="s">
        <v>22</v>
      </c>
      <c r="F549" s="5" t="s">
        <v>13</v>
      </c>
      <c r="G549" s="5">
        <v>2</v>
      </c>
      <c r="H549" s="5" t="s">
        <v>19</v>
      </c>
      <c r="I549" s="12">
        <v>12000000</v>
      </c>
      <c r="J549" s="5">
        <v>4</v>
      </c>
      <c r="K549" s="6">
        <v>0.10416666666666667</v>
      </c>
      <c r="L549" s="5" t="s">
        <v>9</v>
      </c>
      <c r="M549" s="5" t="s">
        <v>10</v>
      </c>
      <c r="N549" s="5" t="s">
        <v>11</v>
      </c>
      <c r="O549" s="5" t="s">
        <v>80</v>
      </c>
      <c r="P549" s="5" t="s">
        <v>52</v>
      </c>
      <c r="S549" s="3"/>
      <c r="AB549" s="8"/>
    </row>
    <row r="550" spans="2:28" ht="21" customHeight="1" x14ac:dyDescent="0.25">
      <c r="B550" s="3" t="s">
        <v>4</v>
      </c>
      <c r="C550" s="3">
        <v>2</v>
      </c>
      <c r="D550" s="3" t="s">
        <v>56</v>
      </c>
      <c r="E550" s="3" t="s">
        <v>6</v>
      </c>
      <c r="F550" s="3" t="s">
        <v>32</v>
      </c>
      <c r="G550" s="3">
        <v>2</v>
      </c>
      <c r="H550" s="3" t="s">
        <v>19</v>
      </c>
      <c r="I550" s="13">
        <v>12000000</v>
      </c>
      <c r="J550" s="3">
        <v>1</v>
      </c>
      <c r="K550" s="4">
        <v>0.10416666666666667</v>
      </c>
      <c r="L550" s="3" t="s">
        <v>9</v>
      </c>
      <c r="M550" s="3" t="s">
        <v>53</v>
      </c>
      <c r="N550" s="3" t="s">
        <v>44</v>
      </c>
      <c r="O550" s="3" t="s">
        <v>80</v>
      </c>
      <c r="P550" s="3" t="s">
        <v>52</v>
      </c>
      <c r="S550" s="3"/>
      <c r="AB550" s="8"/>
    </row>
    <row r="551" spans="2:28" ht="21" customHeight="1" x14ac:dyDescent="0.25">
      <c r="B551" s="5" t="s">
        <v>4</v>
      </c>
      <c r="C551" s="5">
        <v>11</v>
      </c>
      <c r="D551" s="5" t="s">
        <v>45</v>
      </c>
      <c r="E551" s="5" t="s">
        <v>29</v>
      </c>
      <c r="F551" s="5" t="s">
        <v>32</v>
      </c>
      <c r="G551" s="5">
        <v>5</v>
      </c>
      <c r="H551" s="5" t="s">
        <v>33</v>
      </c>
      <c r="I551" s="12">
        <v>20000000</v>
      </c>
      <c r="J551" s="5">
        <v>1</v>
      </c>
      <c r="K551" s="6">
        <v>0.10416666666666667</v>
      </c>
      <c r="L551" s="5" t="s">
        <v>9</v>
      </c>
      <c r="M551" s="5" t="s">
        <v>20</v>
      </c>
      <c r="N551" s="5" t="s">
        <v>41</v>
      </c>
      <c r="O551" s="5" t="s">
        <v>81</v>
      </c>
      <c r="P551" s="5" t="s">
        <v>88</v>
      </c>
      <c r="S551" s="3"/>
      <c r="AB551" s="8"/>
    </row>
    <row r="552" spans="2:28" ht="21" customHeight="1" x14ac:dyDescent="0.25">
      <c r="B552" s="3" t="s">
        <v>4</v>
      </c>
      <c r="C552" s="3">
        <v>14</v>
      </c>
      <c r="D552" s="3" t="s">
        <v>47</v>
      </c>
      <c r="E552" s="3" t="s">
        <v>42</v>
      </c>
      <c r="F552" s="3" t="s">
        <v>32</v>
      </c>
      <c r="G552" s="3">
        <v>2</v>
      </c>
      <c r="H552" s="3" t="s">
        <v>54</v>
      </c>
      <c r="I552" s="13">
        <v>10000000</v>
      </c>
      <c r="J552" s="3">
        <v>7</v>
      </c>
      <c r="K552" s="4">
        <v>0.10416666666666667</v>
      </c>
      <c r="L552" s="3" t="s">
        <v>9</v>
      </c>
      <c r="M552" s="3" t="s">
        <v>20</v>
      </c>
      <c r="N552" s="3" t="s">
        <v>34</v>
      </c>
      <c r="O552" s="3" t="s">
        <v>78</v>
      </c>
      <c r="P552" s="3" t="s">
        <v>90</v>
      </c>
      <c r="S552" s="3"/>
      <c r="AB552" s="8"/>
    </row>
    <row r="553" spans="2:28" ht="21" customHeight="1" x14ac:dyDescent="0.25">
      <c r="B553" s="5" t="s">
        <v>4</v>
      </c>
      <c r="C553" s="5">
        <v>10</v>
      </c>
      <c r="D553" s="5" t="s">
        <v>60</v>
      </c>
      <c r="E553" s="5" t="s">
        <v>22</v>
      </c>
      <c r="F553" s="5" t="s">
        <v>13</v>
      </c>
      <c r="G553" s="5">
        <v>1</v>
      </c>
      <c r="H553" s="5" t="s">
        <v>8</v>
      </c>
      <c r="I553" s="12">
        <v>7000000</v>
      </c>
      <c r="J553" s="5">
        <v>1</v>
      </c>
      <c r="K553" s="6">
        <v>0.10416666666666667</v>
      </c>
      <c r="L553" s="5" t="s">
        <v>9</v>
      </c>
      <c r="M553" s="5" t="s">
        <v>39</v>
      </c>
      <c r="N553" s="5" t="s">
        <v>21</v>
      </c>
      <c r="O553" s="5" t="s">
        <v>78</v>
      </c>
      <c r="P553" s="5" t="s">
        <v>90</v>
      </c>
      <c r="S553" s="3"/>
      <c r="AB553" s="8"/>
    </row>
    <row r="554" spans="2:28" ht="21" customHeight="1" x14ac:dyDescent="0.25">
      <c r="B554" s="3" t="s">
        <v>4</v>
      </c>
      <c r="C554" s="3">
        <v>12</v>
      </c>
      <c r="D554" s="3" t="s">
        <v>60</v>
      </c>
      <c r="E554" s="3" t="s">
        <v>18</v>
      </c>
      <c r="F554" s="3" t="s">
        <v>13</v>
      </c>
      <c r="G554" s="3">
        <v>5</v>
      </c>
      <c r="H554" s="3" t="s">
        <v>26</v>
      </c>
      <c r="I554" s="13">
        <v>25000000</v>
      </c>
      <c r="J554" s="3">
        <v>2</v>
      </c>
      <c r="K554" s="4">
        <v>0.10416666666666667</v>
      </c>
      <c r="L554" s="3" t="s">
        <v>9</v>
      </c>
      <c r="M554" s="3" t="s">
        <v>10</v>
      </c>
      <c r="N554" s="3" t="s">
        <v>11</v>
      </c>
      <c r="O554" s="3" t="s">
        <v>81</v>
      </c>
      <c r="P554" s="3" t="s">
        <v>91</v>
      </c>
      <c r="S554" s="3"/>
      <c r="AB554" s="8"/>
    </row>
    <row r="555" spans="2:28" ht="21" customHeight="1" x14ac:dyDescent="0.25">
      <c r="B555" s="5" t="s">
        <v>57</v>
      </c>
      <c r="C555" s="5">
        <v>11</v>
      </c>
      <c r="D555" s="5" t="s">
        <v>49</v>
      </c>
      <c r="E555" s="5" t="s">
        <v>6</v>
      </c>
      <c r="F555" s="5" t="s">
        <v>13</v>
      </c>
      <c r="G555" s="5">
        <v>0</v>
      </c>
      <c r="H555" s="5" t="s">
        <v>58</v>
      </c>
      <c r="I555" s="5">
        <v>0</v>
      </c>
      <c r="J555" s="5">
        <v>2</v>
      </c>
      <c r="K555" s="6">
        <v>0.10416666666666667</v>
      </c>
      <c r="L555" s="5"/>
      <c r="M555" s="5"/>
      <c r="N555" s="5" t="s">
        <v>41</v>
      </c>
      <c r="O555" s="5" t="s">
        <v>80</v>
      </c>
      <c r="P555" s="5" t="s">
        <v>52</v>
      </c>
      <c r="S555" s="3"/>
      <c r="AB555" s="8"/>
    </row>
    <row r="556" spans="2:28" ht="21" customHeight="1" x14ac:dyDescent="0.25">
      <c r="B556" s="3" t="s">
        <v>57</v>
      </c>
      <c r="C556" s="3">
        <v>27</v>
      </c>
      <c r="D556" s="3" t="s">
        <v>49</v>
      </c>
      <c r="E556" s="3" t="s">
        <v>29</v>
      </c>
      <c r="F556" s="3" t="s">
        <v>32</v>
      </c>
      <c r="G556" s="3">
        <v>0</v>
      </c>
      <c r="H556" s="3" t="s">
        <v>58</v>
      </c>
      <c r="I556" s="3">
        <v>0</v>
      </c>
      <c r="J556" s="3">
        <v>3</v>
      </c>
      <c r="K556" s="4">
        <v>0.10416666666666667</v>
      </c>
      <c r="N556" s="3" t="s">
        <v>21</v>
      </c>
      <c r="O556" s="3" t="s">
        <v>78</v>
      </c>
      <c r="P556" s="3" t="s">
        <v>86</v>
      </c>
      <c r="S556" s="3"/>
      <c r="AB556" s="8"/>
    </row>
    <row r="557" spans="2:28" ht="21" customHeight="1" x14ac:dyDescent="0.25">
      <c r="B557" s="5" t="s">
        <v>57</v>
      </c>
      <c r="C557" s="5">
        <v>20</v>
      </c>
      <c r="D557" s="5" t="s">
        <v>17</v>
      </c>
      <c r="E557" s="5" t="s">
        <v>6</v>
      </c>
      <c r="F557" s="5" t="s">
        <v>13</v>
      </c>
      <c r="G557" s="5">
        <v>0</v>
      </c>
      <c r="H557" s="5" t="s">
        <v>58</v>
      </c>
      <c r="I557" s="5">
        <v>0</v>
      </c>
      <c r="J557" s="5">
        <v>2</v>
      </c>
      <c r="K557" s="6">
        <v>0.10416666666666667</v>
      </c>
      <c r="L557" s="5"/>
      <c r="M557" s="5"/>
      <c r="N557" s="5" t="s">
        <v>34</v>
      </c>
      <c r="O557" s="5" t="s">
        <v>79</v>
      </c>
      <c r="P557" s="5" t="s">
        <v>83</v>
      </c>
      <c r="S557" s="3"/>
      <c r="AB557" s="8"/>
    </row>
    <row r="558" spans="2:28" ht="21" customHeight="1" x14ac:dyDescent="0.25">
      <c r="B558" s="3" t="s">
        <v>57</v>
      </c>
      <c r="C558" s="3">
        <v>1</v>
      </c>
      <c r="D558" s="3" t="s">
        <v>28</v>
      </c>
      <c r="E558" s="3" t="s">
        <v>22</v>
      </c>
      <c r="F558" s="3" t="s">
        <v>13</v>
      </c>
      <c r="G558" s="3">
        <v>0</v>
      </c>
      <c r="H558" s="3" t="s">
        <v>58</v>
      </c>
      <c r="I558" s="3">
        <v>0</v>
      </c>
      <c r="J558" s="3">
        <v>4</v>
      </c>
      <c r="K558" s="4">
        <v>0.10416666666666667</v>
      </c>
      <c r="N558" s="3" t="s">
        <v>41</v>
      </c>
      <c r="O558" s="3" t="s">
        <v>78</v>
      </c>
      <c r="P558" s="3" t="s">
        <v>90</v>
      </c>
      <c r="S558" s="3"/>
      <c r="AB558" s="8"/>
    </row>
    <row r="559" spans="2:28" ht="21" customHeight="1" x14ac:dyDescent="0.25">
      <c r="B559" s="5" t="s">
        <v>57</v>
      </c>
      <c r="C559" s="5">
        <v>1</v>
      </c>
      <c r="D559" s="5" t="s">
        <v>35</v>
      </c>
      <c r="E559" s="5" t="s">
        <v>6</v>
      </c>
      <c r="F559" s="5" t="s">
        <v>32</v>
      </c>
      <c r="G559" s="5">
        <v>0</v>
      </c>
      <c r="H559" s="5" t="s">
        <v>58</v>
      </c>
      <c r="I559" s="5">
        <v>0</v>
      </c>
      <c r="J559" s="5">
        <v>4</v>
      </c>
      <c r="K559" s="6">
        <v>0.10416666666666667</v>
      </c>
      <c r="L559" s="5"/>
      <c r="M559" s="5"/>
      <c r="N559" s="5" t="s">
        <v>24</v>
      </c>
      <c r="O559" s="5" t="s">
        <v>79</v>
      </c>
      <c r="P559" s="5" t="s">
        <v>84</v>
      </c>
      <c r="S559" s="3"/>
      <c r="AB559" s="8"/>
    </row>
    <row r="560" spans="2:28" ht="21" customHeight="1" x14ac:dyDescent="0.25">
      <c r="B560" s="3" t="s">
        <v>57</v>
      </c>
      <c r="C560" s="3">
        <v>25</v>
      </c>
      <c r="D560" s="3" t="s">
        <v>35</v>
      </c>
      <c r="E560" s="3" t="s">
        <v>18</v>
      </c>
      <c r="F560" s="3" t="s">
        <v>7</v>
      </c>
      <c r="G560" s="3">
        <v>0</v>
      </c>
      <c r="H560" s="3" t="s">
        <v>58</v>
      </c>
      <c r="I560" s="3">
        <v>0</v>
      </c>
      <c r="J560" s="3">
        <v>3</v>
      </c>
      <c r="K560" s="4">
        <v>0.10416666666666667</v>
      </c>
      <c r="N560" s="3" t="s">
        <v>16</v>
      </c>
      <c r="O560" s="3" t="s">
        <v>78</v>
      </c>
      <c r="P560" s="3" t="s">
        <v>90</v>
      </c>
      <c r="S560" s="3"/>
      <c r="AB560" s="8"/>
    </row>
    <row r="561" spans="2:28" ht="21" customHeight="1" x14ac:dyDescent="0.25">
      <c r="B561" s="5" t="s">
        <v>57</v>
      </c>
      <c r="C561" s="5">
        <v>3</v>
      </c>
      <c r="D561" s="5" t="s">
        <v>56</v>
      </c>
      <c r="E561" s="5" t="s">
        <v>29</v>
      </c>
      <c r="F561" s="5" t="s">
        <v>13</v>
      </c>
      <c r="G561" s="5">
        <v>0</v>
      </c>
      <c r="H561" s="5" t="s">
        <v>58</v>
      </c>
      <c r="I561" s="5">
        <v>0</v>
      </c>
      <c r="J561" s="5">
        <v>1</v>
      </c>
      <c r="K561" s="6">
        <v>0.10416666666666667</v>
      </c>
      <c r="L561" s="5"/>
      <c r="M561" s="5"/>
      <c r="N561" s="5" t="s">
        <v>21</v>
      </c>
      <c r="O561" s="5" t="s">
        <v>81</v>
      </c>
      <c r="P561" s="5" t="s">
        <v>91</v>
      </c>
      <c r="S561" s="3"/>
      <c r="AB561" s="8"/>
    </row>
    <row r="562" spans="2:28" ht="21" customHeight="1" x14ac:dyDescent="0.25">
      <c r="B562" s="3" t="s">
        <v>57</v>
      </c>
      <c r="C562" s="3">
        <v>10</v>
      </c>
      <c r="D562" s="3" t="s">
        <v>56</v>
      </c>
      <c r="E562" s="3" t="s">
        <v>22</v>
      </c>
      <c r="F562" s="3" t="s">
        <v>13</v>
      </c>
      <c r="G562" s="3">
        <v>0</v>
      </c>
      <c r="H562" s="3" t="s">
        <v>58</v>
      </c>
      <c r="I562" s="3">
        <v>0</v>
      </c>
      <c r="J562" s="3">
        <v>1</v>
      </c>
      <c r="K562" s="4">
        <v>0.10416666666666667</v>
      </c>
      <c r="N562" s="3" t="s">
        <v>24</v>
      </c>
      <c r="O562" s="3" t="s">
        <v>79</v>
      </c>
      <c r="P562" s="3" t="s">
        <v>84</v>
      </c>
      <c r="S562" s="3"/>
      <c r="AB562" s="8"/>
    </row>
    <row r="563" spans="2:28" ht="21" customHeight="1" x14ac:dyDescent="0.25">
      <c r="B563" s="5" t="s">
        <v>57</v>
      </c>
      <c r="C563" s="5">
        <v>11</v>
      </c>
      <c r="D563" s="5" t="s">
        <v>49</v>
      </c>
      <c r="E563" s="5" t="s">
        <v>6</v>
      </c>
      <c r="F563" s="5" t="s">
        <v>13</v>
      </c>
      <c r="G563" s="5">
        <v>0</v>
      </c>
      <c r="H563" s="5" t="s">
        <v>58</v>
      </c>
      <c r="I563" s="5">
        <v>0</v>
      </c>
      <c r="J563" s="5">
        <v>2</v>
      </c>
      <c r="K563" s="6">
        <v>0.10416666666666667</v>
      </c>
      <c r="L563" s="5"/>
      <c r="M563" s="5"/>
      <c r="N563" s="5" t="s">
        <v>41</v>
      </c>
      <c r="O563" s="5" t="s">
        <v>80</v>
      </c>
      <c r="P563" s="5" t="s">
        <v>52</v>
      </c>
      <c r="S563" s="3"/>
      <c r="AB563" s="8"/>
    </row>
    <row r="564" spans="2:28" ht="21" customHeight="1" x14ac:dyDescent="0.25">
      <c r="B564" s="3" t="s">
        <v>57</v>
      </c>
      <c r="C564" s="3">
        <v>27</v>
      </c>
      <c r="D564" s="3" t="s">
        <v>49</v>
      </c>
      <c r="E564" s="3" t="s">
        <v>29</v>
      </c>
      <c r="F564" s="3" t="s">
        <v>32</v>
      </c>
      <c r="G564" s="3">
        <v>0</v>
      </c>
      <c r="H564" s="3" t="s">
        <v>58</v>
      </c>
      <c r="I564" s="3">
        <v>0</v>
      </c>
      <c r="J564" s="3">
        <v>3</v>
      </c>
      <c r="K564" s="4">
        <v>0.10416666666666667</v>
      </c>
      <c r="N564" s="3" t="s">
        <v>21</v>
      </c>
      <c r="O564" s="3" t="s">
        <v>78</v>
      </c>
      <c r="P564" s="3" t="s">
        <v>86</v>
      </c>
      <c r="S564" s="3"/>
      <c r="AB564" s="8"/>
    </row>
    <row r="565" spans="2:28" ht="21" customHeight="1" x14ac:dyDescent="0.25">
      <c r="B565" s="5" t="s">
        <v>4</v>
      </c>
      <c r="C565" s="5">
        <v>11</v>
      </c>
      <c r="D565" s="5" t="s">
        <v>47</v>
      </c>
      <c r="E565" s="5" t="s">
        <v>6</v>
      </c>
      <c r="F565" s="5" t="s">
        <v>32</v>
      </c>
      <c r="G565" s="5">
        <v>4</v>
      </c>
      <c r="H565" s="5" t="s">
        <v>33</v>
      </c>
      <c r="I565" s="12">
        <v>20000000</v>
      </c>
      <c r="J565" s="5">
        <v>2</v>
      </c>
      <c r="K565" s="6">
        <v>0.11805555555555557</v>
      </c>
      <c r="L565" s="5" t="s">
        <v>9</v>
      </c>
      <c r="M565" s="5" t="s">
        <v>10</v>
      </c>
      <c r="N565" s="5" t="s">
        <v>34</v>
      </c>
      <c r="O565" s="5" t="s">
        <v>78</v>
      </c>
      <c r="P565" s="5" t="s">
        <v>52</v>
      </c>
      <c r="S565" s="3"/>
      <c r="AB565" s="8"/>
    </row>
    <row r="566" spans="2:28" ht="21" customHeight="1" x14ac:dyDescent="0.25">
      <c r="B566" s="3" t="s">
        <v>4</v>
      </c>
      <c r="C566" s="3">
        <v>12</v>
      </c>
      <c r="D566" s="3" t="s">
        <v>17</v>
      </c>
      <c r="E566" s="3" t="s">
        <v>22</v>
      </c>
      <c r="F566" s="3" t="s">
        <v>36</v>
      </c>
      <c r="G566" s="3">
        <v>2</v>
      </c>
      <c r="H566" s="3" t="s">
        <v>40</v>
      </c>
      <c r="I566" s="13">
        <v>38000000</v>
      </c>
      <c r="J566" s="3">
        <v>1</v>
      </c>
      <c r="K566" s="4">
        <v>0.11805555555555557</v>
      </c>
      <c r="L566" s="3" t="s">
        <v>38</v>
      </c>
      <c r="M566" s="3" t="s">
        <v>46</v>
      </c>
      <c r="N566" s="3" t="s">
        <v>21</v>
      </c>
      <c r="O566" s="3" t="s">
        <v>79</v>
      </c>
      <c r="P566" s="14" t="s">
        <v>93</v>
      </c>
      <c r="S566" s="3"/>
      <c r="AB566" s="8"/>
    </row>
    <row r="567" spans="2:28" ht="21" customHeight="1" x14ac:dyDescent="0.25">
      <c r="B567" s="5" t="s">
        <v>4</v>
      </c>
      <c r="C567" s="5">
        <v>30</v>
      </c>
      <c r="D567" s="5" t="s">
        <v>17</v>
      </c>
      <c r="E567" s="5" t="s">
        <v>22</v>
      </c>
      <c r="F567" s="5" t="s">
        <v>13</v>
      </c>
      <c r="G567" s="5">
        <v>5</v>
      </c>
      <c r="H567" s="5" t="s">
        <v>26</v>
      </c>
      <c r="I567" s="12">
        <v>25000000</v>
      </c>
      <c r="J567" s="5">
        <v>2</v>
      </c>
      <c r="K567" s="6">
        <v>0.11805555555555557</v>
      </c>
      <c r="L567" s="5" t="s">
        <v>9</v>
      </c>
      <c r="M567" s="5" t="s">
        <v>20</v>
      </c>
      <c r="N567" s="5" t="s">
        <v>21</v>
      </c>
      <c r="O567" s="5" t="s">
        <v>78</v>
      </c>
      <c r="P567" s="5" t="s">
        <v>80</v>
      </c>
      <c r="S567" s="3"/>
      <c r="AB567" s="8"/>
    </row>
    <row r="568" spans="2:28" ht="21" customHeight="1" x14ac:dyDescent="0.25">
      <c r="B568" s="3" t="s">
        <v>4</v>
      </c>
      <c r="C568" s="3">
        <v>27</v>
      </c>
      <c r="D568" s="3" t="s">
        <v>28</v>
      </c>
      <c r="E568" s="3" t="s">
        <v>22</v>
      </c>
      <c r="F568" s="3" t="s">
        <v>32</v>
      </c>
      <c r="G568" s="3">
        <v>1</v>
      </c>
      <c r="H568" s="3" t="s">
        <v>37</v>
      </c>
      <c r="I568" s="13">
        <v>19000000</v>
      </c>
      <c r="J568" s="3">
        <v>1</v>
      </c>
      <c r="K568" s="4">
        <v>0.11805555555555557</v>
      </c>
      <c r="L568" s="3" t="s">
        <v>38</v>
      </c>
      <c r="M568" s="3" t="s">
        <v>30</v>
      </c>
      <c r="N568" s="3" t="s">
        <v>24</v>
      </c>
      <c r="O568" s="3" t="s">
        <v>78</v>
      </c>
      <c r="P568" s="3" t="s">
        <v>86</v>
      </c>
      <c r="S568" s="3"/>
      <c r="AB568" s="8"/>
    </row>
    <row r="569" spans="2:28" ht="21" customHeight="1" x14ac:dyDescent="0.25">
      <c r="B569" s="5" t="s">
        <v>4</v>
      </c>
      <c r="C569" s="5">
        <v>31</v>
      </c>
      <c r="D569" s="5" t="s">
        <v>28</v>
      </c>
      <c r="E569" s="5" t="s">
        <v>18</v>
      </c>
      <c r="F569" s="5" t="s">
        <v>13</v>
      </c>
      <c r="G569" s="5">
        <v>2</v>
      </c>
      <c r="H569" s="5" t="s">
        <v>19</v>
      </c>
      <c r="I569" s="12">
        <v>12000000</v>
      </c>
      <c r="J569" s="5">
        <v>2</v>
      </c>
      <c r="K569" s="6">
        <v>0.11805555555555557</v>
      </c>
      <c r="L569" s="5" t="s">
        <v>9</v>
      </c>
      <c r="M569" s="5" t="s">
        <v>46</v>
      </c>
      <c r="N569" s="5" t="s">
        <v>24</v>
      </c>
      <c r="O569" s="5" t="s">
        <v>81</v>
      </c>
      <c r="P569" s="5" t="s">
        <v>25</v>
      </c>
      <c r="S569" s="3"/>
      <c r="AB569" s="8"/>
    </row>
    <row r="570" spans="2:28" ht="21" customHeight="1" x14ac:dyDescent="0.25">
      <c r="B570" s="3" t="s">
        <v>4</v>
      </c>
      <c r="C570" s="3">
        <v>25</v>
      </c>
      <c r="D570" s="3" t="s">
        <v>28</v>
      </c>
      <c r="E570" s="3" t="s">
        <v>6</v>
      </c>
      <c r="F570" s="3" t="s">
        <v>32</v>
      </c>
      <c r="G570" s="3">
        <v>3</v>
      </c>
      <c r="H570" s="3" t="s">
        <v>23</v>
      </c>
      <c r="I570" s="13">
        <v>15000000</v>
      </c>
      <c r="J570" s="3">
        <v>2</v>
      </c>
      <c r="K570" s="4">
        <v>0.11805555555555557</v>
      </c>
      <c r="L570" s="3" t="s">
        <v>9</v>
      </c>
      <c r="M570" s="3" t="s">
        <v>20</v>
      </c>
      <c r="N570" s="3" t="s">
        <v>11</v>
      </c>
      <c r="O570" s="3" t="s">
        <v>79</v>
      </c>
      <c r="P570" s="3" t="s">
        <v>87</v>
      </c>
      <c r="S570" s="3"/>
      <c r="AB570" s="8"/>
    </row>
    <row r="571" spans="2:28" ht="21" customHeight="1" x14ac:dyDescent="0.25">
      <c r="B571" s="5" t="s">
        <v>4</v>
      </c>
      <c r="C571" s="5">
        <v>27</v>
      </c>
      <c r="D571" s="5" t="s">
        <v>28</v>
      </c>
      <c r="E571" s="5" t="s">
        <v>29</v>
      </c>
      <c r="F571" s="5" t="s">
        <v>7</v>
      </c>
      <c r="G571" s="5">
        <v>2</v>
      </c>
      <c r="H571" s="5" t="s">
        <v>19</v>
      </c>
      <c r="I571" s="12">
        <v>12000000</v>
      </c>
      <c r="J571" s="5">
        <v>2</v>
      </c>
      <c r="K571" s="6">
        <v>0.11805555555555557</v>
      </c>
      <c r="L571" s="5" t="s">
        <v>9</v>
      </c>
      <c r="M571" s="5" t="s">
        <v>15</v>
      </c>
      <c r="N571" s="5" t="s">
        <v>44</v>
      </c>
      <c r="O571" s="5" t="s">
        <v>79</v>
      </c>
      <c r="P571" s="5" t="s">
        <v>84</v>
      </c>
      <c r="S571" s="3"/>
      <c r="AB571" s="8"/>
    </row>
    <row r="572" spans="2:28" ht="21" customHeight="1" x14ac:dyDescent="0.25">
      <c r="B572" s="3" t="s">
        <v>4</v>
      </c>
      <c r="C572" s="3">
        <v>29</v>
      </c>
      <c r="D572" s="3" t="s">
        <v>35</v>
      </c>
      <c r="E572" s="3" t="s">
        <v>29</v>
      </c>
      <c r="F572" s="3" t="s">
        <v>55</v>
      </c>
      <c r="G572" s="3">
        <v>4</v>
      </c>
      <c r="H572" s="3" t="s">
        <v>14</v>
      </c>
      <c r="I572" s="13">
        <v>11000000</v>
      </c>
      <c r="J572" s="3">
        <v>3</v>
      </c>
      <c r="K572" s="4">
        <v>0.11805555555555557</v>
      </c>
      <c r="L572" s="3" t="s">
        <v>51</v>
      </c>
      <c r="M572" s="3" t="s">
        <v>46</v>
      </c>
      <c r="N572" s="3" t="s">
        <v>44</v>
      </c>
      <c r="O572" s="3" t="s">
        <v>81</v>
      </c>
      <c r="P572" s="3" t="s">
        <v>88</v>
      </c>
      <c r="S572" s="3"/>
      <c r="AB572" s="8"/>
    </row>
    <row r="573" spans="2:28" ht="21" customHeight="1" x14ac:dyDescent="0.25">
      <c r="B573" s="5" t="s">
        <v>4</v>
      </c>
      <c r="C573" s="5">
        <v>18</v>
      </c>
      <c r="D573" s="5" t="s">
        <v>35</v>
      </c>
      <c r="E573" s="5" t="s">
        <v>22</v>
      </c>
      <c r="F573" s="5" t="s">
        <v>7</v>
      </c>
      <c r="G573" s="5">
        <v>5</v>
      </c>
      <c r="H573" s="5" t="s">
        <v>59</v>
      </c>
      <c r="I573" s="12">
        <v>21000000</v>
      </c>
      <c r="J573" s="5">
        <v>1</v>
      </c>
      <c r="K573" s="6">
        <v>0.11805555555555557</v>
      </c>
      <c r="L573" s="5" t="s">
        <v>9</v>
      </c>
      <c r="M573" s="5" t="s">
        <v>10</v>
      </c>
      <c r="N573" s="5" t="s">
        <v>41</v>
      </c>
      <c r="O573" s="5" t="s">
        <v>80</v>
      </c>
      <c r="P573" s="5" t="s">
        <v>85</v>
      </c>
      <c r="S573" s="3"/>
      <c r="AB573" s="8"/>
    </row>
    <row r="574" spans="2:28" ht="21" customHeight="1" x14ac:dyDescent="0.25">
      <c r="B574" s="3" t="s">
        <v>4</v>
      </c>
      <c r="C574" s="3">
        <v>16</v>
      </c>
      <c r="D574" s="3" t="s">
        <v>56</v>
      </c>
      <c r="E574" s="3" t="s">
        <v>18</v>
      </c>
      <c r="F574" s="3" t="s">
        <v>32</v>
      </c>
      <c r="G574" s="3">
        <v>3</v>
      </c>
      <c r="H574" s="3" t="s">
        <v>23</v>
      </c>
      <c r="I574" s="13">
        <v>15000000</v>
      </c>
      <c r="J574" s="3">
        <v>6</v>
      </c>
      <c r="K574" s="4">
        <v>0.11805555555555557</v>
      </c>
      <c r="L574" s="3" t="s">
        <v>9</v>
      </c>
      <c r="M574" s="3" t="s">
        <v>20</v>
      </c>
      <c r="N574" s="3" t="s">
        <v>41</v>
      </c>
      <c r="O574" s="3" t="s">
        <v>79</v>
      </c>
      <c r="P574" s="3" t="s">
        <v>87</v>
      </c>
      <c r="S574" s="3"/>
      <c r="AB574" s="8"/>
    </row>
    <row r="575" spans="2:28" ht="21" customHeight="1" x14ac:dyDescent="0.25">
      <c r="B575" s="5" t="s">
        <v>4</v>
      </c>
      <c r="C575" s="5">
        <v>11</v>
      </c>
      <c r="D575" s="5" t="s">
        <v>47</v>
      </c>
      <c r="E575" s="5" t="s">
        <v>6</v>
      </c>
      <c r="F575" s="5" t="s">
        <v>32</v>
      </c>
      <c r="G575" s="5">
        <v>4</v>
      </c>
      <c r="H575" s="5" t="s">
        <v>33</v>
      </c>
      <c r="I575" s="12">
        <v>20000000</v>
      </c>
      <c r="J575" s="5">
        <v>2</v>
      </c>
      <c r="K575" s="6">
        <v>0.11805555555555557</v>
      </c>
      <c r="L575" s="5" t="s">
        <v>9</v>
      </c>
      <c r="M575" s="5" t="s">
        <v>10</v>
      </c>
      <c r="N575" s="5" t="s">
        <v>34</v>
      </c>
      <c r="O575" s="5" t="s">
        <v>78</v>
      </c>
      <c r="P575" s="5" t="s">
        <v>52</v>
      </c>
      <c r="S575" s="3"/>
      <c r="AB575" s="8"/>
    </row>
    <row r="576" spans="2:28" ht="21" customHeight="1" x14ac:dyDescent="0.25">
      <c r="B576" s="3" t="s">
        <v>57</v>
      </c>
      <c r="C576" s="3">
        <v>24</v>
      </c>
      <c r="D576" s="3" t="s">
        <v>17</v>
      </c>
      <c r="E576" s="3" t="s">
        <v>22</v>
      </c>
      <c r="F576" s="3" t="s">
        <v>32</v>
      </c>
      <c r="G576" s="3">
        <v>0</v>
      </c>
      <c r="H576" s="3" t="s">
        <v>58</v>
      </c>
      <c r="I576" s="3">
        <v>0</v>
      </c>
      <c r="J576" s="3">
        <v>2</v>
      </c>
      <c r="K576" s="4">
        <v>0.11805555555555557</v>
      </c>
      <c r="N576" s="3" t="s">
        <v>44</v>
      </c>
      <c r="O576" s="3" t="s">
        <v>80</v>
      </c>
      <c r="P576" s="3" t="s">
        <v>85</v>
      </c>
      <c r="S576" s="3"/>
      <c r="AB576" s="8"/>
    </row>
    <row r="577" spans="2:28" ht="21" customHeight="1" x14ac:dyDescent="0.25">
      <c r="B577" s="5" t="s">
        <v>57</v>
      </c>
      <c r="C577" s="5">
        <v>28</v>
      </c>
      <c r="D577" s="5" t="s">
        <v>35</v>
      </c>
      <c r="E577" s="5" t="s">
        <v>6</v>
      </c>
      <c r="F577" s="5" t="s">
        <v>32</v>
      </c>
      <c r="G577" s="5">
        <v>0</v>
      </c>
      <c r="H577" s="5" t="s">
        <v>58</v>
      </c>
      <c r="I577" s="5">
        <v>0</v>
      </c>
      <c r="J577" s="5">
        <v>2</v>
      </c>
      <c r="K577" s="6">
        <v>0.11805555555555557</v>
      </c>
      <c r="L577" s="5"/>
      <c r="M577" s="5"/>
      <c r="N577" s="5" t="s">
        <v>24</v>
      </c>
      <c r="O577" s="5" t="s">
        <v>79</v>
      </c>
      <c r="P577" s="5" t="s">
        <v>84</v>
      </c>
      <c r="S577" s="3"/>
      <c r="AB577" s="8"/>
    </row>
    <row r="578" spans="2:28" ht="21" customHeight="1" x14ac:dyDescent="0.25">
      <c r="B578" s="3" t="s">
        <v>57</v>
      </c>
      <c r="C578" s="3">
        <v>11</v>
      </c>
      <c r="D578" s="3" t="s">
        <v>35</v>
      </c>
      <c r="E578" s="3" t="s">
        <v>42</v>
      </c>
      <c r="F578" s="3" t="s">
        <v>13</v>
      </c>
      <c r="G578" s="3">
        <v>0</v>
      </c>
      <c r="H578" s="3" t="s">
        <v>58</v>
      </c>
      <c r="I578" s="3">
        <v>0</v>
      </c>
      <c r="J578" s="3">
        <v>3</v>
      </c>
      <c r="K578" s="4">
        <v>0.11805555555555557</v>
      </c>
      <c r="N578" s="3" t="s">
        <v>31</v>
      </c>
      <c r="O578" s="3" t="s">
        <v>81</v>
      </c>
      <c r="P578" s="3" t="s">
        <v>91</v>
      </c>
      <c r="S578" s="3"/>
      <c r="AB578" s="8"/>
    </row>
    <row r="579" spans="2:28" ht="21" customHeight="1" x14ac:dyDescent="0.25">
      <c r="B579" s="5" t="s">
        <v>4</v>
      </c>
      <c r="C579" s="5">
        <v>12</v>
      </c>
      <c r="D579" s="5" t="s">
        <v>45</v>
      </c>
      <c r="E579" s="5" t="s">
        <v>6</v>
      </c>
      <c r="F579" s="5" t="s">
        <v>13</v>
      </c>
      <c r="G579" s="5">
        <v>2</v>
      </c>
      <c r="H579" s="5" t="s">
        <v>19</v>
      </c>
      <c r="I579" s="12">
        <v>12000000</v>
      </c>
      <c r="J579" s="5">
        <v>3</v>
      </c>
      <c r="K579" s="6">
        <v>0.12222222222222223</v>
      </c>
      <c r="L579" s="5" t="s">
        <v>9</v>
      </c>
      <c r="M579" s="5" t="s">
        <v>30</v>
      </c>
      <c r="N579" s="5" t="s">
        <v>24</v>
      </c>
      <c r="O579" s="5" t="s">
        <v>79</v>
      </c>
      <c r="P579" s="15" t="s">
        <v>93</v>
      </c>
      <c r="S579" s="3"/>
      <c r="AB579" s="8"/>
    </row>
    <row r="580" spans="2:28" ht="21" customHeight="1" x14ac:dyDescent="0.25">
      <c r="B580" s="3" t="s">
        <v>4</v>
      </c>
      <c r="C580" s="3">
        <v>17</v>
      </c>
      <c r="D580" s="3" t="s">
        <v>50</v>
      </c>
      <c r="E580" s="3" t="s">
        <v>6</v>
      </c>
      <c r="F580" s="3" t="s">
        <v>32</v>
      </c>
      <c r="G580" s="3">
        <v>4</v>
      </c>
      <c r="H580" s="3" t="s">
        <v>33</v>
      </c>
      <c r="I580" s="13">
        <v>20000000</v>
      </c>
      <c r="J580" s="3">
        <v>1</v>
      </c>
      <c r="K580" s="4">
        <v>0.12222222222222223</v>
      </c>
      <c r="L580" s="3" t="s">
        <v>51</v>
      </c>
      <c r="M580" s="3" t="s">
        <v>15</v>
      </c>
      <c r="N580" s="3" t="s">
        <v>41</v>
      </c>
      <c r="O580" s="3" t="s">
        <v>78</v>
      </c>
      <c r="P580" s="3" t="s">
        <v>80</v>
      </c>
      <c r="S580" s="3"/>
      <c r="AB580" s="8"/>
    </row>
    <row r="581" spans="2:28" ht="21" customHeight="1" x14ac:dyDescent="0.25">
      <c r="B581" s="5" t="s">
        <v>4</v>
      </c>
      <c r="C581" s="5">
        <v>27</v>
      </c>
      <c r="D581" s="5" t="s">
        <v>17</v>
      </c>
      <c r="E581" s="5" t="s">
        <v>42</v>
      </c>
      <c r="F581" s="5" t="s">
        <v>13</v>
      </c>
      <c r="G581" s="5">
        <v>5</v>
      </c>
      <c r="H581" s="5" t="s">
        <v>26</v>
      </c>
      <c r="I581" s="12">
        <v>25000000</v>
      </c>
      <c r="J581" s="5">
        <v>1</v>
      </c>
      <c r="K581" s="6">
        <v>0.12222222222222223</v>
      </c>
      <c r="L581" s="5" t="s">
        <v>9</v>
      </c>
      <c r="M581" s="5" t="s">
        <v>46</v>
      </c>
      <c r="N581" s="5" t="s">
        <v>41</v>
      </c>
      <c r="O581" s="5" t="s">
        <v>78</v>
      </c>
      <c r="P581" s="5" t="s">
        <v>89</v>
      </c>
      <c r="S581" s="3"/>
      <c r="AB581" s="8"/>
    </row>
    <row r="582" spans="2:28" ht="21" customHeight="1" x14ac:dyDescent="0.25">
      <c r="B582" s="3" t="s">
        <v>4</v>
      </c>
      <c r="C582" s="3">
        <v>15</v>
      </c>
      <c r="D582" s="3" t="s">
        <v>17</v>
      </c>
      <c r="E582" s="3" t="s">
        <v>61</v>
      </c>
      <c r="F582" s="3" t="s">
        <v>7</v>
      </c>
      <c r="G582" s="3">
        <v>2</v>
      </c>
      <c r="H582" s="3" t="s">
        <v>54</v>
      </c>
      <c r="I582" s="13">
        <v>10000000</v>
      </c>
      <c r="J582" s="3">
        <v>2</v>
      </c>
      <c r="K582" s="4">
        <v>0.12222222222222223</v>
      </c>
      <c r="L582" s="3" t="s">
        <v>9</v>
      </c>
      <c r="M582" s="3" t="s">
        <v>20</v>
      </c>
      <c r="N582" s="3" t="s">
        <v>44</v>
      </c>
      <c r="O582" s="3" t="s">
        <v>79</v>
      </c>
      <c r="P582" s="3" t="s">
        <v>83</v>
      </c>
      <c r="S582" s="3"/>
      <c r="AB582" s="8"/>
    </row>
    <row r="583" spans="2:28" ht="21" customHeight="1" x14ac:dyDescent="0.25">
      <c r="B583" s="5" t="s">
        <v>4</v>
      </c>
      <c r="C583" s="5">
        <v>30</v>
      </c>
      <c r="D583" s="5" t="s">
        <v>17</v>
      </c>
      <c r="E583" s="5" t="s">
        <v>61</v>
      </c>
      <c r="F583" s="5" t="s">
        <v>7</v>
      </c>
      <c r="G583" s="5">
        <v>3</v>
      </c>
      <c r="H583" s="5" t="s">
        <v>23</v>
      </c>
      <c r="I583" s="12">
        <v>15000000</v>
      </c>
      <c r="J583" s="5">
        <v>4</v>
      </c>
      <c r="K583" s="6">
        <v>0.12222222222222223</v>
      </c>
      <c r="L583" s="5" t="s">
        <v>9</v>
      </c>
      <c r="M583" s="5" t="s">
        <v>30</v>
      </c>
      <c r="N583" s="5" t="s">
        <v>44</v>
      </c>
      <c r="O583" s="5" t="s">
        <v>80</v>
      </c>
      <c r="P583" s="5" t="s">
        <v>52</v>
      </c>
      <c r="S583" s="3"/>
      <c r="AB583" s="8"/>
    </row>
    <row r="584" spans="2:28" ht="21" customHeight="1" x14ac:dyDescent="0.25">
      <c r="B584" s="3" t="s">
        <v>4</v>
      </c>
      <c r="C584" s="3">
        <v>8</v>
      </c>
      <c r="D584" s="3" t="s">
        <v>28</v>
      </c>
      <c r="E584" s="3" t="s">
        <v>18</v>
      </c>
      <c r="F584" s="3" t="s">
        <v>7</v>
      </c>
      <c r="G584" s="3">
        <v>1</v>
      </c>
      <c r="H584" s="3" t="s">
        <v>37</v>
      </c>
      <c r="I584" s="13">
        <v>19000000</v>
      </c>
      <c r="J584" s="3">
        <v>2</v>
      </c>
      <c r="K584" s="4">
        <v>0.12222222222222223</v>
      </c>
      <c r="L584" s="3" t="s">
        <v>38</v>
      </c>
      <c r="M584" s="3" t="s">
        <v>39</v>
      </c>
      <c r="N584" s="3" t="s">
        <v>34</v>
      </c>
      <c r="O584" s="3" t="s">
        <v>78</v>
      </c>
      <c r="P584" s="3" t="s">
        <v>90</v>
      </c>
      <c r="S584" s="3"/>
      <c r="AB584" s="8"/>
    </row>
    <row r="585" spans="2:28" ht="21" customHeight="1" x14ac:dyDescent="0.25">
      <c r="B585" s="5" t="s">
        <v>4</v>
      </c>
      <c r="C585" s="5">
        <v>6</v>
      </c>
      <c r="D585" s="5" t="s">
        <v>28</v>
      </c>
      <c r="E585" s="5" t="s">
        <v>6</v>
      </c>
      <c r="F585" s="5" t="s">
        <v>13</v>
      </c>
      <c r="G585" s="5">
        <v>1</v>
      </c>
      <c r="H585" s="5" t="s">
        <v>8</v>
      </c>
      <c r="I585" s="12">
        <v>7000000</v>
      </c>
      <c r="J585" s="5">
        <v>2</v>
      </c>
      <c r="K585" s="6">
        <v>0.12222222222222223</v>
      </c>
      <c r="L585" s="5" t="s">
        <v>9</v>
      </c>
      <c r="M585" s="5" t="s">
        <v>10</v>
      </c>
      <c r="N585" s="5" t="s">
        <v>21</v>
      </c>
      <c r="O585" s="5" t="s">
        <v>78</v>
      </c>
      <c r="P585" s="5" t="s">
        <v>52</v>
      </c>
      <c r="S585" s="3"/>
      <c r="AB585" s="8"/>
    </row>
    <row r="586" spans="2:28" ht="21" customHeight="1" x14ac:dyDescent="0.25">
      <c r="B586" s="3" t="s">
        <v>4</v>
      </c>
      <c r="C586" s="3">
        <v>29</v>
      </c>
      <c r="D586" s="3" t="s">
        <v>28</v>
      </c>
      <c r="E586" s="3" t="s">
        <v>42</v>
      </c>
      <c r="F586" s="3" t="s">
        <v>13</v>
      </c>
      <c r="G586" s="3">
        <v>2</v>
      </c>
      <c r="H586" s="3" t="s">
        <v>19</v>
      </c>
      <c r="I586" s="13">
        <v>12000000</v>
      </c>
      <c r="J586" s="3">
        <v>1</v>
      </c>
      <c r="K586" s="4">
        <v>0.12222222222222223</v>
      </c>
      <c r="L586" s="3" t="s">
        <v>9</v>
      </c>
      <c r="M586" s="3" t="s">
        <v>27</v>
      </c>
      <c r="N586" s="3" t="s">
        <v>11</v>
      </c>
      <c r="O586" s="3" t="s">
        <v>81</v>
      </c>
      <c r="P586" s="3" t="s">
        <v>88</v>
      </c>
      <c r="S586" s="3"/>
      <c r="AB586" s="8"/>
    </row>
    <row r="587" spans="2:28" ht="21" customHeight="1" x14ac:dyDescent="0.25">
      <c r="B587" s="5" t="s">
        <v>4</v>
      </c>
      <c r="C587" s="5">
        <v>3</v>
      </c>
      <c r="D587" s="5" t="s">
        <v>35</v>
      </c>
      <c r="E587" s="5" t="s">
        <v>6</v>
      </c>
      <c r="F587" s="5" t="s">
        <v>13</v>
      </c>
      <c r="G587" s="5">
        <v>5</v>
      </c>
      <c r="H587" s="5" t="s">
        <v>26</v>
      </c>
      <c r="I587" s="12">
        <v>25000000</v>
      </c>
      <c r="J587" s="5">
        <v>2</v>
      </c>
      <c r="K587" s="6">
        <v>0.12222222222222223</v>
      </c>
      <c r="L587" s="5" t="s">
        <v>9</v>
      </c>
      <c r="M587" s="5" t="s">
        <v>20</v>
      </c>
      <c r="N587" s="5" t="s">
        <v>11</v>
      </c>
      <c r="O587" s="5" t="s">
        <v>78</v>
      </c>
      <c r="P587" s="5" t="s">
        <v>90</v>
      </c>
      <c r="S587" s="3"/>
      <c r="AB587" s="8"/>
    </row>
    <row r="588" spans="2:28" ht="21" customHeight="1" x14ac:dyDescent="0.25">
      <c r="B588" s="3" t="s">
        <v>4</v>
      </c>
      <c r="C588" s="3">
        <v>30</v>
      </c>
      <c r="D588" s="3" t="s">
        <v>56</v>
      </c>
      <c r="E588" s="3" t="s">
        <v>22</v>
      </c>
      <c r="F588" s="3" t="s">
        <v>32</v>
      </c>
      <c r="G588" s="3">
        <v>2</v>
      </c>
      <c r="H588" s="3" t="s">
        <v>40</v>
      </c>
      <c r="I588" s="13">
        <v>38000000</v>
      </c>
      <c r="J588" s="3">
        <v>2</v>
      </c>
      <c r="K588" s="4">
        <v>0.12222222222222223</v>
      </c>
      <c r="L588" s="3" t="s">
        <v>38</v>
      </c>
      <c r="M588" s="3" t="s">
        <v>53</v>
      </c>
      <c r="N588" s="3" t="s">
        <v>21</v>
      </c>
      <c r="O588" s="3" t="s">
        <v>78</v>
      </c>
      <c r="P588" s="3" t="s">
        <v>52</v>
      </c>
      <c r="S588" s="3"/>
      <c r="AB588" s="8"/>
    </row>
    <row r="589" spans="2:28" ht="21" customHeight="1" x14ac:dyDescent="0.25">
      <c r="B589" s="5" t="s">
        <v>4</v>
      </c>
      <c r="C589" s="5">
        <v>21</v>
      </c>
      <c r="D589" s="5" t="s">
        <v>56</v>
      </c>
      <c r="E589" s="5" t="s">
        <v>29</v>
      </c>
      <c r="F589" s="5" t="s">
        <v>13</v>
      </c>
      <c r="G589" s="5">
        <v>3</v>
      </c>
      <c r="H589" s="5" t="s">
        <v>23</v>
      </c>
      <c r="I589" s="12">
        <v>15000000</v>
      </c>
      <c r="J589" s="5">
        <v>3</v>
      </c>
      <c r="K589" s="6">
        <v>0.12222222222222223</v>
      </c>
      <c r="L589" s="5" t="s">
        <v>9</v>
      </c>
      <c r="M589" s="5" t="s">
        <v>10</v>
      </c>
      <c r="N589" s="5" t="s">
        <v>24</v>
      </c>
      <c r="O589" s="5" t="s">
        <v>81</v>
      </c>
      <c r="P589" s="5" t="s">
        <v>91</v>
      </c>
      <c r="S589" s="3"/>
      <c r="AB589" s="8"/>
    </row>
    <row r="590" spans="2:28" ht="21" customHeight="1" x14ac:dyDescent="0.25">
      <c r="B590" s="3" t="s">
        <v>4</v>
      </c>
      <c r="C590" s="3">
        <v>12</v>
      </c>
      <c r="D590" s="3" t="s">
        <v>45</v>
      </c>
      <c r="E590" s="3" t="s">
        <v>6</v>
      </c>
      <c r="F590" s="3" t="s">
        <v>13</v>
      </c>
      <c r="G590" s="3">
        <v>2</v>
      </c>
      <c r="H590" s="3" t="s">
        <v>19</v>
      </c>
      <c r="I590" s="13">
        <v>12000000</v>
      </c>
      <c r="J590" s="3">
        <v>3</v>
      </c>
      <c r="K590" s="4">
        <v>0.12222222222222223</v>
      </c>
      <c r="L590" s="3" t="s">
        <v>9</v>
      </c>
      <c r="M590" s="3" t="s">
        <v>30</v>
      </c>
      <c r="N590" s="3" t="s">
        <v>24</v>
      </c>
      <c r="O590" s="3" t="s">
        <v>79</v>
      </c>
      <c r="P590" s="14" t="s">
        <v>93</v>
      </c>
      <c r="S590" s="3"/>
      <c r="AB590" s="8"/>
    </row>
    <row r="591" spans="2:28" ht="21" customHeight="1" x14ac:dyDescent="0.25">
      <c r="B591" s="5" t="s">
        <v>4</v>
      </c>
      <c r="C591" s="5">
        <v>17</v>
      </c>
      <c r="D591" s="5" t="s">
        <v>50</v>
      </c>
      <c r="E591" s="5" t="s">
        <v>6</v>
      </c>
      <c r="F591" s="5" t="s">
        <v>32</v>
      </c>
      <c r="G591" s="5">
        <v>4</v>
      </c>
      <c r="H591" s="5" t="s">
        <v>33</v>
      </c>
      <c r="I591" s="12">
        <v>20000000</v>
      </c>
      <c r="J591" s="5">
        <v>1</v>
      </c>
      <c r="K591" s="6">
        <v>0.12222222222222223</v>
      </c>
      <c r="L591" s="5" t="s">
        <v>51</v>
      </c>
      <c r="M591" s="5" t="s">
        <v>15</v>
      </c>
      <c r="N591" s="5" t="s">
        <v>41</v>
      </c>
      <c r="O591" s="5" t="s">
        <v>78</v>
      </c>
      <c r="P591" s="5" t="s">
        <v>80</v>
      </c>
      <c r="S591" s="3"/>
      <c r="AB591" s="8"/>
    </row>
    <row r="592" spans="2:28" ht="21" customHeight="1" x14ac:dyDescent="0.25">
      <c r="B592" s="3" t="s">
        <v>57</v>
      </c>
      <c r="C592" s="3">
        <v>11</v>
      </c>
      <c r="D592" s="3" t="s">
        <v>35</v>
      </c>
      <c r="E592" s="3" t="s">
        <v>29</v>
      </c>
      <c r="F592" s="3" t="s">
        <v>13</v>
      </c>
      <c r="G592" s="3">
        <v>0</v>
      </c>
      <c r="H592" s="3" t="s">
        <v>58</v>
      </c>
      <c r="I592" s="3">
        <v>0</v>
      </c>
      <c r="J592" s="3">
        <v>2</v>
      </c>
      <c r="K592" s="4">
        <v>0.12222222222222223</v>
      </c>
      <c r="N592" s="3" t="s">
        <v>16</v>
      </c>
      <c r="O592" s="3" t="s">
        <v>79</v>
      </c>
      <c r="P592" s="3" t="s">
        <v>84</v>
      </c>
      <c r="S592" s="3"/>
      <c r="AB592" s="8"/>
    </row>
    <row r="593" spans="2:28" ht="21" customHeight="1" x14ac:dyDescent="0.25">
      <c r="B593" s="5" t="s">
        <v>57</v>
      </c>
      <c r="C593" s="5">
        <v>1</v>
      </c>
      <c r="D593" s="5" t="s">
        <v>56</v>
      </c>
      <c r="E593" s="5" t="s">
        <v>6</v>
      </c>
      <c r="F593" s="5" t="s">
        <v>13</v>
      </c>
      <c r="G593" s="5">
        <v>0</v>
      </c>
      <c r="H593" s="5" t="s">
        <v>58</v>
      </c>
      <c r="I593" s="5">
        <v>0</v>
      </c>
      <c r="J593" s="5">
        <v>2</v>
      </c>
      <c r="K593" s="6">
        <v>0.12222222222222223</v>
      </c>
      <c r="L593" s="5"/>
      <c r="M593" s="5"/>
      <c r="N593" s="5" t="s">
        <v>34</v>
      </c>
      <c r="O593" s="5" t="s">
        <v>80</v>
      </c>
      <c r="P593" s="5" t="s">
        <v>52</v>
      </c>
      <c r="S593" s="3"/>
      <c r="AB593" s="8"/>
    </row>
    <row r="594" spans="2:28" ht="21" customHeight="1" x14ac:dyDescent="0.25">
      <c r="B594" s="3" t="s">
        <v>4</v>
      </c>
      <c r="C594" s="3">
        <v>15</v>
      </c>
      <c r="D594" s="3" t="s">
        <v>47</v>
      </c>
      <c r="E594" s="3" t="s">
        <v>6</v>
      </c>
      <c r="F594" s="3" t="s">
        <v>13</v>
      </c>
      <c r="G594" s="3">
        <v>2</v>
      </c>
      <c r="H594" s="3" t="s">
        <v>19</v>
      </c>
      <c r="I594" s="13">
        <v>12000000</v>
      </c>
      <c r="J594" s="3">
        <v>2</v>
      </c>
      <c r="K594" s="4">
        <v>0.125</v>
      </c>
      <c r="L594" s="3" t="s">
        <v>9</v>
      </c>
      <c r="M594" s="3" t="s">
        <v>20</v>
      </c>
      <c r="N594" s="3" t="s">
        <v>44</v>
      </c>
      <c r="O594" s="3" t="s">
        <v>79</v>
      </c>
      <c r="P594" s="3" t="s">
        <v>83</v>
      </c>
      <c r="S594" s="3"/>
      <c r="AB594" s="8"/>
    </row>
    <row r="595" spans="2:28" ht="21" customHeight="1" x14ac:dyDescent="0.25">
      <c r="B595" s="5" t="s">
        <v>4</v>
      </c>
      <c r="C595" s="5">
        <v>8</v>
      </c>
      <c r="D595" s="5" t="s">
        <v>49</v>
      </c>
      <c r="E595" s="5" t="s">
        <v>6</v>
      </c>
      <c r="F595" s="5" t="s">
        <v>32</v>
      </c>
      <c r="G595" s="5">
        <v>3</v>
      </c>
      <c r="H595" s="5" t="s">
        <v>23</v>
      </c>
      <c r="I595" s="12">
        <v>15000000</v>
      </c>
      <c r="J595" s="5">
        <v>3</v>
      </c>
      <c r="K595" s="6">
        <v>0.125</v>
      </c>
      <c r="L595" s="5" t="s">
        <v>9</v>
      </c>
      <c r="M595" s="5" t="s">
        <v>20</v>
      </c>
      <c r="N595" s="5" t="s">
        <v>31</v>
      </c>
      <c r="O595" s="5" t="s">
        <v>79</v>
      </c>
      <c r="P595" s="5" t="s">
        <v>83</v>
      </c>
      <c r="S595" s="3"/>
      <c r="AB595" s="8"/>
    </row>
    <row r="596" spans="2:28" ht="21" customHeight="1" x14ac:dyDescent="0.25">
      <c r="B596" s="3" t="s">
        <v>4</v>
      </c>
      <c r="C596" s="3">
        <v>16</v>
      </c>
      <c r="D596" s="3" t="s">
        <v>12</v>
      </c>
      <c r="E596" s="3" t="s">
        <v>18</v>
      </c>
      <c r="F596" s="3" t="s">
        <v>13</v>
      </c>
      <c r="G596" s="3">
        <v>4</v>
      </c>
      <c r="H596" s="3" t="s">
        <v>14</v>
      </c>
      <c r="I596" s="13">
        <v>11000000</v>
      </c>
      <c r="J596" s="3">
        <v>3</v>
      </c>
      <c r="K596" s="4">
        <v>0.125</v>
      </c>
      <c r="L596" s="3" t="s">
        <v>51</v>
      </c>
      <c r="M596" s="3" t="s">
        <v>20</v>
      </c>
      <c r="N596" s="3" t="s">
        <v>24</v>
      </c>
      <c r="O596" s="3" t="s">
        <v>78</v>
      </c>
      <c r="P596" s="3" t="s">
        <v>90</v>
      </c>
      <c r="S596" s="3"/>
      <c r="AB596" s="8"/>
    </row>
    <row r="597" spans="2:28" ht="21" customHeight="1" x14ac:dyDescent="0.25">
      <c r="B597" s="5" t="s">
        <v>4</v>
      </c>
      <c r="C597" s="5">
        <v>8</v>
      </c>
      <c r="D597" s="5" t="s">
        <v>28</v>
      </c>
      <c r="E597" s="5" t="s">
        <v>6</v>
      </c>
      <c r="F597" s="5" t="s">
        <v>7</v>
      </c>
      <c r="G597" s="5">
        <v>5</v>
      </c>
      <c r="H597" s="5" t="s">
        <v>26</v>
      </c>
      <c r="I597" s="12">
        <v>25000000</v>
      </c>
      <c r="J597" s="5">
        <v>2</v>
      </c>
      <c r="K597" s="6">
        <v>0.125</v>
      </c>
      <c r="L597" s="5" t="s">
        <v>9</v>
      </c>
      <c r="M597" s="5" t="s">
        <v>20</v>
      </c>
      <c r="N597" s="5" t="s">
        <v>24</v>
      </c>
      <c r="O597" s="5" t="s">
        <v>79</v>
      </c>
      <c r="P597" s="5" t="s">
        <v>87</v>
      </c>
      <c r="S597" s="3"/>
      <c r="AB597" s="8"/>
    </row>
    <row r="598" spans="2:28" ht="21" customHeight="1" x14ac:dyDescent="0.25">
      <c r="B598" s="3" t="s">
        <v>4</v>
      </c>
      <c r="C598" s="3">
        <v>21</v>
      </c>
      <c r="D598" s="3" t="s">
        <v>28</v>
      </c>
      <c r="E598" s="3" t="s">
        <v>61</v>
      </c>
      <c r="F598" s="3" t="s">
        <v>32</v>
      </c>
      <c r="G598" s="3">
        <v>2</v>
      </c>
      <c r="H598" s="3" t="s">
        <v>19</v>
      </c>
      <c r="I598" s="13">
        <v>12000000</v>
      </c>
      <c r="J598" s="3">
        <v>4</v>
      </c>
      <c r="K598" s="4">
        <v>0.125</v>
      </c>
      <c r="L598" s="3" t="s">
        <v>9</v>
      </c>
      <c r="M598" s="3" t="s">
        <v>46</v>
      </c>
      <c r="N598" s="3" t="s">
        <v>34</v>
      </c>
      <c r="O598" s="3" t="s">
        <v>78</v>
      </c>
      <c r="P598" s="3" t="s">
        <v>86</v>
      </c>
      <c r="S598" s="3"/>
      <c r="AB598" s="8"/>
    </row>
    <row r="599" spans="2:28" ht="21" customHeight="1" x14ac:dyDescent="0.25">
      <c r="B599" s="5" t="s">
        <v>4</v>
      </c>
      <c r="C599" s="5">
        <v>20</v>
      </c>
      <c r="D599" s="5" t="s">
        <v>28</v>
      </c>
      <c r="E599" s="5" t="s">
        <v>42</v>
      </c>
      <c r="F599" s="5" t="s">
        <v>7</v>
      </c>
      <c r="G599" s="5">
        <v>3</v>
      </c>
      <c r="H599" s="5" t="s">
        <v>23</v>
      </c>
      <c r="I599" s="12">
        <v>15000000</v>
      </c>
      <c r="J599" s="5">
        <v>6</v>
      </c>
      <c r="K599" s="6">
        <v>0.125</v>
      </c>
      <c r="L599" s="5" t="s">
        <v>9</v>
      </c>
      <c r="M599" s="5" t="s">
        <v>10</v>
      </c>
      <c r="N599" s="5" t="s">
        <v>41</v>
      </c>
      <c r="O599" s="5" t="s">
        <v>78</v>
      </c>
      <c r="P599" s="5" t="s">
        <v>80</v>
      </c>
      <c r="S599" s="3"/>
      <c r="AB599" s="8"/>
    </row>
    <row r="600" spans="2:28" ht="21" customHeight="1" x14ac:dyDescent="0.25">
      <c r="B600" s="3" t="s">
        <v>4</v>
      </c>
      <c r="C600" s="3">
        <v>4</v>
      </c>
      <c r="D600" s="3" t="s">
        <v>28</v>
      </c>
      <c r="E600" s="3" t="s">
        <v>6</v>
      </c>
      <c r="F600" s="3" t="s">
        <v>55</v>
      </c>
      <c r="G600" s="3">
        <v>4</v>
      </c>
      <c r="H600" s="3" t="s">
        <v>33</v>
      </c>
      <c r="I600" s="13">
        <v>20000000</v>
      </c>
      <c r="J600" s="3">
        <v>3</v>
      </c>
      <c r="K600" s="4">
        <v>0.125</v>
      </c>
      <c r="L600" s="3" t="s">
        <v>9</v>
      </c>
      <c r="M600" s="3" t="s">
        <v>10</v>
      </c>
      <c r="N600" s="3" t="s">
        <v>44</v>
      </c>
      <c r="O600" s="3" t="s">
        <v>81</v>
      </c>
      <c r="P600" s="3" t="s">
        <v>91</v>
      </c>
      <c r="S600" s="3"/>
      <c r="AB600" s="8"/>
    </row>
    <row r="601" spans="2:28" ht="21" customHeight="1" x14ac:dyDescent="0.25">
      <c r="B601" s="5" t="s">
        <v>4</v>
      </c>
      <c r="C601" s="5">
        <v>22</v>
      </c>
      <c r="D601" s="5" t="s">
        <v>35</v>
      </c>
      <c r="E601" s="5" t="s">
        <v>29</v>
      </c>
      <c r="F601" s="5" t="s">
        <v>32</v>
      </c>
      <c r="G601" s="5">
        <v>3</v>
      </c>
      <c r="H601" s="5" t="s">
        <v>23</v>
      </c>
      <c r="I601" s="12">
        <v>15000000</v>
      </c>
      <c r="J601" s="5">
        <v>6</v>
      </c>
      <c r="K601" s="6">
        <v>0.125</v>
      </c>
      <c r="L601" s="5" t="s">
        <v>9</v>
      </c>
      <c r="M601" s="5" t="s">
        <v>15</v>
      </c>
      <c r="N601" s="5" t="s">
        <v>34</v>
      </c>
      <c r="O601" s="5" t="s">
        <v>78</v>
      </c>
      <c r="P601" s="5" t="s">
        <v>80</v>
      </c>
      <c r="S601" s="3"/>
      <c r="AB601" s="8"/>
    </row>
    <row r="602" spans="2:28" ht="21" customHeight="1" x14ac:dyDescent="0.25">
      <c r="B602" s="3" t="s">
        <v>4</v>
      </c>
      <c r="C602" s="3">
        <v>31</v>
      </c>
      <c r="D602" s="3" t="s">
        <v>56</v>
      </c>
      <c r="E602" s="3" t="s">
        <v>22</v>
      </c>
      <c r="F602" s="3" t="s">
        <v>55</v>
      </c>
      <c r="G602" s="3">
        <v>2</v>
      </c>
      <c r="H602" s="3" t="s">
        <v>40</v>
      </c>
      <c r="I602" s="13">
        <v>38000000</v>
      </c>
      <c r="J602" s="3">
        <v>4</v>
      </c>
      <c r="K602" s="4">
        <v>0.125</v>
      </c>
      <c r="L602" s="3" t="s">
        <v>38</v>
      </c>
      <c r="M602" s="3" t="s">
        <v>46</v>
      </c>
      <c r="N602" s="3" t="s">
        <v>21</v>
      </c>
      <c r="O602" s="3" t="s">
        <v>79</v>
      </c>
      <c r="P602" s="14" t="s">
        <v>93</v>
      </c>
      <c r="S602" s="3"/>
      <c r="AB602" s="8"/>
    </row>
    <row r="603" spans="2:28" ht="21" customHeight="1" x14ac:dyDescent="0.25">
      <c r="B603" s="5" t="s">
        <v>4</v>
      </c>
      <c r="C603" s="5">
        <v>15</v>
      </c>
      <c r="D603" s="5" t="s">
        <v>47</v>
      </c>
      <c r="E603" s="5" t="s">
        <v>6</v>
      </c>
      <c r="F603" s="5" t="s">
        <v>13</v>
      </c>
      <c r="G603" s="5">
        <v>2</v>
      </c>
      <c r="H603" s="5" t="s">
        <v>19</v>
      </c>
      <c r="I603" s="12">
        <v>12000000</v>
      </c>
      <c r="J603" s="5">
        <v>2</v>
      </c>
      <c r="K603" s="6">
        <v>0.125</v>
      </c>
      <c r="L603" s="5" t="s">
        <v>9</v>
      </c>
      <c r="M603" s="5" t="s">
        <v>20</v>
      </c>
      <c r="N603" s="5" t="s">
        <v>44</v>
      </c>
      <c r="O603" s="5" t="s">
        <v>79</v>
      </c>
      <c r="P603" s="5" t="s">
        <v>83</v>
      </c>
      <c r="S603" s="3"/>
      <c r="AB603" s="8"/>
    </row>
    <row r="604" spans="2:28" ht="21" customHeight="1" x14ac:dyDescent="0.25">
      <c r="B604" s="3" t="s">
        <v>4</v>
      </c>
      <c r="C604" s="3">
        <v>8</v>
      </c>
      <c r="D604" s="3" t="s">
        <v>49</v>
      </c>
      <c r="E604" s="3" t="s">
        <v>6</v>
      </c>
      <c r="F604" s="3" t="s">
        <v>32</v>
      </c>
      <c r="G604" s="3">
        <v>3</v>
      </c>
      <c r="H604" s="3" t="s">
        <v>23</v>
      </c>
      <c r="I604" s="13">
        <v>15000000</v>
      </c>
      <c r="J604" s="3">
        <v>3</v>
      </c>
      <c r="K604" s="4">
        <v>0.125</v>
      </c>
      <c r="L604" s="3" t="s">
        <v>9</v>
      </c>
      <c r="M604" s="3" t="s">
        <v>20</v>
      </c>
      <c r="N604" s="3" t="s">
        <v>31</v>
      </c>
      <c r="O604" s="3" t="s">
        <v>79</v>
      </c>
      <c r="P604" s="3" t="s">
        <v>83</v>
      </c>
      <c r="S604" s="3"/>
      <c r="AB604" s="8"/>
    </row>
    <row r="605" spans="2:28" ht="21" customHeight="1" x14ac:dyDescent="0.25">
      <c r="B605" s="5" t="s">
        <v>4</v>
      </c>
      <c r="C605" s="5">
        <v>16</v>
      </c>
      <c r="D605" s="5" t="s">
        <v>12</v>
      </c>
      <c r="E605" s="5" t="s">
        <v>18</v>
      </c>
      <c r="F605" s="5" t="s">
        <v>13</v>
      </c>
      <c r="G605" s="5">
        <v>4</v>
      </c>
      <c r="H605" s="5" t="s">
        <v>14</v>
      </c>
      <c r="I605" s="12">
        <v>11000000</v>
      </c>
      <c r="J605" s="5">
        <v>3</v>
      </c>
      <c r="K605" s="6">
        <v>0.125</v>
      </c>
      <c r="L605" s="5" t="s">
        <v>51</v>
      </c>
      <c r="M605" s="5" t="s">
        <v>20</v>
      </c>
      <c r="N605" s="5" t="s">
        <v>24</v>
      </c>
      <c r="O605" s="5" t="s">
        <v>78</v>
      </c>
      <c r="P605" s="5" t="s">
        <v>90</v>
      </c>
      <c r="S605" s="3"/>
      <c r="AB605" s="8"/>
    </row>
    <row r="606" spans="2:28" ht="21" customHeight="1" x14ac:dyDescent="0.25">
      <c r="B606" s="3" t="s">
        <v>57</v>
      </c>
      <c r="C606" s="3">
        <v>4</v>
      </c>
      <c r="D606" s="3" t="s">
        <v>49</v>
      </c>
      <c r="E606" s="3" t="s">
        <v>6</v>
      </c>
      <c r="F606" s="3" t="s">
        <v>7</v>
      </c>
      <c r="G606" s="3">
        <v>0</v>
      </c>
      <c r="H606" s="3" t="s">
        <v>58</v>
      </c>
      <c r="I606" s="3">
        <v>0</v>
      </c>
      <c r="J606" s="3">
        <v>3</v>
      </c>
      <c r="K606" s="4">
        <v>0.125</v>
      </c>
      <c r="N606" s="3" t="s">
        <v>21</v>
      </c>
      <c r="O606" s="3" t="s">
        <v>79</v>
      </c>
      <c r="P606" s="3" t="s">
        <v>83</v>
      </c>
      <c r="S606" s="3"/>
      <c r="AB606" s="8"/>
    </row>
    <row r="607" spans="2:28" ht="21" customHeight="1" x14ac:dyDescent="0.25">
      <c r="B607" s="5" t="s">
        <v>57</v>
      </c>
      <c r="C607" s="5">
        <v>28</v>
      </c>
      <c r="D607" s="5" t="s">
        <v>17</v>
      </c>
      <c r="E607" s="5" t="s">
        <v>6</v>
      </c>
      <c r="F607" s="5" t="s">
        <v>7</v>
      </c>
      <c r="G607" s="5">
        <v>0</v>
      </c>
      <c r="H607" s="5" t="s">
        <v>58</v>
      </c>
      <c r="I607" s="5">
        <v>0</v>
      </c>
      <c r="J607" s="5">
        <v>3</v>
      </c>
      <c r="K607" s="6">
        <v>0.125</v>
      </c>
      <c r="L607" s="5"/>
      <c r="M607" s="5"/>
      <c r="N607" s="5" t="s">
        <v>44</v>
      </c>
      <c r="O607" s="5" t="s">
        <v>80</v>
      </c>
      <c r="P607" s="5" t="s">
        <v>85</v>
      </c>
      <c r="S607" s="3"/>
      <c r="AB607" s="8"/>
    </row>
    <row r="608" spans="2:28" ht="21" customHeight="1" x14ac:dyDescent="0.25">
      <c r="B608" s="3" t="s">
        <v>57</v>
      </c>
      <c r="C608" s="3">
        <v>10</v>
      </c>
      <c r="D608" s="3" t="s">
        <v>28</v>
      </c>
      <c r="E608" s="3" t="s">
        <v>18</v>
      </c>
      <c r="F608" s="3" t="s">
        <v>32</v>
      </c>
      <c r="G608" s="3">
        <v>0</v>
      </c>
      <c r="H608" s="3" t="s">
        <v>58</v>
      </c>
      <c r="I608" s="3">
        <v>0</v>
      </c>
      <c r="J608" s="3">
        <v>3</v>
      </c>
      <c r="K608" s="4">
        <v>0.125</v>
      </c>
      <c r="N608" s="3" t="s">
        <v>21</v>
      </c>
      <c r="O608" s="3" t="s">
        <v>78</v>
      </c>
      <c r="P608" s="3" t="s">
        <v>80</v>
      </c>
      <c r="S608" s="3"/>
      <c r="AB608" s="8"/>
    </row>
    <row r="609" spans="2:28" ht="21" customHeight="1" x14ac:dyDescent="0.25">
      <c r="B609" s="5" t="s">
        <v>57</v>
      </c>
      <c r="C609" s="5">
        <v>22</v>
      </c>
      <c r="D609" s="5" t="s">
        <v>35</v>
      </c>
      <c r="E609" s="5" t="s">
        <v>42</v>
      </c>
      <c r="F609" s="5" t="s">
        <v>13</v>
      </c>
      <c r="G609" s="5">
        <v>0</v>
      </c>
      <c r="H609" s="5" t="s">
        <v>58</v>
      </c>
      <c r="I609" s="5">
        <v>0</v>
      </c>
      <c r="J609" s="5">
        <v>1</v>
      </c>
      <c r="K609" s="6">
        <v>0.125</v>
      </c>
      <c r="L609" s="5"/>
      <c r="M609" s="5"/>
      <c r="N609" s="5" t="s">
        <v>31</v>
      </c>
      <c r="O609" s="5" t="s">
        <v>81</v>
      </c>
      <c r="P609" s="5" t="s">
        <v>88</v>
      </c>
      <c r="S609" s="3"/>
      <c r="AB609" s="8"/>
    </row>
    <row r="610" spans="2:28" ht="21" customHeight="1" x14ac:dyDescent="0.25">
      <c r="B610" s="3" t="s">
        <v>57</v>
      </c>
      <c r="C610" s="3">
        <v>4</v>
      </c>
      <c r="D610" s="3" t="s">
        <v>49</v>
      </c>
      <c r="E610" s="3" t="s">
        <v>6</v>
      </c>
      <c r="F610" s="3" t="s">
        <v>7</v>
      </c>
      <c r="G610" s="3">
        <v>0</v>
      </c>
      <c r="H610" s="3" t="s">
        <v>58</v>
      </c>
      <c r="I610" s="3">
        <v>0</v>
      </c>
      <c r="J610" s="3">
        <v>3</v>
      </c>
      <c r="K610" s="4">
        <v>0.125</v>
      </c>
      <c r="N610" s="3" t="s">
        <v>21</v>
      </c>
      <c r="O610" s="3" t="s">
        <v>79</v>
      </c>
      <c r="P610" s="3" t="s">
        <v>83</v>
      </c>
      <c r="S610" s="3"/>
      <c r="AB610" s="8"/>
    </row>
    <row r="611" spans="2:28" ht="21" customHeight="1" x14ac:dyDescent="0.25">
      <c r="B611" s="5" t="s">
        <v>4</v>
      </c>
      <c r="C611" s="5">
        <v>4</v>
      </c>
      <c r="D611" s="5" t="s">
        <v>49</v>
      </c>
      <c r="E611" s="5" t="s">
        <v>29</v>
      </c>
      <c r="F611" s="5" t="s">
        <v>32</v>
      </c>
      <c r="G611" s="5">
        <v>1</v>
      </c>
      <c r="H611" s="5" t="s">
        <v>37</v>
      </c>
      <c r="I611" s="12">
        <v>19000000</v>
      </c>
      <c r="J611" s="5">
        <v>1</v>
      </c>
      <c r="K611" s="6">
        <v>0.13194444444444445</v>
      </c>
      <c r="L611" s="5" t="s">
        <v>38</v>
      </c>
      <c r="M611" s="5" t="s">
        <v>46</v>
      </c>
      <c r="N611" s="5" t="s">
        <v>24</v>
      </c>
      <c r="O611" s="5" t="s">
        <v>81</v>
      </c>
      <c r="P611" s="5" t="s">
        <v>25</v>
      </c>
      <c r="S611" s="3"/>
      <c r="AB611" s="8"/>
    </row>
    <row r="612" spans="2:28" ht="21" customHeight="1" x14ac:dyDescent="0.25">
      <c r="B612" s="3" t="s">
        <v>4</v>
      </c>
      <c r="C612" s="3">
        <v>17</v>
      </c>
      <c r="D612" s="3" t="s">
        <v>12</v>
      </c>
      <c r="E612" s="3" t="s">
        <v>6</v>
      </c>
      <c r="F612" s="3" t="s">
        <v>32</v>
      </c>
      <c r="G612" s="3">
        <v>3</v>
      </c>
      <c r="H612" s="3" t="s">
        <v>23</v>
      </c>
      <c r="I612" s="13">
        <v>15000000</v>
      </c>
      <c r="J612" s="3">
        <v>2</v>
      </c>
      <c r="K612" s="4">
        <v>0.13194444444444445</v>
      </c>
      <c r="L612" s="3" t="s">
        <v>9</v>
      </c>
      <c r="M612" s="3" t="s">
        <v>30</v>
      </c>
      <c r="N612" s="3" t="s">
        <v>34</v>
      </c>
      <c r="O612" s="3" t="s">
        <v>79</v>
      </c>
      <c r="P612" s="14" t="s">
        <v>92</v>
      </c>
      <c r="S612" s="3"/>
      <c r="AB612" s="8"/>
    </row>
    <row r="613" spans="2:28" ht="21" customHeight="1" x14ac:dyDescent="0.25">
      <c r="B613" s="5" t="s">
        <v>4</v>
      </c>
      <c r="C613" s="5">
        <v>30</v>
      </c>
      <c r="D613" s="5" t="s">
        <v>17</v>
      </c>
      <c r="E613" s="5" t="s">
        <v>6</v>
      </c>
      <c r="F613" s="5" t="s">
        <v>7</v>
      </c>
      <c r="G613" s="5">
        <v>1</v>
      </c>
      <c r="H613" s="5" t="s">
        <v>8</v>
      </c>
      <c r="I613" s="12">
        <v>7000000</v>
      </c>
      <c r="J613" s="5">
        <v>2</v>
      </c>
      <c r="K613" s="6">
        <v>0.13194444444444445</v>
      </c>
      <c r="L613" s="5" t="s">
        <v>9</v>
      </c>
      <c r="M613" s="5" t="s">
        <v>10</v>
      </c>
      <c r="N613" s="5" t="s">
        <v>31</v>
      </c>
      <c r="O613" s="5" t="s">
        <v>80</v>
      </c>
      <c r="P613" s="5" t="s">
        <v>85</v>
      </c>
      <c r="S613" s="3"/>
      <c r="AB613" s="8"/>
    </row>
    <row r="614" spans="2:28" ht="21" customHeight="1" x14ac:dyDescent="0.25">
      <c r="B614" s="3" t="s">
        <v>4</v>
      </c>
      <c r="C614" s="3">
        <v>18</v>
      </c>
      <c r="D614" s="3" t="s">
        <v>17</v>
      </c>
      <c r="E614" s="3" t="s">
        <v>6</v>
      </c>
      <c r="F614" s="3" t="s">
        <v>32</v>
      </c>
      <c r="G614" s="3">
        <v>2</v>
      </c>
      <c r="H614" s="3" t="s">
        <v>19</v>
      </c>
      <c r="I614" s="13">
        <v>12000000</v>
      </c>
      <c r="J614" s="3">
        <v>2</v>
      </c>
      <c r="K614" s="4">
        <v>0.13194444444444445</v>
      </c>
      <c r="L614" s="3" t="s">
        <v>9</v>
      </c>
      <c r="M614" s="3" t="s">
        <v>30</v>
      </c>
      <c r="N614" s="3" t="s">
        <v>11</v>
      </c>
      <c r="O614" s="3" t="s">
        <v>79</v>
      </c>
      <c r="P614" s="3" t="s">
        <v>87</v>
      </c>
      <c r="S614" s="3"/>
      <c r="AB614" s="8"/>
    </row>
    <row r="615" spans="2:28" ht="21" customHeight="1" x14ac:dyDescent="0.25">
      <c r="B615" s="5" t="s">
        <v>4</v>
      </c>
      <c r="C615" s="5">
        <v>27</v>
      </c>
      <c r="D615" s="5" t="s">
        <v>17</v>
      </c>
      <c r="E615" s="5" t="s">
        <v>29</v>
      </c>
      <c r="F615" s="5" t="s">
        <v>32</v>
      </c>
      <c r="G615" s="5">
        <v>3</v>
      </c>
      <c r="H615" s="5" t="s">
        <v>14</v>
      </c>
      <c r="I615" s="12">
        <v>11000000</v>
      </c>
      <c r="J615" s="5">
        <v>4</v>
      </c>
      <c r="K615" s="6">
        <v>0.13194444444444445</v>
      </c>
      <c r="L615" s="5" t="s">
        <v>9</v>
      </c>
      <c r="M615" s="5" t="s">
        <v>46</v>
      </c>
      <c r="N615" s="5" t="s">
        <v>34</v>
      </c>
      <c r="O615" s="5" t="s">
        <v>78</v>
      </c>
      <c r="P615" s="5" t="s">
        <v>90</v>
      </c>
      <c r="S615" s="3"/>
      <c r="AB615" s="8"/>
    </row>
    <row r="616" spans="2:28" ht="21" customHeight="1" x14ac:dyDescent="0.25">
      <c r="B616" s="3" t="s">
        <v>4</v>
      </c>
      <c r="C616" s="3">
        <v>12</v>
      </c>
      <c r="D616" s="3" t="s">
        <v>28</v>
      </c>
      <c r="E616" s="3" t="s">
        <v>22</v>
      </c>
      <c r="F616" s="3" t="s">
        <v>7</v>
      </c>
      <c r="G616" s="3">
        <v>2</v>
      </c>
      <c r="H616" s="3" t="s">
        <v>40</v>
      </c>
      <c r="I616" s="13">
        <v>38000000</v>
      </c>
      <c r="J616" s="3">
        <v>4</v>
      </c>
      <c r="K616" s="4">
        <v>0.13194444444444445</v>
      </c>
      <c r="L616" s="3" t="s">
        <v>38</v>
      </c>
      <c r="M616" s="3" t="s">
        <v>20</v>
      </c>
      <c r="N616" s="3" t="s">
        <v>41</v>
      </c>
      <c r="O616" s="3" t="s">
        <v>79</v>
      </c>
      <c r="P616" s="14" t="s">
        <v>93</v>
      </c>
      <c r="S616" s="3"/>
      <c r="AB616" s="8"/>
    </row>
    <row r="617" spans="2:28" ht="21" customHeight="1" x14ac:dyDescent="0.25">
      <c r="B617" s="5" t="s">
        <v>4</v>
      </c>
      <c r="C617" s="5">
        <v>8</v>
      </c>
      <c r="D617" s="5" t="s">
        <v>28</v>
      </c>
      <c r="E617" s="5" t="s">
        <v>6</v>
      </c>
      <c r="F617" s="5" t="s">
        <v>13</v>
      </c>
      <c r="G617" s="5">
        <v>2</v>
      </c>
      <c r="H617" s="5" t="s">
        <v>19</v>
      </c>
      <c r="I617" s="12">
        <v>12000000</v>
      </c>
      <c r="J617" s="5">
        <v>2</v>
      </c>
      <c r="K617" s="6">
        <v>0.13194444444444445</v>
      </c>
      <c r="L617" s="5" t="s">
        <v>9</v>
      </c>
      <c r="M617" s="5" t="s">
        <v>46</v>
      </c>
      <c r="N617" s="5" t="s">
        <v>16</v>
      </c>
      <c r="O617" s="5" t="s">
        <v>78</v>
      </c>
      <c r="P617" s="5" t="s">
        <v>80</v>
      </c>
      <c r="S617" s="3"/>
      <c r="AB617" s="8"/>
    </row>
    <row r="618" spans="2:28" ht="21" customHeight="1" x14ac:dyDescent="0.25">
      <c r="B618" s="3" t="s">
        <v>4</v>
      </c>
      <c r="C618" s="3">
        <v>11</v>
      </c>
      <c r="D618" s="3" t="s">
        <v>35</v>
      </c>
      <c r="E618" s="3" t="s">
        <v>42</v>
      </c>
      <c r="F618" s="3" t="s">
        <v>32</v>
      </c>
      <c r="G618" s="3">
        <v>5</v>
      </c>
      <c r="H618" s="3" t="s">
        <v>33</v>
      </c>
      <c r="I618" s="13">
        <v>20000000</v>
      </c>
      <c r="J618" s="3">
        <v>4</v>
      </c>
      <c r="K618" s="4">
        <v>0.13194444444444445</v>
      </c>
      <c r="L618" s="3" t="s">
        <v>9</v>
      </c>
      <c r="M618" s="3" t="s">
        <v>53</v>
      </c>
      <c r="N618" s="3" t="s">
        <v>41</v>
      </c>
      <c r="O618" s="3" t="s">
        <v>81</v>
      </c>
      <c r="P618" s="3" t="s">
        <v>88</v>
      </c>
      <c r="S618" s="3"/>
      <c r="AB618" s="8"/>
    </row>
    <row r="619" spans="2:28" ht="21" customHeight="1" x14ac:dyDescent="0.25">
      <c r="B619" s="5" t="s">
        <v>4</v>
      </c>
      <c r="C619" s="5">
        <v>2</v>
      </c>
      <c r="D619" s="5" t="s">
        <v>56</v>
      </c>
      <c r="E619" s="5" t="s">
        <v>6</v>
      </c>
      <c r="F619" s="5" t="s">
        <v>7</v>
      </c>
      <c r="G619" s="5">
        <v>4</v>
      </c>
      <c r="H619" s="5" t="s">
        <v>23</v>
      </c>
      <c r="I619" s="12">
        <v>15000000</v>
      </c>
      <c r="J619" s="5">
        <v>1</v>
      </c>
      <c r="K619" s="6">
        <v>0.13194444444444445</v>
      </c>
      <c r="L619" s="5" t="s">
        <v>9</v>
      </c>
      <c r="M619" s="5" t="s">
        <v>10</v>
      </c>
      <c r="N619" s="5" t="s">
        <v>16</v>
      </c>
      <c r="O619" s="5" t="s">
        <v>79</v>
      </c>
      <c r="P619" s="5" t="s">
        <v>84</v>
      </c>
      <c r="S619" s="3"/>
      <c r="AB619" s="8"/>
    </row>
    <row r="620" spans="2:28" ht="21" customHeight="1" x14ac:dyDescent="0.25">
      <c r="B620" s="3" t="s">
        <v>4</v>
      </c>
      <c r="C620" s="3">
        <v>4</v>
      </c>
      <c r="D620" s="3" t="s">
        <v>49</v>
      </c>
      <c r="E620" s="3" t="s">
        <v>29</v>
      </c>
      <c r="F620" s="3" t="s">
        <v>32</v>
      </c>
      <c r="G620" s="3">
        <v>1</v>
      </c>
      <c r="H620" s="3" t="s">
        <v>37</v>
      </c>
      <c r="I620" s="13">
        <v>19000000</v>
      </c>
      <c r="J620" s="3">
        <v>1</v>
      </c>
      <c r="K620" s="4">
        <v>0.13194444444444445</v>
      </c>
      <c r="L620" s="3" t="s">
        <v>38</v>
      </c>
      <c r="M620" s="3" t="s">
        <v>46</v>
      </c>
      <c r="N620" s="3" t="s">
        <v>24</v>
      </c>
      <c r="O620" s="3" t="s">
        <v>81</v>
      </c>
      <c r="P620" s="3" t="s">
        <v>25</v>
      </c>
      <c r="S620" s="3"/>
      <c r="AB620" s="8"/>
    </row>
    <row r="621" spans="2:28" ht="21" customHeight="1" x14ac:dyDescent="0.25">
      <c r="B621" s="5" t="s">
        <v>4</v>
      </c>
      <c r="C621" s="5">
        <v>17</v>
      </c>
      <c r="D621" s="5" t="s">
        <v>12</v>
      </c>
      <c r="E621" s="5" t="s">
        <v>6</v>
      </c>
      <c r="F621" s="5" t="s">
        <v>32</v>
      </c>
      <c r="G621" s="5">
        <v>3</v>
      </c>
      <c r="H621" s="5" t="s">
        <v>23</v>
      </c>
      <c r="I621" s="12">
        <v>15000000</v>
      </c>
      <c r="J621" s="5">
        <v>2</v>
      </c>
      <c r="K621" s="6">
        <v>0.13194444444444445</v>
      </c>
      <c r="L621" s="5" t="s">
        <v>9</v>
      </c>
      <c r="M621" s="5" t="s">
        <v>30</v>
      </c>
      <c r="N621" s="5" t="s">
        <v>34</v>
      </c>
      <c r="O621" s="5" t="s">
        <v>79</v>
      </c>
      <c r="P621" s="15" t="s">
        <v>92</v>
      </c>
      <c r="S621" s="3"/>
      <c r="AB621" s="8"/>
    </row>
    <row r="622" spans="2:28" ht="21" customHeight="1" x14ac:dyDescent="0.25">
      <c r="B622" s="3" t="s">
        <v>57</v>
      </c>
      <c r="C622" s="3">
        <v>13</v>
      </c>
      <c r="D622" s="3" t="s">
        <v>5</v>
      </c>
      <c r="E622" s="3" t="s">
        <v>18</v>
      </c>
      <c r="F622" s="3" t="s">
        <v>32</v>
      </c>
      <c r="G622" s="3">
        <v>0</v>
      </c>
      <c r="H622" s="3" t="s">
        <v>58</v>
      </c>
      <c r="I622" s="3">
        <v>0</v>
      </c>
      <c r="J622" s="3">
        <v>4</v>
      </c>
      <c r="K622" s="4">
        <v>0.13194444444444445</v>
      </c>
      <c r="N622" s="3" t="s">
        <v>41</v>
      </c>
      <c r="O622" s="3" t="s">
        <v>78</v>
      </c>
      <c r="P622" s="3" t="s">
        <v>80</v>
      </c>
      <c r="S622" s="3"/>
      <c r="AB622" s="8"/>
    </row>
    <row r="623" spans="2:28" ht="21" customHeight="1" x14ac:dyDescent="0.25">
      <c r="B623" s="5" t="s">
        <v>57</v>
      </c>
      <c r="C623" s="5">
        <v>27</v>
      </c>
      <c r="D623" s="5" t="s">
        <v>28</v>
      </c>
      <c r="E623" s="5" t="s">
        <v>18</v>
      </c>
      <c r="F623" s="5" t="s">
        <v>32</v>
      </c>
      <c r="G623" s="5">
        <v>0</v>
      </c>
      <c r="H623" s="5" t="s">
        <v>58</v>
      </c>
      <c r="I623" s="5">
        <v>0</v>
      </c>
      <c r="J623" s="5">
        <v>2</v>
      </c>
      <c r="K623" s="6">
        <v>0.13194444444444445</v>
      </c>
      <c r="L623" s="5"/>
      <c r="M623" s="5"/>
      <c r="N623" s="5" t="s">
        <v>34</v>
      </c>
      <c r="O623" s="5" t="s">
        <v>78</v>
      </c>
      <c r="P623" s="5" t="s">
        <v>89</v>
      </c>
      <c r="S623" s="3"/>
      <c r="AB623" s="8"/>
    </row>
    <row r="624" spans="2:28" ht="21" customHeight="1" x14ac:dyDescent="0.25">
      <c r="B624" s="3" t="s">
        <v>57</v>
      </c>
      <c r="C624" s="3">
        <v>20</v>
      </c>
      <c r="D624" s="3" t="s">
        <v>28</v>
      </c>
      <c r="E624" s="3" t="s">
        <v>42</v>
      </c>
      <c r="F624" s="3" t="s">
        <v>32</v>
      </c>
      <c r="G624" s="3">
        <v>0</v>
      </c>
      <c r="H624" s="3" t="s">
        <v>58</v>
      </c>
      <c r="I624" s="3">
        <v>0</v>
      </c>
      <c r="J624" s="3">
        <v>1</v>
      </c>
      <c r="K624" s="4">
        <v>0.13194444444444445</v>
      </c>
      <c r="N624" s="3" t="s">
        <v>24</v>
      </c>
      <c r="O624" s="3" t="s">
        <v>80</v>
      </c>
      <c r="P624" s="3" t="s">
        <v>52</v>
      </c>
      <c r="S624" s="3"/>
      <c r="AB624" s="8"/>
    </row>
    <row r="625" spans="2:28" ht="21" customHeight="1" x14ac:dyDescent="0.25">
      <c r="B625" s="5" t="s">
        <v>57</v>
      </c>
      <c r="C625" s="5">
        <v>18</v>
      </c>
      <c r="D625" s="5" t="s">
        <v>35</v>
      </c>
      <c r="E625" s="5" t="s">
        <v>22</v>
      </c>
      <c r="F625" s="5" t="s">
        <v>32</v>
      </c>
      <c r="G625" s="5">
        <v>0</v>
      </c>
      <c r="H625" s="5" t="s">
        <v>58</v>
      </c>
      <c r="I625" s="5">
        <v>0</v>
      </c>
      <c r="J625" s="5">
        <v>5</v>
      </c>
      <c r="K625" s="6">
        <v>0.13194444444444445</v>
      </c>
      <c r="L625" s="5"/>
      <c r="M625" s="5"/>
      <c r="N625" s="5" t="s">
        <v>44</v>
      </c>
      <c r="O625" s="5" t="s">
        <v>78</v>
      </c>
      <c r="P625" s="5" t="s">
        <v>89</v>
      </c>
      <c r="S625" s="3"/>
      <c r="AB625" s="8"/>
    </row>
    <row r="626" spans="2:28" ht="21" customHeight="1" x14ac:dyDescent="0.25">
      <c r="B626" s="3" t="s">
        <v>57</v>
      </c>
      <c r="C626" s="3">
        <v>13</v>
      </c>
      <c r="D626" s="3" t="s">
        <v>5</v>
      </c>
      <c r="E626" s="3" t="s">
        <v>18</v>
      </c>
      <c r="F626" s="3" t="s">
        <v>32</v>
      </c>
      <c r="G626" s="3">
        <v>0</v>
      </c>
      <c r="H626" s="3" t="s">
        <v>58</v>
      </c>
      <c r="I626" s="3">
        <v>0</v>
      </c>
      <c r="J626" s="3">
        <v>4</v>
      </c>
      <c r="K626" s="4">
        <v>0.13194444444444445</v>
      </c>
      <c r="N626" s="3" t="s">
        <v>41</v>
      </c>
      <c r="O626" s="3" t="s">
        <v>78</v>
      </c>
      <c r="P626" s="3" t="s">
        <v>80</v>
      </c>
      <c r="S626" s="3"/>
      <c r="AB626" s="8"/>
    </row>
    <row r="627" spans="2:28" ht="21" customHeight="1" x14ac:dyDescent="0.25">
      <c r="B627" s="5" t="s">
        <v>4</v>
      </c>
      <c r="C627" s="5">
        <v>17</v>
      </c>
      <c r="D627" s="5" t="s">
        <v>45</v>
      </c>
      <c r="E627" s="5" t="s">
        <v>42</v>
      </c>
      <c r="F627" s="5" t="s">
        <v>55</v>
      </c>
      <c r="G627" s="5">
        <v>3</v>
      </c>
      <c r="H627" s="5" t="s">
        <v>23</v>
      </c>
      <c r="I627" s="12">
        <v>15000000</v>
      </c>
      <c r="J627" s="5">
        <v>1</v>
      </c>
      <c r="K627" s="6">
        <v>0.13333333333333333</v>
      </c>
      <c r="L627" s="5" t="s">
        <v>9</v>
      </c>
      <c r="M627" s="5" t="s">
        <v>15</v>
      </c>
      <c r="N627" s="5" t="s">
        <v>21</v>
      </c>
      <c r="O627" s="5" t="s">
        <v>80</v>
      </c>
      <c r="P627" s="5" t="s">
        <v>52</v>
      </c>
      <c r="S627" s="3"/>
      <c r="AB627" s="8"/>
    </row>
    <row r="628" spans="2:28" ht="21" customHeight="1" x14ac:dyDescent="0.25">
      <c r="B628" s="3" t="s">
        <v>4</v>
      </c>
      <c r="C628" s="3">
        <v>11</v>
      </c>
      <c r="D628" s="3" t="s">
        <v>47</v>
      </c>
      <c r="E628" s="3" t="s">
        <v>6</v>
      </c>
      <c r="F628" s="3" t="s">
        <v>32</v>
      </c>
      <c r="G628" s="3">
        <v>3</v>
      </c>
      <c r="H628" s="3" t="s">
        <v>23</v>
      </c>
      <c r="I628" s="13">
        <v>15000000</v>
      </c>
      <c r="J628" s="3">
        <v>5</v>
      </c>
      <c r="K628" s="4">
        <v>0.13333333333333333</v>
      </c>
      <c r="L628" s="3" t="s">
        <v>9</v>
      </c>
      <c r="M628" s="3" t="s">
        <v>10</v>
      </c>
      <c r="N628" s="3" t="s">
        <v>44</v>
      </c>
      <c r="O628" s="3" t="s">
        <v>80</v>
      </c>
      <c r="P628" s="3" t="s">
        <v>85</v>
      </c>
      <c r="S628" s="3"/>
      <c r="AB628" s="8"/>
    </row>
    <row r="629" spans="2:28" ht="21" customHeight="1" x14ac:dyDescent="0.25">
      <c r="B629" s="5" t="s">
        <v>4</v>
      </c>
      <c r="C629" s="5">
        <v>1</v>
      </c>
      <c r="D629" s="5" t="s">
        <v>49</v>
      </c>
      <c r="E629" s="5" t="s">
        <v>42</v>
      </c>
      <c r="F629" s="5" t="s">
        <v>32</v>
      </c>
      <c r="G629" s="5">
        <v>4</v>
      </c>
      <c r="H629" s="5" t="s">
        <v>33</v>
      </c>
      <c r="I629" s="12">
        <v>20000000</v>
      </c>
      <c r="J629" s="5">
        <v>3</v>
      </c>
      <c r="K629" s="6">
        <v>0.13333333333333333</v>
      </c>
      <c r="L629" s="5" t="s">
        <v>9</v>
      </c>
      <c r="M629" s="5" t="s">
        <v>46</v>
      </c>
      <c r="N629" s="5" t="s">
        <v>24</v>
      </c>
      <c r="O629" s="5" t="s">
        <v>79</v>
      </c>
      <c r="P629" s="5" t="s">
        <v>87</v>
      </c>
      <c r="S629" s="3"/>
      <c r="AB629" s="8"/>
    </row>
    <row r="630" spans="2:28" ht="21" customHeight="1" x14ac:dyDescent="0.25">
      <c r="B630" s="3" t="s">
        <v>4</v>
      </c>
      <c r="C630" s="3">
        <v>10</v>
      </c>
      <c r="D630" s="3" t="s">
        <v>60</v>
      </c>
      <c r="E630" s="3" t="s">
        <v>22</v>
      </c>
      <c r="F630" s="3" t="s">
        <v>32</v>
      </c>
      <c r="G630" s="3">
        <v>1</v>
      </c>
      <c r="H630" s="3" t="s">
        <v>8</v>
      </c>
      <c r="I630" s="13">
        <v>7000000</v>
      </c>
      <c r="J630" s="3">
        <v>4</v>
      </c>
      <c r="K630" s="4">
        <v>0.13333333333333333</v>
      </c>
      <c r="L630" s="3" t="s">
        <v>9</v>
      </c>
      <c r="M630" s="3" t="s">
        <v>10</v>
      </c>
      <c r="N630" s="3" t="s">
        <v>44</v>
      </c>
      <c r="O630" s="3" t="s">
        <v>78</v>
      </c>
      <c r="P630" s="3" t="s">
        <v>90</v>
      </c>
      <c r="S630" s="3"/>
      <c r="AB630" s="8"/>
    </row>
    <row r="631" spans="2:28" ht="21" customHeight="1" x14ac:dyDescent="0.25">
      <c r="B631" s="5" t="s">
        <v>4</v>
      </c>
      <c r="C631" s="5">
        <v>30</v>
      </c>
      <c r="D631" s="5" t="s">
        <v>17</v>
      </c>
      <c r="E631" s="5" t="s">
        <v>6</v>
      </c>
      <c r="F631" s="5" t="s">
        <v>32</v>
      </c>
      <c r="G631" s="5">
        <v>1</v>
      </c>
      <c r="H631" s="5" t="s">
        <v>37</v>
      </c>
      <c r="I631" s="12">
        <v>19000000</v>
      </c>
      <c r="J631" s="5">
        <v>1</v>
      </c>
      <c r="K631" s="6">
        <v>0.13333333333333333</v>
      </c>
      <c r="L631" s="5" t="s">
        <v>38</v>
      </c>
      <c r="M631" s="5" t="s">
        <v>20</v>
      </c>
      <c r="N631" s="5" t="s">
        <v>11</v>
      </c>
      <c r="O631" s="5" t="s">
        <v>79</v>
      </c>
      <c r="P631" s="5" t="s">
        <v>84</v>
      </c>
      <c r="S631" s="3"/>
      <c r="AB631" s="8"/>
    </row>
    <row r="632" spans="2:28" ht="21" customHeight="1" x14ac:dyDescent="0.25">
      <c r="B632" s="3" t="s">
        <v>4</v>
      </c>
      <c r="C632" s="3">
        <v>28</v>
      </c>
      <c r="D632" s="3" t="s">
        <v>17</v>
      </c>
      <c r="E632" s="3" t="s">
        <v>42</v>
      </c>
      <c r="F632" s="3" t="s">
        <v>36</v>
      </c>
      <c r="G632" s="3">
        <v>4</v>
      </c>
      <c r="H632" s="3" t="s">
        <v>14</v>
      </c>
      <c r="I632" s="13">
        <v>11000000</v>
      </c>
      <c r="J632" s="3">
        <v>2</v>
      </c>
      <c r="K632" s="4">
        <v>0.13333333333333333</v>
      </c>
      <c r="L632" s="3" t="s">
        <v>51</v>
      </c>
      <c r="M632" s="3" t="s">
        <v>46</v>
      </c>
      <c r="N632" s="3" t="s">
        <v>11</v>
      </c>
      <c r="O632" s="3" t="s">
        <v>79</v>
      </c>
      <c r="P632" s="3" t="s">
        <v>83</v>
      </c>
      <c r="S632" s="3"/>
      <c r="AB632" s="8"/>
    </row>
    <row r="633" spans="2:28" ht="21" customHeight="1" x14ac:dyDescent="0.25">
      <c r="B633" s="5" t="s">
        <v>4</v>
      </c>
      <c r="C633" s="5">
        <v>22</v>
      </c>
      <c r="D633" s="5" t="s">
        <v>17</v>
      </c>
      <c r="E633" s="5" t="s">
        <v>6</v>
      </c>
      <c r="F633" s="5" t="s">
        <v>32</v>
      </c>
      <c r="G633" s="5">
        <v>5</v>
      </c>
      <c r="H633" s="5" t="s">
        <v>26</v>
      </c>
      <c r="I633" s="12">
        <v>25000000</v>
      </c>
      <c r="J633" s="5">
        <v>3</v>
      </c>
      <c r="K633" s="6">
        <v>0.13333333333333333</v>
      </c>
      <c r="L633" s="5" t="s">
        <v>9</v>
      </c>
      <c r="M633" s="5" t="s">
        <v>10</v>
      </c>
      <c r="N633" s="5" t="s">
        <v>34</v>
      </c>
      <c r="O633" s="5" t="s">
        <v>81</v>
      </c>
      <c r="P633" s="5" t="s">
        <v>91</v>
      </c>
      <c r="S633" s="3"/>
      <c r="AB633" s="8"/>
    </row>
    <row r="634" spans="2:28" ht="21" customHeight="1" x14ac:dyDescent="0.25">
      <c r="B634" s="3" t="s">
        <v>4</v>
      </c>
      <c r="C634" s="3">
        <v>11</v>
      </c>
      <c r="D634" s="3" t="s">
        <v>17</v>
      </c>
      <c r="E634" s="3" t="s">
        <v>6</v>
      </c>
      <c r="F634" s="3" t="s">
        <v>7</v>
      </c>
      <c r="G634" s="3">
        <v>2</v>
      </c>
      <c r="H634" s="3" t="s">
        <v>19</v>
      </c>
      <c r="I634" s="13">
        <v>12000000</v>
      </c>
      <c r="J634" s="3">
        <v>3</v>
      </c>
      <c r="K634" s="4">
        <v>0.13333333333333333</v>
      </c>
      <c r="L634" s="3" t="s">
        <v>9</v>
      </c>
      <c r="M634" s="3" t="s">
        <v>10</v>
      </c>
      <c r="N634" s="3" t="s">
        <v>44</v>
      </c>
      <c r="O634" s="3" t="s">
        <v>79</v>
      </c>
      <c r="P634" s="14" t="s">
        <v>93</v>
      </c>
      <c r="S634" s="3"/>
      <c r="AB634" s="8"/>
    </row>
    <row r="635" spans="2:28" ht="21" customHeight="1" x14ac:dyDescent="0.25">
      <c r="B635" s="5" t="s">
        <v>4</v>
      </c>
      <c r="C635" s="5">
        <v>30</v>
      </c>
      <c r="D635" s="5" t="s">
        <v>17</v>
      </c>
      <c r="E635" s="5" t="s">
        <v>29</v>
      </c>
      <c r="F635" s="5" t="s">
        <v>13</v>
      </c>
      <c r="G635" s="5">
        <v>3</v>
      </c>
      <c r="H635" s="5" t="s">
        <v>23</v>
      </c>
      <c r="I635" s="12">
        <v>15000000</v>
      </c>
      <c r="J635" s="5">
        <v>5</v>
      </c>
      <c r="K635" s="6">
        <v>0.13333333333333333</v>
      </c>
      <c r="L635" s="5" t="s">
        <v>9</v>
      </c>
      <c r="M635" s="5" t="s">
        <v>20</v>
      </c>
      <c r="N635" s="5" t="s">
        <v>44</v>
      </c>
      <c r="O635" s="5" t="s">
        <v>79</v>
      </c>
      <c r="P635" s="5" t="s">
        <v>87</v>
      </c>
      <c r="S635" s="3"/>
      <c r="AB635" s="8"/>
    </row>
    <row r="636" spans="2:28" ht="21" customHeight="1" x14ac:dyDescent="0.25">
      <c r="B636" s="3" t="s">
        <v>4</v>
      </c>
      <c r="C636" s="3">
        <v>2</v>
      </c>
      <c r="D636" s="3" t="s">
        <v>28</v>
      </c>
      <c r="E636" s="3" t="s">
        <v>42</v>
      </c>
      <c r="F636" s="3" t="s">
        <v>32</v>
      </c>
      <c r="G636" s="3">
        <v>5</v>
      </c>
      <c r="H636" s="3" t="s">
        <v>59</v>
      </c>
      <c r="I636" s="13">
        <v>21000000</v>
      </c>
      <c r="J636" s="3">
        <v>1</v>
      </c>
      <c r="K636" s="4">
        <v>0.13333333333333333</v>
      </c>
      <c r="L636" s="3" t="s">
        <v>9</v>
      </c>
      <c r="M636" s="3" t="s">
        <v>39</v>
      </c>
      <c r="N636" s="3" t="s">
        <v>21</v>
      </c>
      <c r="O636" s="3" t="s">
        <v>81</v>
      </c>
      <c r="P636" s="3" t="s">
        <v>88</v>
      </c>
      <c r="S636" s="3"/>
      <c r="AB636" s="8"/>
    </row>
    <row r="637" spans="2:28" ht="21" customHeight="1" x14ac:dyDescent="0.25">
      <c r="B637" s="5" t="s">
        <v>4</v>
      </c>
      <c r="C637" s="5">
        <v>25</v>
      </c>
      <c r="D637" s="5" t="s">
        <v>28</v>
      </c>
      <c r="E637" s="5" t="s">
        <v>22</v>
      </c>
      <c r="F637" s="5" t="s">
        <v>7</v>
      </c>
      <c r="G637" s="5">
        <v>5</v>
      </c>
      <c r="H637" s="5" t="s">
        <v>26</v>
      </c>
      <c r="I637" s="12">
        <v>25000000</v>
      </c>
      <c r="J637" s="5">
        <v>2</v>
      </c>
      <c r="K637" s="6">
        <v>0.13333333333333333</v>
      </c>
      <c r="L637" s="5" t="s">
        <v>9</v>
      </c>
      <c r="M637" s="5" t="s">
        <v>30</v>
      </c>
      <c r="N637" s="5" t="s">
        <v>21</v>
      </c>
      <c r="O637" s="5" t="s">
        <v>78</v>
      </c>
      <c r="P637" s="5" t="s">
        <v>52</v>
      </c>
      <c r="S637" s="3"/>
      <c r="AB637" s="8"/>
    </row>
    <row r="638" spans="2:28" ht="21" customHeight="1" x14ac:dyDescent="0.25">
      <c r="B638" s="3" t="s">
        <v>4</v>
      </c>
      <c r="C638" s="3">
        <v>28</v>
      </c>
      <c r="D638" s="3" t="s">
        <v>28</v>
      </c>
      <c r="E638" s="3" t="s">
        <v>61</v>
      </c>
      <c r="F638" s="3" t="s">
        <v>13</v>
      </c>
      <c r="G638" s="3">
        <v>1</v>
      </c>
      <c r="H638" s="3" t="s">
        <v>8</v>
      </c>
      <c r="I638" s="13">
        <v>7000000</v>
      </c>
      <c r="J638" s="3">
        <v>2</v>
      </c>
      <c r="K638" s="4">
        <v>0.13333333333333333</v>
      </c>
      <c r="L638" s="3" t="s">
        <v>9</v>
      </c>
      <c r="M638" s="3" t="s">
        <v>15</v>
      </c>
      <c r="N638" s="3" t="s">
        <v>44</v>
      </c>
      <c r="O638" s="3" t="s">
        <v>79</v>
      </c>
      <c r="P638" s="3" t="s">
        <v>83</v>
      </c>
      <c r="S638" s="3"/>
      <c r="AB638" s="8"/>
    </row>
    <row r="639" spans="2:28" ht="21" customHeight="1" x14ac:dyDescent="0.25">
      <c r="B639" s="5" t="s">
        <v>4</v>
      </c>
      <c r="C639" s="5">
        <v>22</v>
      </c>
      <c r="D639" s="5" t="s">
        <v>28</v>
      </c>
      <c r="E639" s="5" t="s">
        <v>22</v>
      </c>
      <c r="F639" s="5" t="s">
        <v>13</v>
      </c>
      <c r="G639" s="5">
        <v>3</v>
      </c>
      <c r="H639" s="5" t="s">
        <v>23</v>
      </c>
      <c r="I639" s="12">
        <v>15000000</v>
      </c>
      <c r="J639" s="5">
        <v>2</v>
      </c>
      <c r="K639" s="6">
        <v>0.13333333333333333</v>
      </c>
      <c r="L639" s="5" t="s">
        <v>9</v>
      </c>
      <c r="M639" s="5" t="s">
        <v>20</v>
      </c>
      <c r="N639" s="5" t="s">
        <v>41</v>
      </c>
      <c r="O639" s="5" t="s">
        <v>81</v>
      </c>
      <c r="P639" s="5" t="s">
        <v>88</v>
      </c>
      <c r="S639" s="3"/>
      <c r="AB639" s="8"/>
    </row>
    <row r="640" spans="2:28" ht="21" customHeight="1" x14ac:dyDescent="0.25">
      <c r="B640" s="3" t="s">
        <v>4</v>
      </c>
      <c r="C640" s="3">
        <v>25</v>
      </c>
      <c r="D640" s="3" t="s">
        <v>28</v>
      </c>
      <c r="E640" s="3" t="s">
        <v>42</v>
      </c>
      <c r="F640" s="3" t="s">
        <v>32</v>
      </c>
      <c r="G640" s="3">
        <v>2</v>
      </c>
      <c r="H640" s="3" t="s">
        <v>19</v>
      </c>
      <c r="I640" s="13">
        <v>12000000</v>
      </c>
      <c r="J640" s="3">
        <v>1</v>
      </c>
      <c r="K640" s="4">
        <v>0.13333333333333333</v>
      </c>
      <c r="L640" s="3" t="s">
        <v>9</v>
      </c>
      <c r="M640" s="3" t="s">
        <v>20</v>
      </c>
      <c r="N640" s="3" t="s">
        <v>41</v>
      </c>
      <c r="O640" s="3" t="s">
        <v>81</v>
      </c>
      <c r="P640" s="3" t="s">
        <v>91</v>
      </c>
      <c r="S640" s="3"/>
      <c r="AB640" s="8"/>
    </row>
    <row r="641" spans="2:28" ht="21" customHeight="1" x14ac:dyDescent="0.25">
      <c r="B641" s="5" t="s">
        <v>4</v>
      </c>
      <c r="C641" s="5">
        <v>29</v>
      </c>
      <c r="D641" s="5" t="s">
        <v>28</v>
      </c>
      <c r="E641" s="5" t="s">
        <v>42</v>
      </c>
      <c r="F641" s="5" t="s">
        <v>32</v>
      </c>
      <c r="G641" s="5">
        <v>2</v>
      </c>
      <c r="H641" s="5" t="s">
        <v>19</v>
      </c>
      <c r="I641" s="12">
        <v>12000000</v>
      </c>
      <c r="J641" s="5">
        <v>1</v>
      </c>
      <c r="K641" s="6">
        <v>0.13333333333333333</v>
      </c>
      <c r="L641" s="5" t="s">
        <v>9</v>
      </c>
      <c r="M641" s="5" t="s">
        <v>15</v>
      </c>
      <c r="N641" s="5" t="s">
        <v>44</v>
      </c>
      <c r="O641" s="5" t="s">
        <v>79</v>
      </c>
      <c r="P641" s="5" t="s">
        <v>83</v>
      </c>
      <c r="S641" s="3"/>
      <c r="AB641" s="8"/>
    </row>
    <row r="642" spans="2:28" ht="21" customHeight="1" x14ac:dyDescent="0.25">
      <c r="B642" s="3" t="s">
        <v>4</v>
      </c>
      <c r="C642" s="3">
        <v>20</v>
      </c>
      <c r="D642" s="3" t="s">
        <v>35</v>
      </c>
      <c r="E642" s="3" t="s">
        <v>29</v>
      </c>
      <c r="F642" s="3" t="s">
        <v>32</v>
      </c>
      <c r="G642" s="3">
        <v>2</v>
      </c>
      <c r="H642" s="3" t="s">
        <v>40</v>
      </c>
      <c r="I642" s="13">
        <v>38000000</v>
      </c>
      <c r="J642" s="3">
        <v>4</v>
      </c>
      <c r="K642" s="4">
        <v>0.13333333333333333</v>
      </c>
      <c r="L642" s="3" t="s">
        <v>62</v>
      </c>
      <c r="M642" s="3" t="s">
        <v>10</v>
      </c>
      <c r="N642" s="3" t="s">
        <v>34</v>
      </c>
      <c r="O642" s="3" t="s">
        <v>80</v>
      </c>
      <c r="P642" s="3" t="s">
        <v>52</v>
      </c>
      <c r="S642" s="3"/>
      <c r="AB642" s="8"/>
    </row>
    <row r="643" spans="2:28" ht="21" customHeight="1" x14ac:dyDescent="0.25">
      <c r="B643" s="5" t="s">
        <v>4</v>
      </c>
      <c r="C643" s="5">
        <v>9</v>
      </c>
      <c r="D643" s="5" t="s">
        <v>35</v>
      </c>
      <c r="E643" s="5" t="s">
        <v>22</v>
      </c>
      <c r="F643" s="5" t="s">
        <v>32</v>
      </c>
      <c r="G643" s="5">
        <v>5</v>
      </c>
      <c r="H643" s="5" t="s">
        <v>26</v>
      </c>
      <c r="I643" s="12">
        <v>25000000</v>
      </c>
      <c r="J643" s="5">
        <v>2</v>
      </c>
      <c r="K643" s="6">
        <v>0.13333333333333333</v>
      </c>
      <c r="L643" s="5" t="s">
        <v>9</v>
      </c>
      <c r="M643" s="5" t="s">
        <v>27</v>
      </c>
      <c r="N643" s="5" t="s">
        <v>24</v>
      </c>
      <c r="O643" s="5" t="s">
        <v>80</v>
      </c>
      <c r="P643" s="5" t="s">
        <v>85</v>
      </c>
      <c r="S643" s="3"/>
      <c r="AB643" s="8"/>
    </row>
    <row r="644" spans="2:28" ht="21" customHeight="1" x14ac:dyDescent="0.25">
      <c r="B644" s="3" t="s">
        <v>4</v>
      </c>
      <c r="C644" s="3">
        <v>17</v>
      </c>
      <c r="D644" s="3" t="s">
        <v>56</v>
      </c>
      <c r="E644" s="3" t="s">
        <v>6</v>
      </c>
      <c r="F644" s="3" t="s">
        <v>13</v>
      </c>
      <c r="G644" s="3">
        <v>4</v>
      </c>
      <c r="H644" s="3" t="s">
        <v>14</v>
      </c>
      <c r="I644" s="13">
        <v>11000000</v>
      </c>
      <c r="J644" s="3">
        <v>1</v>
      </c>
      <c r="K644" s="4">
        <v>0.13333333333333333</v>
      </c>
      <c r="L644" s="3" t="s">
        <v>51</v>
      </c>
      <c r="M644" s="3" t="s">
        <v>53</v>
      </c>
      <c r="N644" s="3" t="s">
        <v>11</v>
      </c>
      <c r="O644" s="3" t="s">
        <v>79</v>
      </c>
      <c r="P644" s="3" t="s">
        <v>83</v>
      </c>
      <c r="S644" s="3"/>
      <c r="AB644" s="8"/>
    </row>
    <row r="645" spans="2:28" ht="21" customHeight="1" x14ac:dyDescent="0.25">
      <c r="B645" s="5" t="s">
        <v>4</v>
      </c>
      <c r="C645" s="5">
        <v>10</v>
      </c>
      <c r="D645" s="5" t="s">
        <v>56</v>
      </c>
      <c r="E645" s="5" t="s">
        <v>42</v>
      </c>
      <c r="F645" s="5" t="s">
        <v>32</v>
      </c>
      <c r="G645" s="5">
        <v>2</v>
      </c>
      <c r="H645" s="5" t="s">
        <v>19</v>
      </c>
      <c r="I645" s="12">
        <v>12000000</v>
      </c>
      <c r="J645" s="5">
        <v>4</v>
      </c>
      <c r="K645" s="6">
        <v>0.13333333333333333</v>
      </c>
      <c r="L645" s="5" t="s">
        <v>9</v>
      </c>
      <c r="M645" s="5" t="s">
        <v>30</v>
      </c>
      <c r="N645" s="5" t="s">
        <v>11</v>
      </c>
      <c r="O645" s="5" t="s">
        <v>79</v>
      </c>
      <c r="P645" s="5" t="s">
        <v>87</v>
      </c>
      <c r="S645" s="3"/>
      <c r="AB645" s="8"/>
    </row>
    <row r="646" spans="2:28" ht="21" customHeight="1" x14ac:dyDescent="0.25">
      <c r="B646" s="3" t="s">
        <v>4</v>
      </c>
      <c r="C646" s="3">
        <v>24</v>
      </c>
      <c r="D646" s="3" t="s">
        <v>56</v>
      </c>
      <c r="E646" s="3" t="s">
        <v>42</v>
      </c>
      <c r="F646" s="3" t="s">
        <v>32</v>
      </c>
      <c r="G646" s="3">
        <v>2</v>
      </c>
      <c r="H646" s="3" t="s">
        <v>19</v>
      </c>
      <c r="I646" s="13">
        <v>12000000</v>
      </c>
      <c r="J646" s="3">
        <v>2</v>
      </c>
      <c r="K646" s="4">
        <v>0.13333333333333333</v>
      </c>
      <c r="L646" s="3" t="s">
        <v>9</v>
      </c>
      <c r="M646" s="3" t="s">
        <v>20</v>
      </c>
      <c r="N646" s="3" t="s">
        <v>34</v>
      </c>
      <c r="O646" s="3" t="s">
        <v>81</v>
      </c>
      <c r="P646" s="3" t="s">
        <v>88</v>
      </c>
      <c r="S646" s="3"/>
      <c r="AB646" s="8"/>
    </row>
    <row r="647" spans="2:28" ht="21" customHeight="1" x14ac:dyDescent="0.25">
      <c r="B647" s="5" t="s">
        <v>4</v>
      </c>
      <c r="C647" s="5">
        <v>20</v>
      </c>
      <c r="D647" s="5" t="s">
        <v>56</v>
      </c>
      <c r="E647" s="5" t="s">
        <v>29</v>
      </c>
      <c r="F647" s="5" t="s">
        <v>13</v>
      </c>
      <c r="G647" s="5">
        <v>4</v>
      </c>
      <c r="H647" s="5" t="s">
        <v>33</v>
      </c>
      <c r="I647" s="12">
        <v>20000000</v>
      </c>
      <c r="J647" s="5">
        <v>4</v>
      </c>
      <c r="K647" s="6">
        <v>0.13333333333333333</v>
      </c>
      <c r="L647" s="5" t="s">
        <v>9</v>
      </c>
      <c r="M647" s="5" t="s">
        <v>30</v>
      </c>
      <c r="N647" s="5" t="s">
        <v>41</v>
      </c>
      <c r="O647" s="5" t="s">
        <v>81</v>
      </c>
      <c r="P647" s="5" t="s">
        <v>91</v>
      </c>
      <c r="S647" s="3"/>
      <c r="AB647" s="8"/>
    </row>
    <row r="648" spans="2:28" ht="21" customHeight="1" x14ac:dyDescent="0.25">
      <c r="B648" s="3" t="s">
        <v>4</v>
      </c>
      <c r="C648" s="3">
        <v>17</v>
      </c>
      <c r="D648" s="3" t="s">
        <v>45</v>
      </c>
      <c r="E648" s="3" t="s">
        <v>42</v>
      </c>
      <c r="F648" s="3" t="s">
        <v>55</v>
      </c>
      <c r="G648" s="3">
        <v>3</v>
      </c>
      <c r="H648" s="3" t="s">
        <v>23</v>
      </c>
      <c r="I648" s="13">
        <v>15000000</v>
      </c>
      <c r="J648" s="3">
        <v>1</v>
      </c>
      <c r="K648" s="4">
        <v>0.13333333333333333</v>
      </c>
      <c r="L648" s="3" t="s">
        <v>9</v>
      </c>
      <c r="M648" s="3" t="s">
        <v>15</v>
      </c>
      <c r="N648" s="3" t="s">
        <v>21</v>
      </c>
      <c r="O648" s="3" t="s">
        <v>80</v>
      </c>
      <c r="P648" s="3" t="s">
        <v>52</v>
      </c>
      <c r="S648" s="3"/>
      <c r="AB648" s="8"/>
    </row>
    <row r="649" spans="2:28" ht="21" customHeight="1" x14ac:dyDescent="0.25">
      <c r="B649" s="5" t="s">
        <v>4</v>
      </c>
      <c r="C649" s="5">
        <v>11</v>
      </c>
      <c r="D649" s="5" t="s">
        <v>47</v>
      </c>
      <c r="E649" s="5" t="s">
        <v>6</v>
      </c>
      <c r="F649" s="5" t="s">
        <v>32</v>
      </c>
      <c r="G649" s="5">
        <v>3</v>
      </c>
      <c r="H649" s="5" t="s">
        <v>23</v>
      </c>
      <c r="I649" s="12">
        <v>15000000</v>
      </c>
      <c r="J649" s="5">
        <v>5</v>
      </c>
      <c r="K649" s="6">
        <v>0.13333333333333333</v>
      </c>
      <c r="L649" s="5" t="s">
        <v>9</v>
      </c>
      <c r="M649" s="5" t="s">
        <v>10</v>
      </c>
      <c r="N649" s="5" t="s">
        <v>44</v>
      </c>
      <c r="O649" s="5" t="s">
        <v>80</v>
      </c>
      <c r="P649" s="5" t="s">
        <v>85</v>
      </c>
      <c r="S649" s="3"/>
      <c r="AB649" s="8"/>
    </row>
    <row r="650" spans="2:28" ht="21" customHeight="1" x14ac:dyDescent="0.25">
      <c r="B650" s="3" t="s">
        <v>4</v>
      </c>
      <c r="C650" s="3">
        <v>1</v>
      </c>
      <c r="D650" s="3" t="s">
        <v>49</v>
      </c>
      <c r="E650" s="3" t="s">
        <v>42</v>
      </c>
      <c r="F650" s="3" t="s">
        <v>32</v>
      </c>
      <c r="G650" s="3">
        <v>4</v>
      </c>
      <c r="H650" s="3" t="s">
        <v>33</v>
      </c>
      <c r="I650" s="13">
        <v>20000000</v>
      </c>
      <c r="J650" s="3">
        <v>3</v>
      </c>
      <c r="K650" s="4">
        <v>0.13333333333333333</v>
      </c>
      <c r="L650" s="3" t="s">
        <v>9</v>
      </c>
      <c r="M650" s="3" t="s">
        <v>46</v>
      </c>
      <c r="N650" s="3" t="s">
        <v>24</v>
      </c>
      <c r="O650" s="3" t="s">
        <v>79</v>
      </c>
      <c r="P650" s="3" t="s">
        <v>87</v>
      </c>
      <c r="S650" s="3"/>
      <c r="AB650" s="8"/>
    </row>
    <row r="651" spans="2:28" ht="21" customHeight="1" x14ac:dyDescent="0.25">
      <c r="B651" s="5" t="s">
        <v>4</v>
      </c>
      <c r="C651" s="5">
        <v>10</v>
      </c>
      <c r="D651" s="5" t="s">
        <v>60</v>
      </c>
      <c r="E651" s="5" t="s">
        <v>22</v>
      </c>
      <c r="F651" s="5" t="s">
        <v>32</v>
      </c>
      <c r="G651" s="5">
        <v>1</v>
      </c>
      <c r="H651" s="5" t="s">
        <v>8</v>
      </c>
      <c r="I651" s="12">
        <v>7000000</v>
      </c>
      <c r="J651" s="5">
        <v>4</v>
      </c>
      <c r="K651" s="6">
        <v>0.13333333333333333</v>
      </c>
      <c r="L651" s="5" t="s">
        <v>9</v>
      </c>
      <c r="M651" s="5" t="s">
        <v>10</v>
      </c>
      <c r="N651" s="5" t="s">
        <v>44</v>
      </c>
      <c r="O651" s="5" t="s">
        <v>78</v>
      </c>
      <c r="P651" s="5" t="s">
        <v>90</v>
      </c>
      <c r="S651" s="3"/>
      <c r="AB651" s="8"/>
    </row>
    <row r="652" spans="2:28" ht="21" customHeight="1" x14ac:dyDescent="0.25">
      <c r="B652" s="3" t="s">
        <v>57</v>
      </c>
      <c r="C652" s="3">
        <v>21</v>
      </c>
      <c r="D652" s="3" t="s">
        <v>47</v>
      </c>
      <c r="E652" s="3" t="s">
        <v>61</v>
      </c>
      <c r="F652" s="3" t="s">
        <v>32</v>
      </c>
      <c r="G652" s="3">
        <v>0</v>
      </c>
      <c r="H652" s="3" t="s">
        <v>58</v>
      </c>
      <c r="I652" s="3">
        <v>0</v>
      </c>
      <c r="J652" s="3">
        <v>2</v>
      </c>
      <c r="K652" s="4">
        <v>0.13333333333333333</v>
      </c>
      <c r="N652" s="3" t="s">
        <v>34</v>
      </c>
      <c r="O652" s="3" t="s">
        <v>78</v>
      </c>
      <c r="P652" s="3" t="s">
        <v>90</v>
      </c>
      <c r="S652" s="3"/>
      <c r="AB652" s="8"/>
    </row>
    <row r="653" spans="2:28" ht="21" customHeight="1" x14ac:dyDescent="0.25">
      <c r="B653" s="5" t="s">
        <v>57</v>
      </c>
      <c r="C653" s="5">
        <v>16</v>
      </c>
      <c r="D653" s="5" t="s">
        <v>48</v>
      </c>
      <c r="E653" s="5" t="s">
        <v>18</v>
      </c>
      <c r="F653" s="5" t="s">
        <v>7</v>
      </c>
      <c r="G653" s="5">
        <v>0</v>
      </c>
      <c r="H653" s="5" t="s">
        <v>58</v>
      </c>
      <c r="I653" s="5">
        <v>0</v>
      </c>
      <c r="J653" s="5">
        <v>5</v>
      </c>
      <c r="K653" s="6">
        <v>0.13333333333333333</v>
      </c>
      <c r="L653" s="5"/>
      <c r="M653" s="5"/>
      <c r="N653" s="5" t="s">
        <v>31</v>
      </c>
      <c r="O653" s="5" t="s">
        <v>78</v>
      </c>
      <c r="P653" s="5" t="s">
        <v>90</v>
      </c>
      <c r="S653" s="3"/>
      <c r="AB653" s="8"/>
    </row>
    <row r="654" spans="2:28" ht="21" customHeight="1" x14ac:dyDescent="0.25">
      <c r="B654" s="3" t="s">
        <v>57</v>
      </c>
      <c r="C654" s="3">
        <v>25</v>
      </c>
      <c r="D654" s="3" t="s">
        <v>17</v>
      </c>
      <c r="E654" s="3" t="s">
        <v>18</v>
      </c>
      <c r="F654" s="3" t="s">
        <v>32</v>
      </c>
      <c r="G654" s="3">
        <v>0</v>
      </c>
      <c r="H654" s="3" t="s">
        <v>58</v>
      </c>
      <c r="I654" s="3">
        <v>0</v>
      </c>
      <c r="J654" s="3">
        <v>1</v>
      </c>
      <c r="K654" s="4">
        <v>0.13333333333333333</v>
      </c>
      <c r="N654" s="3" t="s">
        <v>21</v>
      </c>
      <c r="O654" s="3" t="s">
        <v>78</v>
      </c>
      <c r="P654" s="3" t="s">
        <v>52</v>
      </c>
      <c r="S654" s="3"/>
      <c r="AB654" s="8"/>
    </row>
    <row r="655" spans="2:28" ht="21" customHeight="1" x14ac:dyDescent="0.25">
      <c r="B655" s="5" t="s">
        <v>57</v>
      </c>
      <c r="C655" s="5">
        <v>7</v>
      </c>
      <c r="D655" s="5" t="s">
        <v>56</v>
      </c>
      <c r="E655" s="5" t="s">
        <v>6</v>
      </c>
      <c r="F655" s="5" t="s">
        <v>7</v>
      </c>
      <c r="G655" s="5">
        <v>0</v>
      </c>
      <c r="H655" s="5" t="s">
        <v>58</v>
      </c>
      <c r="I655" s="5">
        <v>0</v>
      </c>
      <c r="J655" s="5">
        <v>1</v>
      </c>
      <c r="K655" s="6">
        <v>0.13333333333333333</v>
      </c>
      <c r="L655" s="5"/>
      <c r="M655" s="5"/>
      <c r="N655" s="5" t="s">
        <v>24</v>
      </c>
      <c r="O655" s="5" t="s">
        <v>78</v>
      </c>
      <c r="P655" s="5" t="s">
        <v>86</v>
      </c>
      <c r="S655" s="3"/>
      <c r="AB655" s="8"/>
    </row>
    <row r="656" spans="2:28" ht="21" customHeight="1" x14ac:dyDescent="0.25">
      <c r="B656" s="3" t="s">
        <v>57</v>
      </c>
      <c r="C656" s="3">
        <v>23</v>
      </c>
      <c r="D656" s="3" t="s">
        <v>56</v>
      </c>
      <c r="E656" s="3" t="s">
        <v>22</v>
      </c>
      <c r="F656" s="3" t="s">
        <v>32</v>
      </c>
      <c r="G656" s="3">
        <v>0</v>
      </c>
      <c r="H656" s="3" t="s">
        <v>58</v>
      </c>
      <c r="I656" s="3">
        <v>0</v>
      </c>
      <c r="J656" s="3">
        <v>5</v>
      </c>
      <c r="K656" s="4">
        <v>0.13333333333333333</v>
      </c>
      <c r="N656" s="3" t="s">
        <v>16</v>
      </c>
      <c r="O656" s="3" t="s">
        <v>79</v>
      </c>
      <c r="P656" s="3" t="s">
        <v>84</v>
      </c>
      <c r="S656" s="3"/>
      <c r="AB656" s="8"/>
    </row>
    <row r="657" spans="2:28" ht="21" customHeight="1" x14ac:dyDescent="0.25">
      <c r="B657" s="5" t="s">
        <v>57</v>
      </c>
      <c r="C657" s="5">
        <v>21</v>
      </c>
      <c r="D657" s="5" t="s">
        <v>47</v>
      </c>
      <c r="E657" s="5" t="s">
        <v>61</v>
      </c>
      <c r="F657" s="5" t="s">
        <v>32</v>
      </c>
      <c r="G657" s="5">
        <v>0</v>
      </c>
      <c r="H657" s="5" t="s">
        <v>58</v>
      </c>
      <c r="I657" s="5">
        <v>0</v>
      </c>
      <c r="J657" s="5">
        <v>2</v>
      </c>
      <c r="K657" s="6">
        <v>0.13333333333333333</v>
      </c>
      <c r="L657" s="5"/>
      <c r="M657" s="5"/>
      <c r="N657" s="5" t="s">
        <v>34</v>
      </c>
      <c r="O657" s="5" t="s">
        <v>78</v>
      </c>
      <c r="P657" s="5" t="s">
        <v>90</v>
      </c>
      <c r="S657" s="3"/>
      <c r="AB657" s="8"/>
    </row>
    <row r="658" spans="2:28" ht="21" customHeight="1" x14ac:dyDescent="0.25">
      <c r="B658" s="3" t="s">
        <v>57</v>
      </c>
      <c r="C658" s="3">
        <v>16</v>
      </c>
      <c r="D658" s="3" t="s">
        <v>48</v>
      </c>
      <c r="E658" s="3" t="s">
        <v>18</v>
      </c>
      <c r="F658" s="3" t="s">
        <v>7</v>
      </c>
      <c r="G658" s="3">
        <v>0</v>
      </c>
      <c r="H658" s="3" t="s">
        <v>58</v>
      </c>
      <c r="I658" s="3">
        <v>0</v>
      </c>
      <c r="J658" s="3">
        <v>5</v>
      </c>
      <c r="K658" s="4">
        <v>0.13333333333333333</v>
      </c>
      <c r="N658" s="3" t="s">
        <v>31</v>
      </c>
      <c r="O658" s="3" t="s">
        <v>78</v>
      </c>
      <c r="P658" s="3" t="s">
        <v>90</v>
      </c>
      <c r="S658" s="3"/>
      <c r="AB658" s="8"/>
    </row>
    <row r="659" spans="2:28" ht="21" customHeight="1" x14ac:dyDescent="0.25">
      <c r="B659" s="5" t="s">
        <v>4</v>
      </c>
      <c r="C659" s="5">
        <v>30</v>
      </c>
      <c r="D659" s="5" t="s">
        <v>12</v>
      </c>
      <c r="E659" s="5" t="s">
        <v>18</v>
      </c>
      <c r="F659" s="5" t="s">
        <v>13</v>
      </c>
      <c r="G659" s="5">
        <v>5</v>
      </c>
      <c r="H659" s="5" t="s">
        <v>26</v>
      </c>
      <c r="I659" s="12">
        <v>25000000</v>
      </c>
      <c r="J659" s="5">
        <v>1</v>
      </c>
      <c r="K659" s="6">
        <v>0.13472222222222222</v>
      </c>
      <c r="L659" s="5" t="s">
        <v>9</v>
      </c>
      <c r="M659" s="5" t="s">
        <v>53</v>
      </c>
      <c r="N659" s="5" t="s">
        <v>16</v>
      </c>
      <c r="O659" s="5" t="s">
        <v>79</v>
      </c>
      <c r="P659" s="5" t="s">
        <v>83</v>
      </c>
      <c r="S659" s="3"/>
      <c r="AB659" s="8"/>
    </row>
    <row r="660" spans="2:28" ht="21" customHeight="1" x14ac:dyDescent="0.25">
      <c r="B660" s="3" t="s">
        <v>4</v>
      </c>
      <c r="C660" s="3">
        <v>25</v>
      </c>
      <c r="D660" s="3" t="s">
        <v>17</v>
      </c>
      <c r="E660" s="3" t="s">
        <v>6</v>
      </c>
      <c r="F660" s="3" t="s">
        <v>13</v>
      </c>
      <c r="G660" s="3">
        <v>4</v>
      </c>
      <c r="H660" s="3" t="s">
        <v>33</v>
      </c>
      <c r="I660" s="13">
        <v>20000000</v>
      </c>
      <c r="J660" s="3">
        <v>2</v>
      </c>
      <c r="K660" s="4">
        <v>0.13472222222222222</v>
      </c>
      <c r="L660" s="3" t="s">
        <v>51</v>
      </c>
      <c r="M660" s="3" t="s">
        <v>10</v>
      </c>
      <c r="N660" s="3" t="s">
        <v>44</v>
      </c>
      <c r="O660" s="3" t="s">
        <v>78</v>
      </c>
      <c r="P660" s="3" t="s">
        <v>52</v>
      </c>
      <c r="S660" s="3"/>
      <c r="AB660" s="8"/>
    </row>
    <row r="661" spans="2:28" ht="21" customHeight="1" x14ac:dyDescent="0.25">
      <c r="B661" s="5" t="s">
        <v>4</v>
      </c>
      <c r="C661" s="5">
        <v>9</v>
      </c>
      <c r="D661" s="5" t="s">
        <v>17</v>
      </c>
      <c r="E661" s="5" t="s">
        <v>18</v>
      </c>
      <c r="F661" s="5" t="s">
        <v>13</v>
      </c>
      <c r="G661" s="5">
        <v>1</v>
      </c>
      <c r="H661" s="5" t="s">
        <v>8</v>
      </c>
      <c r="I661" s="12">
        <v>7000000</v>
      </c>
      <c r="J661" s="5">
        <v>2</v>
      </c>
      <c r="K661" s="6">
        <v>0.13472222222222222</v>
      </c>
      <c r="L661" s="5" t="s">
        <v>9</v>
      </c>
      <c r="M661" s="5" t="s">
        <v>20</v>
      </c>
      <c r="N661" s="5" t="s">
        <v>34</v>
      </c>
      <c r="O661" s="5" t="s">
        <v>79</v>
      </c>
      <c r="P661" s="5" t="s">
        <v>83</v>
      </c>
      <c r="S661" s="3"/>
      <c r="AB661" s="8"/>
    </row>
    <row r="662" spans="2:28" ht="21" customHeight="1" x14ac:dyDescent="0.25">
      <c r="B662" s="3" t="s">
        <v>4</v>
      </c>
      <c r="C662" s="3">
        <v>29</v>
      </c>
      <c r="D662" s="3" t="s">
        <v>28</v>
      </c>
      <c r="E662" s="3" t="s">
        <v>42</v>
      </c>
      <c r="F662" s="3" t="s">
        <v>32</v>
      </c>
      <c r="G662" s="3">
        <v>2</v>
      </c>
      <c r="H662" s="3" t="s">
        <v>19</v>
      </c>
      <c r="I662" s="13">
        <v>12000000</v>
      </c>
      <c r="J662" s="3">
        <v>1</v>
      </c>
      <c r="K662" s="4">
        <v>0.13472222222222222</v>
      </c>
      <c r="L662" s="3" t="s">
        <v>9</v>
      </c>
      <c r="M662" s="3" t="s">
        <v>46</v>
      </c>
      <c r="N662" s="3" t="s">
        <v>21</v>
      </c>
      <c r="O662" s="3" t="s">
        <v>81</v>
      </c>
      <c r="P662" s="3" t="s">
        <v>25</v>
      </c>
      <c r="S662" s="3"/>
      <c r="AB662" s="8"/>
    </row>
    <row r="663" spans="2:28" ht="21" customHeight="1" x14ac:dyDescent="0.25">
      <c r="B663" s="5" t="s">
        <v>4</v>
      </c>
      <c r="C663" s="5">
        <v>13</v>
      </c>
      <c r="D663" s="5" t="s">
        <v>28</v>
      </c>
      <c r="E663" s="5" t="s">
        <v>18</v>
      </c>
      <c r="F663" s="5" t="s">
        <v>13</v>
      </c>
      <c r="G663" s="5">
        <v>2</v>
      </c>
      <c r="H663" s="5" t="s">
        <v>19</v>
      </c>
      <c r="I663" s="12">
        <v>12000000</v>
      </c>
      <c r="J663" s="5">
        <v>2</v>
      </c>
      <c r="K663" s="6">
        <v>0.13472222222222222</v>
      </c>
      <c r="L663" s="5" t="s">
        <v>9</v>
      </c>
      <c r="M663" s="5" t="s">
        <v>10</v>
      </c>
      <c r="N663" s="5" t="s">
        <v>24</v>
      </c>
      <c r="O663" s="5" t="s">
        <v>80</v>
      </c>
      <c r="P663" s="5" t="s">
        <v>85</v>
      </c>
      <c r="S663" s="3"/>
      <c r="AB663" s="8"/>
    </row>
    <row r="664" spans="2:28" ht="21" customHeight="1" x14ac:dyDescent="0.25">
      <c r="B664" s="3" t="s">
        <v>4</v>
      </c>
      <c r="C664" s="3">
        <v>29</v>
      </c>
      <c r="D664" s="3" t="s">
        <v>28</v>
      </c>
      <c r="E664" s="3" t="s">
        <v>22</v>
      </c>
      <c r="F664" s="3" t="s">
        <v>55</v>
      </c>
      <c r="G664" s="3">
        <v>2</v>
      </c>
      <c r="H664" s="3" t="s">
        <v>19</v>
      </c>
      <c r="I664" s="13">
        <v>12000000</v>
      </c>
      <c r="J664" s="3">
        <v>1</v>
      </c>
      <c r="K664" s="4">
        <v>0.13472222222222222</v>
      </c>
      <c r="L664" s="3" t="s">
        <v>9</v>
      </c>
      <c r="M664" s="3" t="s">
        <v>39</v>
      </c>
      <c r="N664" s="3" t="s">
        <v>41</v>
      </c>
      <c r="O664" s="3" t="s">
        <v>81</v>
      </c>
      <c r="P664" s="3" t="s">
        <v>88</v>
      </c>
      <c r="S664" s="3"/>
      <c r="AB664" s="8"/>
    </row>
    <row r="665" spans="2:28" ht="21" customHeight="1" x14ac:dyDescent="0.25">
      <c r="B665" s="5" t="s">
        <v>4</v>
      </c>
      <c r="C665" s="5">
        <v>1</v>
      </c>
      <c r="D665" s="5" t="s">
        <v>35</v>
      </c>
      <c r="E665" s="5" t="s">
        <v>18</v>
      </c>
      <c r="F665" s="5" t="s">
        <v>13</v>
      </c>
      <c r="G665" s="5">
        <v>2</v>
      </c>
      <c r="H665" s="5" t="s">
        <v>40</v>
      </c>
      <c r="I665" s="12">
        <v>38000000</v>
      </c>
      <c r="J665" s="5">
        <v>4</v>
      </c>
      <c r="K665" s="6">
        <v>0.13472222222222222</v>
      </c>
      <c r="L665" s="5" t="s">
        <v>38</v>
      </c>
      <c r="M665" s="5" t="s">
        <v>10</v>
      </c>
      <c r="N665" s="5" t="s">
        <v>21</v>
      </c>
      <c r="O665" s="5" t="s">
        <v>78</v>
      </c>
      <c r="P665" s="5" t="s">
        <v>86</v>
      </c>
      <c r="S665" s="3"/>
      <c r="AB665" s="8"/>
    </row>
    <row r="666" spans="2:28" ht="21" customHeight="1" x14ac:dyDescent="0.25">
      <c r="B666" s="3" t="s">
        <v>4</v>
      </c>
      <c r="C666" s="3">
        <v>22</v>
      </c>
      <c r="D666" s="3" t="s">
        <v>35</v>
      </c>
      <c r="E666" s="3" t="s">
        <v>6</v>
      </c>
      <c r="F666" s="3" t="s">
        <v>36</v>
      </c>
      <c r="G666" s="3">
        <v>4</v>
      </c>
      <c r="H666" s="3" t="s">
        <v>33</v>
      </c>
      <c r="I666" s="13">
        <v>20000000</v>
      </c>
      <c r="J666" s="3">
        <v>5</v>
      </c>
      <c r="K666" s="4">
        <v>0.13472222222222222</v>
      </c>
      <c r="L666" s="3" t="s">
        <v>9</v>
      </c>
      <c r="M666" s="3" t="s">
        <v>30</v>
      </c>
      <c r="N666" s="3" t="s">
        <v>34</v>
      </c>
      <c r="O666" s="3" t="s">
        <v>78</v>
      </c>
      <c r="P666" s="3" t="s">
        <v>90</v>
      </c>
      <c r="S666" s="3"/>
      <c r="AB666" s="8"/>
    </row>
    <row r="667" spans="2:28" ht="21" customHeight="1" x14ac:dyDescent="0.25">
      <c r="B667" s="5" t="s">
        <v>4</v>
      </c>
      <c r="C667" s="5">
        <v>1</v>
      </c>
      <c r="D667" s="5" t="s">
        <v>56</v>
      </c>
      <c r="E667" s="5" t="s">
        <v>6</v>
      </c>
      <c r="F667" s="5" t="s">
        <v>13</v>
      </c>
      <c r="G667" s="5">
        <v>5</v>
      </c>
      <c r="H667" s="5" t="s">
        <v>59</v>
      </c>
      <c r="I667" s="12">
        <v>21000000</v>
      </c>
      <c r="J667" s="5">
        <v>2</v>
      </c>
      <c r="K667" s="6">
        <v>0.13472222222222222</v>
      </c>
      <c r="L667" s="5" t="s">
        <v>9</v>
      </c>
      <c r="M667" s="5" t="s">
        <v>39</v>
      </c>
      <c r="N667" s="5" t="s">
        <v>31</v>
      </c>
      <c r="O667" s="5" t="s">
        <v>78</v>
      </c>
      <c r="P667" s="5" t="s">
        <v>80</v>
      </c>
      <c r="S667" s="3"/>
      <c r="AB667" s="8"/>
    </row>
    <row r="668" spans="2:28" ht="21" customHeight="1" x14ac:dyDescent="0.25">
      <c r="B668" s="3" t="s">
        <v>4</v>
      </c>
      <c r="C668" s="3">
        <v>15</v>
      </c>
      <c r="D668" s="3" t="s">
        <v>56</v>
      </c>
      <c r="E668" s="3" t="s">
        <v>18</v>
      </c>
      <c r="F668" s="3" t="s">
        <v>32</v>
      </c>
      <c r="G668" s="3">
        <v>3</v>
      </c>
      <c r="H668" s="3" t="s">
        <v>23</v>
      </c>
      <c r="I668" s="13">
        <v>15000000</v>
      </c>
      <c r="J668" s="3">
        <v>2</v>
      </c>
      <c r="K668" s="4">
        <v>0.13472222222222222</v>
      </c>
      <c r="L668" s="3" t="s">
        <v>9</v>
      </c>
      <c r="M668" s="3" t="s">
        <v>20</v>
      </c>
      <c r="N668" s="3" t="s">
        <v>11</v>
      </c>
      <c r="O668" s="3" t="s">
        <v>78</v>
      </c>
      <c r="P668" s="3" t="s">
        <v>89</v>
      </c>
      <c r="S668" s="3"/>
      <c r="AB668" s="8"/>
    </row>
    <row r="669" spans="2:28" ht="21" customHeight="1" x14ac:dyDescent="0.25">
      <c r="B669" s="5" t="s">
        <v>57</v>
      </c>
      <c r="C669" s="5">
        <v>20</v>
      </c>
      <c r="D669" s="5" t="s">
        <v>48</v>
      </c>
      <c r="E669" s="5" t="s">
        <v>6</v>
      </c>
      <c r="F669" s="5" t="s">
        <v>13</v>
      </c>
      <c r="G669" s="5">
        <v>0</v>
      </c>
      <c r="H669" s="5" t="s">
        <v>58</v>
      </c>
      <c r="I669" s="5">
        <v>0</v>
      </c>
      <c r="J669" s="5">
        <v>2</v>
      </c>
      <c r="K669" s="6">
        <v>0.13472222222222222</v>
      </c>
      <c r="L669" s="5"/>
      <c r="M669" s="5"/>
      <c r="N669" s="5" t="s">
        <v>44</v>
      </c>
      <c r="O669" s="5" t="s">
        <v>80</v>
      </c>
      <c r="P669" s="5" t="s">
        <v>85</v>
      </c>
      <c r="S669" s="3"/>
      <c r="AB669" s="8"/>
    </row>
    <row r="670" spans="2:28" ht="21" customHeight="1" x14ac:dyDescent="0.25">
      <c r="B670" s="3" t="s">
        <v>57</v>
      </c>
      <c r="C670" s="3">
        <v>10</v>
      </c>
      <c r="D670" s="3" t="s">
        <v>56</v>
      </c>
      <c r="E670" s="3" t="s">
        <v>18</v>
      </c>
      <c r="F670" s="3" t="s">
        <v>32</v>
      </c>
      <c r="G670" s="3">
        <v>0</v>
      </c>
      <c r="H670" s="3" t="s">
        <v>58</v>
      </c>
      <c r="I670" s="3">
        <v>0</v>
      </c>
      <c r="J670" s="3">
        <v>4</v>
      </c>
      <c r="K670" s="4">
        <v>0.13472222222222222</v>
      </c>
      <c r="N670" s="3" t="s">
        <v>34</v>
      </c>
      <c r="O670" s="3" t="s">
        <v>78</v>
      </c>
      <c r="P670" s="3" t="s">
        <v>80</v>
      </c>
      <c r="S670" s="3"/>
      <c r="AB670" s="8"/>
    </row>
    <row r="671" spans="2:28" ht="21" customHeight="1" x14ac:dyDescent="0.25">
      <c r="B671" s="5" t="s">
        <v>57</v>
      </c>
      <c r="C671" s="5">
        <v>20</v>
      </c>
      <c r="D671" s="5" t="s">
        <v>56</v>
      </c>
      <c r="E671" s="5" t="s">
        <v>6</v>
      </c>
      <c r="F671" s="5" t="s">
        <v>13</v>
      </c>
      <c r="G671" s="5">
        <v>0</v>
      </c>
      <c r="H671" s="5" t="s">
        <v>58</v>
      </c>
      <c r="I671" s="5">
        <v>0</v>
      </c>
      <c r="J671" s="5">
        <v>1</v>
      </c>
      <c r="K671" s="6">
        <v>0.13472222222222222</v>
      </c>
      <c r="L671" s="5"/>
      <c r="M671" s="5"/>
      <c r="N671" s="5" t="s">
        <v>24</v>
      </c>
      <c r="O671" s="5" t="s">
        <v>79</v>
      </c>
      <c r="P671" s="15" t="s">
        <v>93</v>
      </c>
      <c r="S671" s="3"/>
      <c r="AB671" s="8"/>
    </row>
    <row r="672" spans="2:28" ht="21" customHeight="1" x14ac:dyDescent="0.25">
      <c r="B672" s="3" t="s">
        <v>57</v>
      </c>
      <c r="C672" s="3">
        <v>20</v>
      </c>
      <c r="D672" s="3" t="s">
        <v>48</v>
      </c>
      <c r="E672" s="3" t="s">
        <v>6</v>
      </c>
      <c r="F672" s="3" t="s">
        <v>13</v>
      </c>
      <c r="G672" s="3">
        <v>0</v>
      </c>
      <c r="H672" s="3" t="s">
        <v>58</v>
      </c>
      <c r="I672" s="3">
        <v>0</v>
      </c>
      <c r="J672" s="3">
        <v>2</v>
      </c>
      <c r="K672" s="4">
        <v>0.13472222222222222</v>
      </c>
      <c r="N672" s="3" t="s">
        <v>44</v>
      </c>
      <c r="O672" s="3" t="s">
        <v>80</v>
      </c>
      <c r="P672" s="3" t="s">
        <v>85</v>
      </c>
      <c r="S672" s="3"/>
      <c r="AB672" s="8"/>
    </row>
    <row r="673" spans="2:28" ht="21" customHeight="1" x14ac:dyDescent="0.25">
      <c r="B673" s="5" t="s">
        <v>4</v>
      </c>
      <c r="C673" s="5">
        <v>12</v>
      </c>
      <c r="D673" s="5" t="s">
        <v>45</v>
      </c>
      <c r="E673" s="5" t="s">
        <v>6</v>
      </c>
      <c r="F673" s="5" t="s">
        <v>13</v>
      </c>
      <c r="G673" s="5">
        <v>5</v>
      </c>
      <c r="H673" s="5" t="s">
        <v>26</v>
      </c>
      <c r="I673" s="12">
        <v>25000000</v>
      </c>
      <c r="J673" s="5">
        <v>1</v>
      </c>
      <c r="K673" s="6">
        <v>0.1361111111111111</v>
      </c>
      <c r="L673" s="5" t="s">
        <v>9</v>
      </c>
      <c r="M673" s="5" t="s">
        <v>15</v>
      </c>
      <c r="N673" s="5" t="s">
        <v>21</v>
      </c>
      <c r="O673" s="5" t="s">
        <v>79</v>
      </c>
      <c r="P673" s="5" t="s">
        <v>87</v>
      </c>
      <c r="S673" s="3"/>
      <c r="AB673" s="8"/>
    </row>
    <row r="674" spans="2:28" ht="21" customHeight="1" x14ac:dyDescent="0.25">
      <c r="B674" s="3" t="s">
        <v>4</v>
      </c>
      <c r="C674" s="3">
        <v>1</v>
      </c>
      <c r="D674" s="3" t="s">
        <v>50</v>
      </c>
      <c r="E674" s="3" t="s">
        <v>6</v>
      </c>
      <c r="F674" s="3" t="s">
        <v>13</v>
      </c>
      <c r="G674" s="3">
        <v>4</v>
      </c>
      <c r="H674" s="3" t="s">
        <v>33</v>
      </c>
      <c r="I674" s="13">
        <v>20000000</v>
      </c>
      <c r="J674" s="3">
        <v>4</v>
      </c>
      <c r="K674" s="4">
        <v>0.1361111111111111</v>
      </c>
      <c r="L674" s="3" t="s">
        <v>51</v>
      </c>
      <c r="M674" s="3" t="s">
        <v>30</v>
      </c>
      <c r="N674" s="3" t="s">
        <v>24</v>
      </c>
      <c r="O674" s="3" t="s">
        <v>80</v>
      </c>
      <c r="P674" s="3" t="s">
        <v>52</v>
      </c>
      <c r="S674" s="3"/>
      <c r="AB674" s="8"/>
    </row>
    <row r="675" spans="2:28" ht="21" customHeight="1" x14ac:dyDescent="0.25">
      <c r="B675" s="5" t="s">
        <v>4</v>
      </c>
      <c r="C675" s="5">
        <v>28</v>
      </c>
      <c r="D675" s="5" t="s">
        <v>50</v>
      </c>
      <c r="E675" s="5" t="s">
        <v>42</v>
      </c>
      <c r="F675" s="5" t="s">
        <v>7</v>
      </c>
      <c r="G675" s="5">
        <v>4</v>
      </c>
      <c r="H675" s="5" t="s">
        <v>23</v>
      </c>
      <c r="I675" s="12">
        <v>15000000</v>
      </c>
      <c r="J675" s="5">
        <v>2</v>
      </c>
      <c r="K675" s="6">
        <v>0.1361111111111111</v>
      </c>
      <c r="L675" s="5" t="s">
        <v>9</v>
      </c>
      <c r="M675" s="5" t="s">
        <v>20</v>
      </c>
      <c r="N675" s="5" t="s">
        <v>41</v>
      </c>
      <c r="O675" s="5" t="s">
        <v>80</v>
      </c>
      <c r="P675" s="5" t="s">
        <v>52</v>
      </c>
      <c r="S675" s="3"/>
      <c r="AB675" s="8"/>
    </row>
    <row r="676" spans="2:28" ht="21" customHeight="1" x14ac:dyDescent="0.25">
      <c r="B676" s="3" t="s">
        <v>4</v>
      </c>
      <c r="C676" s="3">
        <v>3</v>
      </c>
      <c r="D676" s="3" t="s">
        <v>17</v>
      </c>
      <c r="E676" s="3" t="s">
        <v>6</v>
      </c>
      <c r="F676" s="3" t="s">
        <v>7</v>
      </c>
      <c r="G676" s="3">
        <v>3</v>
      </c>
      <c r="H676" s="3" t="s">
        <v>19</v>
      </c>
      <c r="I676" s="13">
        <v>12000000</v>
      </c>
      <c r="J676" s="3">
        <v>1</v>
      </c>
      <c r="K676" s="4">
        <v>0.1361111111111111</v>
      </c>
      <c r="L676" s="3" t="s">
        <v>9</v>
      </c>
      <c r="M676" s="3" t="s">
        <v>20</v>
      </c>
      <c r="N676" s="3" t="s">
        <v>21</v>
      </c>
      <c r="O676" s="3" t="s">
        <v>79</v>
      </c>
      <c r="P676" s="3" t="s">
        <v>83</v>
      </c>
      <c r="S676" s="3"/>
      <c r="AB676" s="8"/>
    </row>
    <row r="677" spans="2:28" ht="21" customHeight="1" x14ac:dyDescent="0.25">
      <c r="B677" s="5" t="s">
        <v>4</v>
      </c>
      <c r="C677" s="5">
        <v>28</v>
      </c>
      <c r="D677" s="5" t="s">
        <v>28</v>
      </c>
      <c r="E677" s="5" t="s">
        <v>29</v>
      </c>
      <c r="F677" s="5" t="s">
        <v>36</v>
      </c>
      <c r="G677" s="5">
        <v>2</v>
      </c>
      <c r="H677" s="5" t="s">
        <v>40</v>
      </c>
      <c r="I677" s="12">
        <v>38000000</v>
      </c>
      <c r="J677" s="5">
        <v>2</v>
      </c>
      <c r="K677" s="6">
        <v>0.1361111111111111</v>
      </c>
      <c r="L677" s="5" t="s">
        <v>38</v>
      </c>
      <c r="M677" s="5" t="s">
        <v>20</v>
      </c>
      <c r="N677" s="5" t="s">
        <v>16</v>
      </c>
      <c r="O677" s="5" t="s">
        <v>78</v>
      </c>
      <c r="P677" s="5" t="s">
        <v>89</v>
      </c>
      <c r="S677" s="3"/>
      <c r="AB677" s="8"/>
    </row>
    <row r="678" spans="2:28" ht="21" customHeight="1" x14ac:dyDescent="0.25">
      <c r="B678" s="3" t="s">
        <v>4</v>
      </c>
      <c r="C678" s="3">
        <v>28</v>
      </c>
      <c r="D678" s="3" t="s">
        <v>28</v>
      </c>
      <c r="E678" s="3" t="s">
        <v>6</v>
      </c>
      <c r="F678" s="3" t="s">
        <v>7</v>
      </c>
      <c r="G678" s="3">
        <v>1</v>
      </c>
      <c r="H678" s="3" t="s">
        <v>37</v>
      </c>
      <c r="I678" s="13">
        <v>19000000</v>
      </c>
      <c r="J678" s="3">
        <v>1</v>
      </c>
      <c r="K678" s="4">
        <v>0.1361111111111111</v>
      </c>
      <c r="L678" s="3" t="s">
        <v>38</v>
      </c>
      <c r="M678" s="3" t="s">
        <v>10</v>
      </c>
      <c r="N678" s="3" t="s">
        <v>41</v>
      </c>
      <c r="O678" s="3" t="s">
        <v>78</v>
      </c>
      <c r="P678" s="3" t="s">
        <v>90</v>
      </c>
      <c r="S678" s="3"/>
      <c r="AB678" s="8"/>
    </row>
    <row r="679" spans="2:28" ht="21" customHeight="1" x14ac:dyDescent="0.25">
      <c r="B679" s="5" t="s">
        <v>4</v>
      </c>
      <c r="C679" s="5">
        <v>23</v>
      </c>
      <c r="D679" s="5" t="s">
        <v>28</v>
      </c>
      <c r="E679" s="5" t="s">
        <v>42</v>
      </c>
      <c r="F679" s="5" t="s">
        <v>32</v>
      </c>
      <c r="G679" s="5">
        <v>2</v>
      </c>
      <c r="H679" s="5" t="s">
        <v>54</v>
      </c>
      <c r="I679" s="12">
        <v>10000000</v>
      </c>
      <c r="J679" s="5">
        <v>2</v>
      </c>
      <c r="K679" s="6">
        <v>0.1361111111111111</v>
      </c>
      <c r="L679" s="5" t="s">
        <v>9</v>
      </c>
      <c r="M679" s="5" t="s">
        <v>10</v>
      </c>
      <c r="N679" s="5" t="s">
        <v>16</v>
      </c>
      <c r="O679" s="5" t="s">
        <v>78</v>
      </c>
      <c r="P679" s="5" t="s">
        <v>90</v>
      </c>
      <c r="S679" s="3"/>
      <c r="AB679" s="8"/>
    </row>
    <row r="680" spans="2:28" ht="21" customHeight="1" x14ac:dyDescent="0.25">
      <c r="B680" s="3" t="s">
        <v>4</v>
      </c>
      <c r="C680" s="3">
        <v>26</v>
      </c>
      <c r="D680" s="3" t="s">
        <v>28</v>
      </c>
      <c r="E680" s="3" t="s">
        <v>22</v>
      </c>
      <c r="F680" s="3" t="s">
        <v>13</v>
      </c>
      <c r="G680" s="3">
        <v>1</v>
      </c>
      <c r="H680" s="3" t="s">
        <v>8</v>
      </c>
      <c r="I680" s="13">
        <v>7000000</v>
      </c>
      <c r="J680" s="3">
        <v>2</v>
      </c>
      <c r="K680" s="4">
        <v>0.1361111111111111</v>
      </c>
      <c r="L680" s="3" t="s">
        <v>9</v>
      </c>
      <c r="M680" s="3" t="s">
        <v>20</v>
      </c>
      <c r="N680" s="3" t="s">
        <v>24</v>
      </c>
      <c r="O680" s="3" t="s">
        <v>79</v>
      </c>
      <c r="P680" s="3" t="s">
        <v>84</v>
      </c>
      <c r="S680" s="3"/>
      <c r="AB680" s="8"/>
    </row>
    <row r="681" spans="2:28" ht="21" customHeight="1" x14ac:dyDescent="0.25">
      <c r="B681" s="5" t="s">
        <v>4</v>
      </c>
      <c r="C681" s="5">
        <v>1</v>
      </c>
      <c r="D681" s="5" t="s">
        <v>28</v>
      </c>
      <c r="E681" s="5" t="s">
        <v>29</v>
      </c>
      <c r="F681" s="5" t="s">
        <v>55</v>
      </c>
      <c r="G681" s="5">
        <v>3</v>
      </c>
      <c r="H681" s="5" t="s">
        <v>14</v>
      </c>
      <c r="I681" s="12">
        <v>11000000</v>
      </c>
      <c r="J681" s="5">
        <v>3</v>
      </c>
      <c r="K681" s="6">
        <v>0.1361111111111111</v>
      </c>
      <c r="L681" s="5" t="s">
        <v>9</v>
      </c>
      <c r="M681" s="5" t="s">
        <v>10</v>
      </c>
      <c r="N681" s="5" t="s">
        <v>31</v>
      </c>
      <c r="O681" s="5" t="s">
        <v>81</v>
      </c>
      <c r="P681" s="5" t="s">
        <v>91</v>
      </c>
      <c r="S681" s="3"/>
      <c r="AB681" s="8"/>
    </row>
    <row r="682" spans="2:28" ht="21" customHeight="1" x14ac:dyDescent="0.25">
      <c r="B682" s="3" t="s">
        <v>4</v>
      </c>
      <c r="C682" s="3">
        <v>12</v>
      </c>
      <c r="D682" s="3" t="s">
        <v>35</v>
      </c>
      <c r="E682" s="3" t="s">
        <v>42</v>
      </c>
      <c r="F682" s="3" t="s">
        <v>7</v>
      </c>
      <c r="G682" s="3">
        <v>5</v>
      </c>
      <c r="H682" s="3" t="s">
        <v>26</v>
      </c>
      <c r="I682" s="13">
        <v>25000000</v>
      </c>
      <c r="J682" s="3">
        <v>4</v>
      </c>
      <c r="K682" s="4">
        <v>0.1361111111111111</v>
      </c>
      <c r="L682" s="3" t="s">
        <v>9</v>
      </c>
      <c r="M682" s="3" t="s">
        <v>15</v>
      </c>
      <c r="N682" s="3" t="s">
        <v>34</v>
      </c>
      <c r="O682" s="3" t="s">
        <v>79</v>
      </c>
      <c r="P682" s="3" t="s">
        <v>84</v>
      </c>
      <c r="S682" s="3"/>
      <c r="AB682" s="8"/>
    </row>
    <row r="683" spans="2:28" ht="21" customHeight="1" x14ac:dyDescent="0.25">
      <c r="B683" s="5" t="s">
        <v>4</v>
      </c>
      <c r="C683" s="5">
        <v>12</v>
      </c>
      <c r="D683" s="5" t="s">
        <v>45</v>
      </c>
      <c r="E683" s="5" t="s">
        <v>6</v>
      </c>
      <c r="F683" s="5" t="s">
        <v>13</v>
      </c>
      <c r="G683" s="5">
        <v>5</v>
      </c>
      <c r="H683" s="5" t="s">
        <v>26</v>
      </c>
      <c r="I683" s="12">
        <v>25000000</v>
      </c>
      <c r="J683" s="5">
        <v>1</v>
      </c>
      <c r="K683" s="6">
        <v>0.1361111111111111</v>
      </c>
      <c r="L683" s="5" t="s">
        <v>9</v>
      </c>
      <c r="M683" s="5" t="s">
        <v>15</v>
      </c>
      <c r="N683" s="5" t="s">
        <v>21</v>
      </c>
      <c r="O683" s="5" t="s">
        <v>79</v>
      </c>
      <c r="P683" s="5" t="s">
        <v>87</v>
      </c>
      <c r="S683" s="3"/>
      <c r="AB683" s="8"/>
    </row>
    <row r="684" spans="2:28" ht="21" customHeight="1" x14ac:dyDescent="0.25">
      <c r="B684" s="3" t="s">
        <v>4</v>
      </c>
      <c r="C684" s="3">
        <v>1</v>
      </c>
      <c r="D684" s="3" t="s">
        <v>50</v>
      </c>
      <c r="E684" s="3" t="s">
        <v>6</v>
      </c>
      <c r="F684" s="3" t="s">
        <v>13</v>
      </c>
      <c r="G684" s="3">
        <v>4</v>
      </c>
      <c r="H684" s="3" t="s">
        <v>33</v>
      </c>
      <c r="I684" s="13">
        <v>20000000</v>
      </c>
      <c r="J684" s="3">
        <v>4</v>
      </c>
      <c r="K684" s="4">
        <v>0.1361111111111111</v>
      </c>
      <c r="L684" s="3" t="s">
        <v>51</v>
      </c>
      <c r="M684" s="3" t="s">
        <v>30</v>
      </c>
      <c r="N684" s="3" t="s">
        <v>24</v>
      </c>
      <c r="O684" s="3" t="s">
        <v>80</v>
      </c>
      <c r="P684" s="3" t="s">
        <v>52</v>
      </c>
      <c r="S684" s="3"/>
      <c r="AB684" s="8"/>
    </row>
    <row r="685" spans="2:28" ht="21" customHeight="1" x14ac:dyDescent="0.25">
      <c r="B685" s="5" t="s">
        <v>4</v>
      </c>
      <c r="C685" s="5">
        <v>28</v>
      </c>
      <c r="D685" s="5" t="s">
        <v>50</v>
      </c>
      <c r="E685" s="5" t="s">
        <v>42</v>
      </c>
      <c r="F685" s="5" t="s">
        <v>7</v>
      </c>
      <c r="G685" s="5">
        <v>4</v>
      </c>
      <c r="H685" s="5" t="s">
        <v>23</v>
      </c>
      <c r="I685" s="12">
        <v>15000000</v>
      </c>
      <c r="J685" s="5">
        <v>2</v>
      </c>
      <c r="K685" s="6">
        <v>0.1361111111111111</v>
      </c>
      <c r="L685" s="5" t="s">
        <v>9</v>
      </c>
      <c r="M685" s="5" t="s">
        <v>20</v>
      </c>
      <c r="N685" s="5" t="s">
        <v>41</v>
      </c>
      <c r="O685" s="5" t="s">
        <v>80</v>
      </c>
      <c r="P685" s="5" t="s">
        <v>52</v>
      </c>
      <c r="S685" s="3"/>
      <c r="AB685" s="8"/>
    </row>
    <row r="686" spans="2:28" ht="21" customHeight="1" x14ac:dyDescent="0.25">
      <c r="B686" s="3" t="s">
        <v>57</v>
      </c>
      <c r="C686" s="3">
        <v>9</v>
      </c>
      <c r="D686" s="3" t="s">
        <v>50</v>
      </c>
      <c r="E686" s="3" t="s">
        <v>6</v>
      </c>
      <c r="F686" s="3" t="s">
        <v>7</v>
      </c>
      <c r="G686" s="3">
        <v>0</v>
      </c>
      <c r="H686" s="3" t="s">
        <v>58</v>
      </c>
      <c r="I686" s="3">
        <v>0</v>
      </c>
      <c r="J686" s="3">
        <v>3</v>
      </c>
      <c r="K686" s="4">
        <v>0.1361111111111111</v>
      </c>
      <c r="N686" s="3" t="s">
        <v>34</v>
      </c>
      <c r="O686" s="3" t="s">
        <v>78</v>
      </c>
      <c r="P686" s="3" t="s">
        <v>80</v>
      </c>
      <c r="S686" s="3"/>
      <c r="AB686" s="8"/>
    </row>
    <row r="687" spans="2:28" ht="21" customHeight="1" x14ac:dyDescent="0.25">
      <c r="B687" s="5" t="s">
        <v>57</v>
      </c>
      <c r="C687" s="5">
        <v>17</v>
      </c>
      <c r="D687" s="5" t="s">
        <v>17</v>
      </c>
      <c r="E687" s="5" t="s">
        <v>18</v>
      </c>
      <c r="F687" s="5" t="s">
        <v>7</v>
      </c>
      <c r="G687" s="5">
        <v>0</v>
      </c>
      <c r="H687" s="5" t="s">
        <v>58</v>
      </c>
      <c r="I687" s="5">
        <v>0</v>
      </c>
      <c r="J687" s="5">
        <v>2</v>
      </c>
      <c r="K687" s="6">
        <v>0.1361111111111111</v>
      </c>
      <c r="L687" s="5"/>
      <c r="M687" s="5"/>
      <c r="N687" s="5" t="s">
        <v>44</v>
      </c>
      <c r="O687" s="5" t="s">
        <v>81</v>
      </c>
      <c r="P687" s="5" t="s">
        <v>88</v>
      </c>
      <c r="S687" s="3"/>
      <c r="AB687" s="8"/>
    </row>
    <row r="688" spans="2:28" ht="21" customHeight="1" x14ac:dyDescent="0.25">
      <c r="B688" s="3" t="s">
        <v>57</v>
      </c>
      <c r="C688" s="3">
        <v>11</v>
      </c>
      <c r="D688" s="3" t="s">
        <v>35</v>
      </c>
      <c r="E688" s="3" t="s">
        <v>61</v>
      </c>
      <c r="F688" s="3" t="s">
        <v>32</v>
      </c>
      <c r="G688" s="3">
        <v>0</v>
      </c>
      <c r="H688" s="3" t="s">
        <v>58</v>
      </c>
      <c r="I688" s="3">
        <v>0</v>
      </c>
      <c r="J688" s="3">
        <v>3</v>
      </c>
      <c r="K688" s="4">
        <v>0.1361111111111111</v>
      </c>
      <c r="N688" s="3" t="s">
        <v>31</v>
      </c>
      <c r="O688" s="3" t="s">
        <v>79</v>
      </c>
      <c r="P688" s="3" t="s">
        <v>83</v>
      </c>
      <c r="S688" s="3"/>
      <c r="AB688" s="8"/>
    </row>
    <row r="689" spans="2:28" ht="21" customHeight="1" x14ac:dyDescent="0.25">
      <c r="B689" s="5" t="s">
        <v>57</v>
      </c>
      <c r="C689" s="5">
        <v>9</v>
      </c>
      <c r="D689" s="5" t="s">
        <v>50</v>
      </c>
      <c r="E689" s="5" t="s">
        <v>6</v>
      </c>
      <c r="F689" s="5" t="s">
        <v>7</v>
      </c>
      <c r="G689" s="5">
        <v>0</v>
      </c>
      <c r="H689" s="5" t="s">
        <v>58</v>
      </c>
      <c r="I689" s="5">
        <v>0</v>
      </c>
      <c r="J689" s="5">
        <v>3</v>
      </c>
      <c r="K689" s="6">
        <v>0.1361111111111111</v>
      </c>
      <c r="L689" s="5"/>
      <c r="M689" s="5"/>
      <c r="N689" s="5" t="s">
        <v>34</v>
      </c>
      <c r="O689" s="5" t="s">
        <v>78</v>
      </c>
      <c r="P689" s="5" t="s">
        <v>80</v>
      </c>
      <c r="S689" s="3"/>
      <c r="AB689" s="8"/>
    </row>
    <row r="690" spans="2:28" ht="21" customHeight="1" x14ac:dyDescent="0.25">
      <c r="B690" s="3" t="s">
        <v>4</v>
      </c>
      <c r="C690" s="3">
        <v>3</v>
      </c>
      <c r="D690" s="3" t="s">
        <v>12</v>
      </c>
      <c r="E690" s="3" t="s">
        <v>22</v>
      </c>
      <c r="F690" s="3" t="s">
        <v>32</v>
      </c>
      <c r="G690" s="3">
        <v>1</v>
      </c>
      <c r="H690" s="3" t="s">
        <v>37</v>
      </c>
      <c r="I690" s="13">
        <v>19000000</v>
      </c>
      <c r="J690" s="3">
        <v>2</v>
      </c>
      <c r="K690" s="4">
        <v>0.13680555555555554</v>
      </c>
      <c r="L690" s="3" t="s">
        <v>38</v>
      </c>
      <c r="M690" s="3" t="s">
        <v>27</v>
      </c>
      <c r="N690" s="3" t="s">
        <v>34</v>
      </c>
      <c r="O690" s="3" t="s">
        <v>80</v>
      </c>
      <c r="P690" s="3" t="s">
        <v>85</v>
      </c>
      <c r="S690" s="3"/>
      <c r="AB690" s="8"/>
    </row>
    <row r="691" spans="2:28" ht="21" customHeight="1" x14ac:dyDescent="0.25">
      <c r="B691" s="5" t="s">
        <v>4</v>
      </c>
      <c r="C691" s="5">
        <v>30</v>
      </c>
      <c r="D691" s="5" t="s">
        <v>12</v>
      </c>
      <c r="E691" s="5" t="s">
        <v>22</v>
      </c>
      <c r="F691" s="5" t="s">
        <v>13</v>
      </c>
      <c r="G691" s="5">
        <v>2</v>
      </c>
      <c r="H691" s="5" t="s">
        <v>19</v>
      </c>
      <c r="I691" s="12">
        <v>12000000</v>
      </c>
      <c r="J691" s="5">
        <v>2</v>
      </c>
      <c r="K691" s="6">
        <v>0.13680555555555554</v>
      </c>
      <c r="L691" s="5" t="s">
        <v>9</v>
      </c>
      <c r="M691" s="5" t="s">
        <v>20</v>
      </c>
      <c r="N691" s="5" t="s">
        <v>21</v>
      </c>
      <c r="O691" s="5" t="s">
        <v>79</v>
      </c>
      <c r="P691" s="5" t="s">
        <v>84</v>
      </c>
      <c r="S691" s="3"/>
      <c r="AB691" s="8"/>
    </row>
    <row r="692" spans="2:28" ht="21" customHeight="1" x14ac:dyDescent="0.25">
      <c r="B692" s="3" t="s">
        <v>4</v>
      </c>
      <c r="C692" s="3">
        <v>21</v>
      </c>
      <c r="D692" s="3" t="s">
        <v>17</v>
      </c>
      <c r="E692" s="3" t="s">
        <v>6</v>
      </c>
      <c r="F692" s="3" t="s">
        <v>36</v>
      </c>
      <c r="G692" s="3">
        <v>3</v>
      </c>
      <c r="H692" s="3" t="s">
        <v>23</v>
      </c>
      <c r="I692" s="13">
        <v>15000000</v>
      </c>
      <c r="J692" s="3">
        <v>1</v>
      </c>
      <c r="K692" s="4">
        <v>0.13680555555555554</v>
      </c>
      <c r="L692" s="3" t="s">
        <v>9</v>
      </c>
      <c r="M692" s="3" t="s">
        <v>20</v>
      </c>
      <c r="N692" s="3" t="s">
        <v>24</v>
      </c>
      <c r="O692" s="3" t="s">
        <v>81</v>
      </c>
      <c r="P692" s="3" t="s">
        <v>91</v>
      </c>
      <c r="S692" s="3"/>
      <c r="AB692" s="8"/>
    </row>
    <row r="693" spans="2:28" ht="21" customHeight="1" x14ac:dyDescent="0.25">
      <c r="B693" s="5" t="s">
        <v>4</v>
      </c>
      <c r="C693" s="5">
        <v>31</v>
      </c>
      <c r="D693" s="5" t="s">
        <v>28</v>
      </c>
      <c r="E693" s="5" t="s">
        <v>29</v>
      </c>
      <c r="F693" s="5" t="s">
        <v>13</v>
      </c>
      <c r="G693" s="5">
        <v>3</v>
      </c>
      <c r="H693" s="5" t="s">
        <v>23</v>
      </c>
      <c r="I693" s="12">
        <v>15000000</v>
      </c>
      <c r="J693" s="5">
        <v>2</v>
      </c>
      <c r="K693" s="6">
        <v>0.13680555555555554</v>
      </c>
      <c r="L693" s="5" t="s">
        <v>9</v>
      </c>
      <c r="M693" s="5" t="s">
        <v>10</v>
      </c>
      <c r="N693" s="5" t="s">
        <v>11</v>
      </c>
      <c r="O693" s="5" t="s">
        <v>80</v>
      </c>
      <c r="P693" s="5" t="s">
        <v>52</v>
      </c>
      <c r="S693" s="3"/>
      <c r="AB693" s="8"/>
    </row>
    <row r="694" spans="2:28" ht="21" customHeight="1" x14ac:dyDescent="0.25">
      <c r="B694" s="3" t="s">
        <v>4</v>
      </c>
      <c r="C694" s="3">
        <v>27</v>
      </c>
      <c r="D694" s="3" t="s">
        <v>28</v>
      </c>
      <c r="E694" s="3" t="s">
        <v>6</v>
      </c>
      <c r="F694" s="3" t="s">
        <v>13</v>
      </c>
      <c r="G694" s="3">
        <v>2</v>
      </c>
      <c r="H694" s="3" t="s">
        <v>19</v>
      </c>
      <c r="I694" s="13">
        <v>12000000</v>
      </c>
      <c r="J694" s="3">
        <v>5</v>
      </c>
      <c r="K694" s="4">
        <v>0.13680555555555554</v>
      </c>
      <c r="L694" s="3" t="s">
        <v>9</v>
      </c>
      <c r="M694" s="3" t="s">
        <v>15</v>
      </c>
      <c r="N694" s="3" t="s">
        <v>41</v>
      </c>
      <c r="O694" s="3" t="s">
        <v>78</v>
      </c>
      <c r="P694" s="3" t="s">
        <v>82</v>
      </c>
      <c r="S694" s="3"/>
      <c r="AB694" s="8"/>
    </row>
    <row r="695" spans="2:28" ht="21" customHeight="1" x14ac:dyDescent="0.25">
      <c r="B695" s="5" t="s">
        <v>4</v>
      </c>
      <c r="C695" s="5">
        <v>30</v>
      </c>
      <c r="D695" s="5" t="s">
        <v>35</v>
      </c>
      <c r="E695" s="5" t="s">
        <v>6</v>
      </c>
      <c r="F695" s="5" t="s">
        <v>13</v>
      </c>
      <c r="G695" s="5">
        <v>5</v>
      </c>
      <c r="H695" s="5" t="s">
        <v>33</v>
      </c>
      <c r="I695" s="12">
        <v>20000000</v>
      </c>
      <c r="J695" s="5">
        <v>2</v>
      </c>
      <c r="K695" s="6">
        <v>0.13680555555555554</v>
      </c>
      <c r="L695" s="5" t="s">
        <v>9</v>
      </c>
      <c r="M695" s="5" t="s">
        <v>10</v>
      </c>
      <c r="N695" s="5" t="s">
        <v>31</v>
      </c>
      <c r="O695" s="5" t="s">
        <v>80</v>
      </c>
      <c r="P695" s="5" t="s">
        <v>85</v>
      </c>
      <c r="S695" s="3"/>
      <c r="AB695" s="8"/>
    </row>
    <row r="696" spans="2:28" ht="21" customHeight="1" x14ac:dyDescent="0.25">
      <c r="B696" s="3" t="s">
        <v>4</v>
      </c>
      <c r="C696" s="3">
        <v>20</v>
      </c>
      <c r="D696" s="3" t="s">
        <v>35</v>
      </c>
      <c r="E696" s="3" t="s">
        <v>6</v>
      </c>
      <c r="F696" s="3" t="s">
        <v>7</v>
      </c>
      <c r="G696" s="3">
        <v>3</v>
      </c>
      <c r="H696" s="3" t="s">
        <v>23</v>
      </c>
      <c r="I696" s="13">
        <v>15000000</v>
      </c>
      <c r="J696" s="3">
        <v>5</v>
      </c>
      <c r="K696" s="4">
        <v>0.13680555555555554</v>
      </c>
      <c r="L696" s="3" t="s">
        <v>9</v>
      </c>
      <c r="M696" s="3" t="s">
        <v>20</v>
      </c>
      <c r="N696" s="3" t="s">
        <v>34</v>
      </c>
      <c r="O696" s="3" t="s">
        <v>78</v>
      </c>
      <c r="P696" s="3" t="s">
        <v>52</v>
      </c>
      <c r="S696" s="3"/>
      <c r="AB696" s="8"/>
    </row>
    <row r="697" spans="2:28" ht="21" customHeight="1" x14ac:dyDescent="0.25">
      <c r="B697" s="5" t="s">
        <v>4</v>
      </c>
      <c r="C697" s="5">
        <v>4</v>
      </c>
      <c r="D697" s="5" t="s">
        <v>35</v>
      </c>
      <c r="E697" s="5" t="s">
        <v>29</v>
      </c>
      <c r="F697" s="5" t="s">
        <v>13</v>
      </c>
      <c r="G697" s="5">
        <v>1</v>
      </c>
      <c r="H697" s="5" t="s">
        <v>8</v>
      </c>
      <c r="I697" s="12">
        <v>7000000</v>
      </c>
      <c r="J697" s="5">
        <v>2</v>
      </c>
      <c r="K697" s="6">
        <v>0.13680555555555554</v>
      </c>
      <c r="L697" s="5" t="s">
        <v>9</v>
      </c>
      <c r="M697" s="5" t="s">
        <v>30</v>
      </c>
      <c r="N697" s="5" t="s">
        <v>16</v>
      </c>
      <c r="O697" s="5" t="s">
        <v>79</v>
      </c>
      <c r="P697" s="5" t="s">
        <v>83</v>
      </c>
      <c r="S697" s="3"/>
      <c r="AB697" s="8"/>
    </row>
    <row r="698" spans="2:28" ht="21" customHeight="1" x14ac:dyDescent="0.25">
      <c r="B698" s="3" t="s">
        <v>4</v>
      </c>
      <c r="C698" s="3">
        <v>3</v>
      </c>
      <c r="D698" s="3" t="s">
        <v>12</v>
      </c>
      <c r="E698" s="3" t="s">
        <v>22</v>
      </c>
      <c r="F698" s="3" t="s">
        <v>32</v>
      </c>
      <c r="G698" s="3">
        <v>1</v>
      </c>
      <c r="H698" s="3" t="s">
        <v>37</v>
      </c>
      <c r="I698" s="13">
        <v>19000000</v>
      </c>
      <c r="J698" s="3">
        <v>2</v>
      </c>
      <c r="K698" s="4">
        <v>0.13680555555555554</v>
      </c>
      <c r="L698" s="3" t="s">
        <v>38</v>
      </c>
      <c r="M698" s="3" t="s">
        <v>27</v>
      </c>
      <c r="N698" s="3" t="s">
        <v>34</v>
      </c>
      <c r="O698" s="3" t="s">
        <v>80</v>
      </c>
      <c r="P698" s="3" t="s">
        <v>85</v>
      </c>
      <c r="S698" s="3"/>
      <c r="AB698" s="8"/>
    </row>
    <row r="699" spans="2:28" ht="21" customHeight="1" x14ac:dyDescent="0.25">
      <c r="B699" s="5" t="s">
        <v>4</v>
      </c>
      <c r="C699" s="5">
        <v>30</v>
      </c>
      <c r="D699" s="5" t="s">
        <v>12</v>
      </c>
      <c r="E699" s="5" t="s">
        <v>22</v>
      </c>
      <c r="F699" s="5" t="s">
        <v>13</v>
      </c>
      <c r="G699" s="5">
        <v>2</v>
      </c>
      <c r="H699" s="5" t="s">
        <v>19</v>
      </c>
      <c r="I699" s="12">
        <v>12000000</v>
      </c>
      <c r="J699" s="5">
        <v>2</v>
      </c>
      <c r="K699" s="6">
        <v>0.13680555555555554</v>
      </c>
      <c r="L699" s="5" t="s">
        <v>9</v>
      </c>
      <c r="M699" s="5" t="s">
        <v>20</v>
      </c>
      <c r="N699" s="5" t="s">
        <v>21</v>
      </c>
      <c r="O699" s="5" t="s">
        <v>79</v>
      </c>
      <c r="P699" s="5" t="s">
        <v>84</v>
      </c>
      <c r="S699" s="3"/>
      <c r="AB699" s="8"/>
    </row>
    <row r="700" spans="2:28" ht="21" customHeight="1" x14ac:dyDescent="0.25">
      <c r="B700" s="3" t="s">
        <v>57</v>
      </c>
      <c r="C700" s="3">
        <v>14</v>
      </c>
      <c r="D700" s="3" t="s">
        <v>28</v>
      </c>
      <c r="E700" s="3" t="s">
        <v>42</v>
      </c>
      <c r="F700" s="3" t="s">
        <v>32</v>
      </c>
      <c r="G700" s="3">
        <v>0</v>
      </c>
      <c r="H700" s="3" t="s">
        <v>58</v>
      </c>
      <c r="I700" s="3">
        <v>0</v>
      </c>
      <c r="J700" s="3">
        <v>4</v>
      </c>
      <c r="K700" s="4">
        <v>0.13680555555555554</v>
      </c>
      <c r="N700" s="3" t="s">
        <v>16</v>
      </c>
      <c r="O700" s="3" t="s">
        <v>78</v>
      </c>
      <c r="P700" s="3" t="s">
        <v>90</v>
      </c>
      <c r="S700" s="3"/>
      <c r="AB700" s="8"/>
    </row>
    <row r="701" spans="2:28" ht="21" customHeight="1" x14ac:dyDescent="0.25">
      <c r="B701" s="5" t="s">
        <v>57</v>
      </c>
      <c r="C701" s="5">
        <v>5</v>
      </c>
      <c r="D701" s="5" t="s">
        <v>28</v>
      </c>
      <c r="E701" s="5" t="s">
        <v>18</v>
      </c>
      <c r="F701" s="5" t="s">
        <v>13</v>
      </c>
      <c r="G701" s="5">
        <v>0</v>
      </c>
      <c r="H701" s="5" t="s">
        <v>58</v>
      </c>
      <c r="I701" s="5">
        <v>0</v>
      </c>
      <c r="J701" s="5">
        <v>1</v>
      </c>
      <c r="K701" s="6">
        <v>0.13680555555555554</v>
      </c>
      <c r="L701" s="5"/>
      <c r="M701" s="5"/>
      <c r="N701" s="5" t="s">
        <v>44</v>
      </c>
      <c r="O701" s="5" t="s">
        <v>79</v>
      </c>
      <c r="P701" s="15" t="s">
        <v>93</v>
      </c>
      <c r="S701" s="3"/>
      <c r="AB701" s="8"/>
    </row>
    <row r="702" spans="2:28" ht="21" customHeight="1" x14ac:dyDescent="0.25">
      <c r="B702" s="3" t="s">
        <v>57</v>
      </c>
      <c r="C702" s="3">
        <v>2</v>
      </c>
      <c r="D702" s="3" t="s">
        <v>56</v>
      </c>
      <c r="E702" s="3" t="s">
        <v>42</v>
      </c>
      <c r="F702" s="3" t="s">
        <v>32</v>
      </c>
      <c r="G702" s="3">
        <v>0</v>
      </c>
      <c r="H702" s="3" t="s">
        <v>58</v>
      </c>
      <c r="I702" s="3">
        <v>0</v>
      </c>
      <c r="J702" s="3">
        <v>3</v>
      </c>
      <c r="K702" s="4">
        <v>0.13680555555555554</v>
      </c>
      <c r="N702" s="3" t="s">
        <v>21</v>
      </c>
      <c r="O702" s="3" t="s">
        <v>78</v>
      </c>
      <c r="P702" s="3" t="s">
        <v>90</v>
      </c>
      <c r="S702" s="3"/>
      <c r="AB702" s="8"/>
    </row>
    <row r="703" spans="2:28" ht="21" customHeight="1" x14ac:dyDescent="0.25">
      <c r="B703" s="5" t="s">
        <v>57</v>
      </c>
      <c r="C703" s="5">
        <v>30</v>
      </c>
      <c r="D703" s="5" t="s">
        <v>56</v>
      </c>
      <c r="E703" s="5" t="s">
        <v>29</v>
      </c>
      <c r="F703" s="5" t="s">
        <v>13</v>
      </c>
      <c r="G703" s="5">
        <v>0</v>
      </c>
      <c r="H703" s="5" t="s">
        <v>58</v>
      </c>
      <c r="I703" s="5">
        <v>0</v>
      </c>
      <c r="J703" s="5">
        <v>2</v>
      </c>
      <c r="K703" s="6">
        <v>0.13680555555555554</v>
      </c>
      <c r="L703" s="5"/>
      <c r="M703" s="5"/>
      <c r="N703" s="5" t="s">
        <v>21</v>
      </c>
      <c r="O703" s="5" t="s">
        <v>81</v>
      </c>
      <c r="P703" s="5" t="s">
        <v>88</v>
      </c>
      <c r="S703" s="3"/>
      <c r="AB703" s="8"/>
    </row>
    <row r="704" spans="2:28" ht="21" customHeight="1" x14ac:dyDescent="0.25">
      <c r="B704" s="3" t="s">
        <v>57</v>
      </c>
      <c r="C704" s="3">
        <v>10</v>
      </c>
      <c r="D704" s="3" t="s">
        <v>56</v>
      </c>
      <c r="E704" s="3" t="s">
        <v>18</v>
      </c>
      <c r="F704" s="3" t="s">
        <v>32</v>
      </c>
      <c r="G704" s="3">
        <v>0</v>
      </c>
      <c r="H704" s="3" t="s">
        <v>58</v>
      </c>
      <c r="I704" s="3">
        <v>0</v>
      </c>
      <c r="J704" s="3">
        <v>1</v>
      </c>
      <c r="K704" s="4">
        <v>0.13680555555555554</v>
      </c>
      <c r="N704" s="3" t="s">
        <v>24</v>
      </c>
      <c r="O704" s="3" t="s">
        <v>81</v>
      </c>
      <c r="P704" s="3" t="s">
        <v>25</v>
      </c>
      <c r="S704" s="3"/>
      <c r="AB704" s="8"/>
    </row>
    <row r="705" spans="2:28" ht="21" customHeight="1" x14ac:dyDescent="0.25">
      <c r="B705" s="5" t="s">
        <v>4</v>
      </c>
      <c r="C705" s="5">
        <v>1</v>
      </c>
      <c r="D705" s="5" t="s">
        <v>45</v>
      </c>
      <c r="E705" s="5" t="s">
        <v>42</v>
      </c>
      <c r="F705" s="5" t="s">
        <v>13</v>
      </c>
      <c r="G705" s="5">
        <v>1</v>
      </c>
      <c r="H705" s="5" t="s">
        <v>8</v>
      </c>
      <c r="I705" s="12">
        <v>7000000</v>
      </c>
      <c r="J705" s="5">
        <v>3</v>
      </c>
      <c r="K705" s="6">
        <v>0.14583333333333334</v>
      </c>
      <c r="L705" s="5" t="s">
        <v>9</v>
      </c>
      <c r="M705" s="5" t="s">
        <v>43</v>
      </c>
      <c r="N705" s="5" t="s">
        <v>41</v>
      </c>
      <c r="O705" s="5" t="s">
        <v>78</v>
      </c>
      <c r="P705" s="5" t="s">
        <v>86</v>
      </c>
      <c r="S705" s="3"/>
      <c r="AB705" s="8"/>
    </row>
    <row r="706" spans="2:28" ht="21" customHeight="1" x14ac:dyDescent="0.25">
      <c r="B706" s="3" t="s">
        <v>4</v>
      </c>
      <c r="C706" s="3">
        <v>11</v>
      </c>
      <c r="D706" s="3" t="s">
        <v>47</v>
      </c>
      <c r="E706" s="3" t="s">
        <v>29</v>
      </c>
      <c r="F706" s="3" t="s">
        <v>13</v>
      </c>
      <c r="G706" s="3">
        <v>4</v>
      </c>
      <c r="H706" s="3" t="s">
        <v>33</v>
      </c>
      <c r="I706" s="13">
        <v>20000000</v>
      </c>
      <c r="J706" s="3">
        <v>2</v>
      </c>
      <c r="K706" s="4">
        <v>0.14583333333333334</v>
      </c>
      <c r="L706" s="3" t="s">
        <v>51</v>
      </c>
      <c r="M706" s="3" t="s">
        <v>20</v>
      </c>
      <c r="N706" s="3" t="s">
        <v>44</v>
      </c>
      <c r="O706" s="3" t="s">
        <v>79</v>
      </c>
      <c r="P706" s="14" t="s">
        <v>93</v>
      </c>
      <c r="S706" s="3"/>
      <c r="AB706" s="8"/>
    </row>
    <row r="707" spans="2:28" ht="21" customHeight="1" x14ac:dyDescent="0.25">
      <c r="B707" s="5" t="s">
        <v>4</v>
      </c>
      <c r="C707" s="5">
        <v>25</v>
      </c>
      <c r="D707" s="5" t="s">
        <v>12</v>
      </c>
      <c r="E707" s="5" t="s">
        <v>6</v>
      </c>
      <c r="F707" s="5" t="s">
        <v>7</v>
      </c>
      <c r="G707" s="5">
        <v>3</v>
      </c>
      <c r="H707" s="5" t="s">
        <v>23</v>
      </c>
      <c r="I707" s="12">
        <v>15000000</v>
      </c>
      <c r="J707" s="5">
        <v>1</v>
      </c>
      <c r="K707" s="6">
        <v>0.14583333333333334</v>
      </c>
      <c r="L707" s="5" t="s">
        <v>9</v>
      </c>
      <c r="M707" s="5" t="s">
        <v>10</v>
      </c>
      <c r="N707" s="5" t="s">
        <v>16</v>
      </c>
      <c r="O707" s="5" t="s">
        <v>80</v>
      </c>
      <c r="P707" s="5" t="s">
        <v>52</v>
      </c>
      <c r="S707" s="3"/>
      <c r="AB707" s="8"/>
    </row>
    <row r="708" spans="2:28" ht="21" customHeight="1" x14ac:dyDescent="0.25">
      <c r="B708" s="3" t="s">
        <v>4</v>
      </c>
      <c r="C708" s="3">
        <v>17</v>
      </c>
      <c r="D708" s="3" t="s">
        <v>17</v>
      </c>
      <c r="E708" s="3" t="s">
        <v>61</v>
      </c>
      <c r="F708" s="3" t="s">
        <v>7</v>
      </c>
      <c r="G708" s="3">
        <v>3</v>
      </c>
      <c r="H708" s="3" t="s">
        <v>14</v>
      </c>
      <c r="I708" s="13">
        <v>11000000</v>
      </c>
      <c r="J708" s="3">
        <v>4</v>
      </c>
      <c r="K708" s="4">
        <v>0.14583333333333334</v>
      </c>
      <c r="L708" s="3" t="s">
        <v>9</v>
      </c>
      <c r="M708" s="3" t="s">
        <v>10</v>
      </c>
      <c r="N708" s="3" t="s">
        <v>16</v>
      </c>
      <c r="O708" s="3" t="s">
        <v>80</v>
      </c>
      <c r="P708" s="3" t="s">
        <v>52</v>
      </c>
      <c r="S708" s="3"/>
      <c r="AB708" s="8"/>
    </row>
    <row r="709" spans="2:28" ht="21" customHeight="1" x14ac:dyDescent="0.25">
      <c r="B709" s="5" t="s">
        <v>4</v>
      </c>
      <c r="C709" s="5">
        <v>30</v>
      </c>
      <c r="D709" s="5" t="s">
        <v>17</v>
      </c>
      <c r="E709" s="5" t="s">
        <v>6</v>
      </c>
      <c r="F709" s="5" t="s">
        <v>13</v>
      </c>
      <c r="G709" s="5">
        <v>5</v>
      </c>
      <c r="H709" s="5" t="s">
        <v>26</v>
      </c>
      <c r="I709" s="12">
        <v>25000000</v>
      </c>
      <c r="J709" s="5">
        <v>3</v>
      </c>
      <c r="K709" s="6">
        <v>0.14583333333333334</v>
      </c>
      <c r="L709" s="5" t="s">
        <v>9</v>
      </c>
      <c r="M709" s="5" t="s">
        <v>10</v>
      </c>
      <c r="N709" s="5" t="s">
        <v>24</v>
      </c>
      <c r="O709" s="5" t="s">
        <v>78</v>
      </c>
      <c r="P709" s="5" t="s">
        <v>86</v>
      </c>
      <c r="S709" s="3"/>
      <c r="AB709" s="8"/>
    </row>
    <row r="710" spans="2:28" ht="21" customHeight="1" x14ac:dyDescent="0.25">
      <c r="B710" s="3" t="s">
        <v>4</v>
      </c>
      <c r="C710" s="3">
        <v>22</v>
      </c>
      <c r="D710" s="3" t="s">
        <v>28</v>
      </c>
      <c r="E710" s="3" t="s">
        <v>6</v>
      </c>
      <c r="F710" s="3" t="s">
        <v>32</v>
      </c>
      <c r="G710" s="3">
        <v>2</v>
      </c>
      <c r="H710" s="3" t="s">
        <v>40</v>
      </c>
      <c r="I710" s="13">
        <v>38000000</v>
      </c>
      <c r="J710" s="3">
        <v>6</v>
      </c>
      <c r="K710" s="4">
        <v>0.14583333333333334</v>
      </c>
      <c r="L710" s="3" t="s">
        <v>38</v>
      </c>
      <c r="M710" s="3" t="s">
        <v>20</v>
      </c>
      <c r="N710" s="3" t="s">
        <v>34</v>
      </c>
      <c r="O710" s="3" t="s">
        <v>78</v>
      </c>
      <c r="P710" s="3" t="s">
        <v>80</v>
      </c>
      <c r="S710" s="3"/>
      <c r="AB710" s="8"/>
    </row>
    <row r="711" spans="2:28" ht="21" customHeight="1" x14ac:dyDescent="0.25">
      <c r="B711" s="5" t="s">
        <v>4</v>
      </c>
      <c r="C711" s="5">
        <v>7</v>
      </c>
      <c r="D711" s="5" t="s">
        <v>28</v>
      </c>
      <c r="E711" s="5" t="s">
        <v>6</v>
      </c>
      <c r="F711" s="5" t="s">
        <v>32</v>
      </c>
      <c r="G711" s="5">
        <v>2</v>
      </c>
      <c r="H711" s="5" t="s">
        <v>54</v>
      </c>
      <c r="I711" s="12">
        <v>10000000</v>
      </c>
      <c r="J711" s="5">
        <v>5</v>
      </c>
      <c r="K711" s="6">
        <v>0.14583333333333334</v>
      </c>
      <c r="L711" s="5" t="s">
        <v>9</v>
      </c>
      <c r="M711" s="5" t="s">
        <v>20</v>
      </c>
      <c r="N711" s="5" t="s">
        <v>21</v>
      </c>
      <c r="O711" s="5" t="s">
        <v>79</v>
      </c>
      <c r="P711" s="5" t="s">
        <v>84</v>
      </c>
      <c r="S711" s="3"/>
      <c r="AB711" s="8"/>
    </row>
    <row r="712" spans="2:28" ht="21" customHeight="1" x14ac:dyDescent="0.25">
      <c r="B712" s="3" t="s">
        <v>4</v>
      </c>
      <c r="C712" s="3">
        <v>8</v>
      </c>
      <c r="D712" s="3" t="s">
        <v>28</v>
      </c>
      <c r="E712" s="3" t="s">
        <v>6</v>
      </c>
      <c r="F712" s="3" t="s">
        <v>32</v>
      </c>
      <c r="G712" s="3">
        <v>3</v>
      </c>
      <c r="H712" s="3" t="s">
        <v>19</v>
      </c>
      <c r="I712" s="13">
        <v>12000000</v>
      </c>
      <c r="J712" s="3">
        <v>3</v>
      </c>
      <c r="K712" s="4">
        <v>0.14583333333333334</v>
      </c>
      <c r="L712" s="3" t="s">
        <v>9</v>
      </c>
      <c r="M712" s="3" t="s">
        <v>46</v>
      </c>
      <c r="N712" s="3" t="s">
        <v>21</v>
      </c>
      <c r="O712" s="3" t="s">
        <v>81</v>
      </c>
      <c r="P712" s="3" t="s">
        <v>88</v>
      </c>
      <c r="S712" s="3"/>
      <c r="AB712" s="8"/>
    </row>
    <row r="713" spans="2:28" ht="21" customHeight="1" x14ac:dyDescent="0.25">
      <c r="B713" s="5" t="s">
        <v>4</v>
      </c>
      <c r="C713" s="5">
        <v>19</v>
      </c>
      <c r="D713" s="5" t="s">
        <v>28</v>
      </c>
      <c r="E713" s="5" t="s">
        <v>18</v>
      </c>
      <c r="F713" s="5" t="s">
        <v>55</v>
      </c>
      <c r="G713" s="5">
        <v>4</v>
      </c>
      <c r="H713" s="5" t="s">
        <v>33</v>
      </c>
      <c r="I713" s="12">
        <v>20000000</v>
      </c>
      <c r="J713" s="5">
        <v>1</v>
      </c>
      <c r="K713" s="6">
        <v>0.14583333333333334</v>
      </c>
      <c r="L713" s="5" t="s">
        <v>9</v>
      </c>
      <c r="M713" s="5" t="s">
        <v>46</v>
      </c>
      <c r="N713" s="5" t="s">
        <v>31</v>
      </c>
      <c r="O713" s="5" t="s">
        <v>79</v>
      </c>
      <c r="P713" s="15" t="s">
        <v>92</v>
      </c>
      <c r="S713" s="3"/>
      <c r="AB713" s="8"/>
    </row>
    <row r="714" spans="2:28" ht="21" customHeight="1" x14ac:dyDescent="0.25">
      <c r="B714" s="3" t="s">
        <v>4</v>
      </c>
      <c r="C714" s="3">
        <v>28</v>
      </c>
      <c r="D714" s="3" t="s">
        <v>28</v>
      </c>
      <c r="E714" s="3" t="s">
        <v>29</v>
      </c>
      <c r="F714" s="3" t="s">
        <v>32</v>
      </c>
      <c r="G714" s="3">
        <v>2</v>
      </c>
      <c r="H714" s="3" t="s">
        <v>19</v>
      </c>
      <c r="I714" s="13">
        <v>12000000</v>
      </c>
      <c r="J714" s="3">
        <v>3</v>
      </c>
      <c r="K714" s="4">
        <v>0.14583333333333334</v>
      </c>
      <c r="L714" s="3" t="s">
        <v>9</v>
      </c>
      <c r="M714" s="3" t="s">
        <v>39</v>
      </c>
      <c r="N714" s="3" t="s">
        <v>34</v>
      </c>
      <c r="O714" s="3" t="s">
        <v>81</v>
      </c>
      <c r="P714" s="3" t="s">
        <v>91</v>
      </c>
      <c r="S714" s="3"/>
      <c r="AB714" s="8"/>
    </row>
    <row r="715" spans="2:28" ht="21" customHeight="1" x14ac:dyDescent="0.25">
      <c r="B715" s="5" t="s">
        <v>4</v>
      </c>
      <c r="C715" s="5">
        <v>5</v>
      </c>
      <c r="D715" s="5" t="s">
        <v>35</v>
      </c>
      <c r="E715" s="5" t="s">
        <v>6</v>
      </c>
      <c r="F715" s="5" t="s">
        <v>32</v>
      </c>
      <c r="G715" s="5">
        <v>1</v>
      </c>
      <c r="H715" s="5" t="s">
        <v>37</v>
      </c>
      <c r="I715" s="12">
        <v>19000000</v>
      </c>
      <c r="J715" s="5">
        <v>2</v>
      </c>
      <c r="K715" s="6">
        <v>0.14583333333333334</v>
      </c>
      <c r="L715" s="5" t="s">
        <v>38</v>
      </c>
      <c r="M715" s="5" t="s">
        <v>15</v>
      </c>
      <c r="N715" s="5" t="s">
        <v>16</v>
      </c>
      <c r="O715" s="5" t="s">
        <v>79</v>
      </c>
      <c r="P715" s="5" t="s">
        <v>83</v>
      </c>
      <c r="S715" s="3"/>
      <c r="AB715" s="8"/>
    </row>
    <row r="716" spans="2:28" ht="21" customHeight="1" x14ac:dyDescent="0.25">
      <c r="B716" s="3" t="s">
        <v>4</v>
      </c>
      <c r="C716" s="3">
        <v>1</v>
      </c>
      <c r="D716" s="3" t="s">
        <v>45</v>
      </c>
      <c r="E716" s="3" t="s">
        <v>42</v>
      </c>
      <c r="F716" s="3" t="s">
        <v>13</v>
      </c>
      <c r="G716" s="3">
        <v>1</v>
      </c>
      <c r="H716" s="3" t="s">
        <v>8</v>
      </c>
      <c r="I716" s="13">
        <v>7000000</v>
      </c>
      <c r="J716" s="3">
        <v>3</v>
      </c>
      <c r="K716" s="4">
        <v>0.14583333333333334</v>
      </c>
      <c r="L716" s="3" t="s">
        <v>9</v>
      </c>
      <c r="M716" s="3" t="s">
        <v>43</v>
      </c>
      <c r="N716" s="3" t="s">
        <v>41</v>
      </c>
      <c r="O716" s="3" t="s">
        <v>78</v>
      </c>
      <c r="P716" s="3" t="s">
        <v>86</v>
      </c>
      <c r="S716" s="3"/>
      <c r="AB716" s="8"/>
    </row>
    <row r="717" spans="2:28" ht="21" customHeight="1" x14ac:dyDescent="0.25">
      <c r="B717" s="5" t="s">
        <v>4</v>
      </c>
      <c r="C717" s="5">
        <v>11</v>
      </c>
      <c r="D717" s="5" t="s">
        <v>47</v>
      </c>
      <c r="E717" s="5" t="s">
        <v>29</v>
      </c>
      <c r="F717" s="5" t="s">
        <v>13</v>
      </c>
      <c r="G717" s="5">
        <v>4</v>
      </c>
      <c r="H717" s="5" t="s">
        <v>33</v>
      </c>
      <c r="I717" s="12">
        <v>20000000</v>
      </c>
      <c r="J717" s="5">
        <v>2</v>
      </c>
      <c r="K717" s="6">
        <v>0.14583333333333334</v>
      </c>
      <c r="L717" s="5" t="s">
        <v>51</v>
      </c>
      <c r="M717" s="5" t="s">
        <v>20</v>
      </c>
      <c r="N717" s="5" t="s">
        <v>44</v>
      </c>
      <c r="O717" s="5" t="s">
        <v>79</v>
      </c>
      <c r="P717" s="15" t="s">
        <v>93</v>
      </c>
      <c r="S717" s="3"/>
      <c r="AB717" s="8"/>
    </row>
    <row r="718" spans="2:28" ht="21" customHeight="1" x14ac:dyDescent="0.25">
      <c r="B718" s="3" t="s">
        <v>4</v>
      </c>
      <c r="C718" s="3">
        <v>25</v>
      </c>
      <c r="D718" s="3" t="s">
        <v>12</v>
      </c>
      <c r="E718" s="3" t="s">
        <v>6</v>
      </c>
      <c r="F718" s="3" t="s">
        <v>7</v>
      </c>
      <c r="G718" s="3">
        <v>3</v>
      </c>
      <c r="H718" s="3" t="s">
        <v>23</v>
      </c>
      <c r="I718" s="13">
        <v>15000000</v>
      </c>
      <c r="J718" s="3">
        <v>1</v>
      </c>
      <c r="K718" s="4">
        <v>0.14583333333333334</v>
      </c>
      <c r="L718" s="3" t="s">
        <v>9</v>
      </c>
      <c r="M718" s="3" t="s">
        <v>10</v>
      </c>
      <c r="N718" s="3" t="s">
        <v>16</v>
      </c>
      <c r="O718" s="3" t="s">
        <v>80</v>
      </c>
      <c r="P718" s="3" t="s">
        <v>52</v>
      </c>
      <c r="S718" s="3"/>
      <c r="AB718" s="8"/>
    </row>
    <row r="719" spans="2:28" ht="21" customHeight="1" x14ac:dyDescent="0.25">
      <c r="B719" s="5" t="s">
        <v>57</v>
      </c>
      <c r="C719" s="5">
        <v>12</v>
      </c>
      <c r="D719" s="5" t="s">
        <v>17</v>
      </c>
      <c r="E719" s="5" t="s">
        <v>22</v>
      </c>
      <c r="F719" s="5" t="s">
        <v>32</v>
      </c>
      <c r="G719" s="5">
        <v>0</v>
      </c>
      <c r="H719" s="5" t="s">
        <v>58</v>
      </c>
      <c r="I719" s="5">
        <v>0</v>
      </c>
      <c r="J719" s="5">
        <v>1</v>
      </c>
      <c r="K719" s="6">
        <v>0.14583333333333334</v>
      </c>
      <c r="L719" s="5"/>
      <c r="M719" s="5"/>
      <c r="N719" s="5" t="s">
        <v>21</v>
      </c>
      <c r="O719" s="5" t="s">
        <v>78</v>
      </c>
      <c r="P719" s="5" t="s">
        <v>89</v>
      </c>
      <c r="S719" s="3"/>
      <c r="AB719" s="8"/>
    </row>
    <row r="720" spans="2:28" ht="21" customHeight="1" x14ac:dyDescent="0.25">
      <c r="B720" s="3" t="s">
        <v>57</v>
      </c>
      <c r="C720" s="3">
        <v>14</v>
      </c>
      <c r="D720" s="3" t="s">
        <v>56</v>
      </c>
      <c r="E720" s="3" t="s">
        <v>18</v>
      </c>
      <c r="F720" s="3" t="s">
        <v>13</v>
      </c>
      <c r="G720" s="3">
        <v>0</v>
      </c>
      <c r="H720" s="3" t="s">
        <v>58</v>
      </c>
      <c r="I720" s="3">
        <v>0</v>
      </c>
      <c r="J720" s="3">
        <v>4</v>
      </c>
      <c r="K720" s="4">
        <v>0.14583333333333334</v>
      </c>
      <c r="N720" s="3" t="s">
        <v>21</v>
      </c>
      <c r="O720" s="3" t="s">
        <v>79</v>
      </c>
      <c r="P720" s="3" t="s">
        <v>84</v>
      </c>
      <c r="S720" s="3"/>
      <c r="AB720" s="8"/>
    </row>
    <row r="721" spans="2:28" ht="21" customHeight="1" x14ac:dyDescent="0.25">
      <c r="B721" s="5" t="s">
        <v>4</v>
      </c>
      <c r="C721" s="5">
        <v>11</v>
      </c>
      <c r="D721" s="5" t="s">
        <v>47</v>
      </c>
      <c r="E721" s="5" t="s">
        <v>6</v>
      </c>
      <c r="F721" s="5" t="s">
        <v>55</v>
      </c>
      <c r="G721" s="5">
        <v>3</v>
      </c>
      <c r="H721" s="5" t="s">
        <v>23</v>
      </c>
      <c r="I721" s="12">
        <v>15000000</v>
      </c>
      <c r="J721" s="5">
        <v>1</v>
      </c>
      <c r="K721" s="6">
        <v>0.15277777777777776</v>
      </c>
      <c r="L721" s="5" t="s">
        <v>9</v>
      </c>
      <c r="M721" s="5" t="s">
        <v>10</v>
      </c>
      <c r="N721" s="5" t="s">
        <v>24</v>
      </c>
      <c r="O721" s="5" t="s">
        <v>80</v>
      </c>
      <c r="P721" s="5" t="s">
        <v>52</v>
      </c>
      <c r="S721" s="3"/>
      <c r="AB721" s="8"/>
    </row>
    <row r="722" spans="2:28" ht="21" customHeight="1" x14ac:dyDescent="0.25">
      <c r="B722" s="3" t="s">
        <v>4</v>
      </c>
      <c r="C722" s="3">
        <v>13</v>
      </c>
      <c r="D722" s="3" t="s">
        <v>60</v>
      </c>
      <c r="E722" s="3" t="s">
        <v>29</v>
      </c>
      <c r="F722" s="3" t="s">
        <v>13</v>
      </c>
      <c r="G722" s="3">
        <v>3</v>
      </c>
      <c r="H722" s="3" t="s">
        <v>23</v>
      </c>
      <c r="I722" s="13">
        <v>15000000</v>
      </c>
      <c r="J722" s="3">
        <v>5</v>
      </c>
      <c r="K722" s="4">
        <v>0.15277777777777776</v>
      </c>
      <c r="L722" s="3" t="s">
        <v>9</v>
      </c>
      <c r="M722" s="3" t="s">
        <v>39</v>
      </c>
      <c r="N722" s="3" t="s">
        <v>44</v>
      </c>
      <c r="O722" s="3" t="s">
        <v>81</v>
      </c>
      <c r="P722" s="3" t="s">
        <v>91</v>
      </c>
      <c r="S722" s="3"/>
      <c r="AB722" s="8"/>
    </row>
    <row r="723" spans="2:28" ht="21" customHeight="1" x14ac:dyDescent="0.25">
      <c r="B723" s="5" t="s">
        <v>4</v>
      </c>
      <c r="C723" s="5">
        <v>10</v>
      </c>
      <c r="D723" s="5" t="s">
        <v>12</v>
      </c>
      <c r="E723" s="5" t="s">
        <v>6</v>
      </c>
      <c r="F723" s="5" t="s">
        <v>13</v>
      </c>
      <c r="G723" s="5">
        <v>2</v>
      </c>
      <c r="H723" s="5" t="s">
        <v>19</v>
      </c>
      <c r="I723" s="12">
        <v>12000000</v>
      </c>
      <c r="J723" s="5">
        <v>2</v>
      </c>
      <c r="K723" s="6">
        <v>0.15277777777777776</v>
      </c>
      <c r="L723" s="5" t="s">
        <v>9</v>
      </c>
      <c r="M723" s="5" t="s">
        <v>20</v>
      </c>
      <c r="N723" s="5" t="s">
        <v>41</v>
      </c>
      <c r="O723" s="5" t="s">
        <v>79</v>
      </c>
      <c r="P723" s="5" t="s">
        <v>87</v>
      </c>
      <c r="S723" s="3"/>
      <c r="AB723" s="8"/>
    </row>
    <row r="724" spans="2:28" ht="21" customHeight="1" x14ac:dyDescent="0.25">
      <c r="B724" s="3" t="s">
        <v>4</v>
      </c>
      <c r="C724" s="3">
        <v>19</v>
      </c>
      <c r="D724" s="3" t="s">
        <v>12</v>
      </c>
      <c r="E724" s="3" t="s">
        <v>42</v>
      </c>
      <c r="F724" s="3" t="s">
        <v>32</v>
      </c>
      <c r="G724" s="3">
        <v>3</v>
      </c>
      <c r="H724" s="3" t="s">
        <v>23</v>
      </c>
      <c r="I724" s="13">
        <v>15000000</v>
      </c>
      <c r="J724" s="3">
        <v>2</v>
      </c>
      <c r="K724" s="4">
        <v>0.15277777777777776</v>
      </c>
      <c r="L724" s="3" t="s">
        <v>9</v>
      </c>
      <c r="M724" s="3" t="s">
        <v>10</v>
      </c>
      <c r="N724" s="3" t="s">
        <v>31</v>
      </c>
      <c r="O724" s="3" t="s">
        <v>81</v>
      </c>
      <c r="P724" s="3" t="s">
        <v>91</v>
      </c>
      <c r="S724" s="3"/>
      <c r="AB724" s="8"/>
    </row>
    <row r="725" spans="2:28" ht="21" customHeight="1" x14ac:dyDescent="0.25">
      <c r="B725" s="5" t="s">
        <v>4</v>
      </c>
      <c r="C725" s="5">
        <v>11</v>
      </c>
      <c r="D725" s="5" t="s">
        <v>17</v>
      </c>
      <c r="E725" s="5" t="s">
        <v>6</v>
      </c>
      <c r="F725" s="5" t="s">
        <v>13</v>
      </c>
      <c r="G725" s="5">
        <v>5</v>
      </c>
      <c r="H725" s="5" t="s">
        <v>59</v>
      </c>
      <c r="I725" s="12">
        <v>21000000</v>
      </c>
      <c r="J725" s="5">
        <v>5</v>
      </c>
      <c r="K725" s="6">
        <v>0.15277777777777776</v>
      </c>
      <c r="L725" s="5" t="s">
        <v>9</v>
      </c>
      <c r="M725" s="5" t="s">
        <v>46</v>
      </c>
      <c r="N725" s="5" t="s">
        <v>31</v>
      </c>
      <c r="O725" s="5" t="s">
        <v>79</v>
      </c>
      <c r="P725" s="15" t="s">
        <v>92</v>
      </c>
      <c r="S725" s="3"/>
      <c r="AB725" s="8"/>
    </row>
    <row r="726" spans="2:28" ht="21" customHeight="1" x14ac:dyDescent="0.25">
      <c r="B726" s="3" t="s">
        <v>4</v>
      </c>
      <c r="C726" s="3">
        <v>30</v>
      </c>
      <c r="D726" s="3" t="s">
        <v>17</v>
      </c>
      <c r="E726" s="3" t="s">
        <v>22</v>
      </c>
      <c r="F726" s="3" t="s">
        <v>7</v>
      </c>
      <c r="G726" s="3">
        <v>4</v>
      </c>
      <c r="H726" s="3" t="s">
        <v>33</v>
      </c>
      <c r="I726" s="13">
        <v>20000000</v>
      </c>
      <c r="J726" s="3">
        <v>4</v>
      </c>
      <c r="K726" s="4">
        <v>0.15277777777777776</v>
      </c>
      <c r="L726" s="3" t="s">
        <v>9</v>
      </c>
      <c r="M726" s="3" t="s">
        <v>43</v>
      </c>
      <c r="N726" s="3" t="s">
        <v>34</v>
      </c>
      <c r="O726" s="3" t="s">
        <v>79</v>
      </c>
      <c r="P726" s="3" t="s">
        <v>83</v>
      </c>
      <c r="S726" s="3"/>
      <c r="AB726" s="8"/>
    </row>
    <row r="727" spans="2:28" ht="21" customHeight="1" x14ac:dyDescent="0.25">
      <c r="B727" s="5" t="s">
        <v>4</v>
      </c>
      <c r="C727" s="5">
        <v>30</v>
      </c>
      <c r="D727" s="5" t="s">
        <v>28</v>
      </c>
      <c r="E727" s="5" t="s">
        <v>18</v>
      </c>
      <c r="F727" s="5" t="s">
        <v>32</v>
      </c>
      <c r="G727" s="5">
        <v>2</v>
      </c>
      <c r="H727" s="5" t="s">
        <v>19</v>
      </c>
      <c r="I727" s="12">
        <v>12000000</v>
      </c>
      <c r="J727" s="5">
        <v>1</v>
      </c>
      <c r="K727" s="6">
        <v>0.15277777777777776</v>
      </c>
      <c r="L727" s="5" t="s">
        <v>9</v>
      </c>
      <c r="M727" s="5" t="s">
        <v>46</v>
      </c>
      <c r="N727" s="5" t="s">
        <v>41</v>
      </c>
      <c r="O727" s="5" t="s">
        <v>81</v>
      </c>
      <c r="P727" s="5" t="s">
        <v>91</v>
      </c>
      <c r="S727" s="3"/>
      <c r="AB727" s="8"/>
    </row>
    <row r="728" spans="2:28" ht="21" customHeight="1" x14ac:dyDescent="0.25">
      <c r="B728" s="3" t="s">
        <v>4</v>
      </c>
      <c r="C728" s="3">
        <v>17</v>
      </c>
      <c r="D728" s="3" t="s">
        <v>35</v>
      </c>
      <c r="E728" s="3" t="s">
        <v>22</v>
      </c>
      <c r="F728" s="3" t="s">
        <v>7</v>
      </c>
      <c r="G728" s="3">
        <v>4</v>
      </c>
      <c r="H728" s="3" t="s">
        <v>14</v>
      </c>
      <c r="I728" s="13">
        <v>11000000</v>
      </c>
      <c r="J728" s="3">
        <v>1</v>
      </c>
      <c r="K728" s="4">
        <v>0.15277777777777776</v>
      </c>
      <c r="L728" s="3" t="s">
        <v>51</v>
      </c>
      <c r="M728" s="3" t="s">
        <v>20</v>
      </c>
      <c r="N728" s="3" t="s">
        <v>31</v>
      </c>
      <c r="O728" s="3" t="s">
        <v>80</v>
      </c>
      <c r="P728" s="3" t="s">
        <v>52</v>
      </c>
      <c r="S728" s="3"/>
      <c r="AB728" s="8"/>
    </row>
    <row r="729" spans="2:28" ht="21" customHeight="1" x14ac:dyDescent="0.25">
      <c r="B729" s="5" t="s">
        <v>4</v>
      </c>
      <c r="C729" s="5">
        <v>16</v>
      </c>
      <c r="D729" s="5" t="s">
        <v>35</v>
      </c>
      <c r="E729" s="5" t="s">
        <v>29</v>
      </c>
      <c r="F729" s="5" t="s">
        <v>55</v>
      </c>
      <c r="G729" s="5">
        <v>5</v>
      </c>
      <c r="H729" s="5" t="s">
        <v>26</v>
      </c>
      <c r="I729" s="12">
        <v>25000000</v>
      </c>
      <c r="J729" s="5">
        <v>1</v>
      </c>
      <c r="K729" s="6">
        <v>0.15277777777777776</v>
      </c>
      <c r="L729" s="5" t="s">
        <v>9</v>
      </c>
      <c r="M729" s="5" t="s">
        <v>20</v>
      </c>
      <c r="N729" s="5" t="s">
        <v>16</v>
      </c>
      <c r="O729" s="5" t="s">
        <v>79</v>
      </c>
      <c r="P729" s="5" t="s">
        <v>87</v>
      </c>
      <c r="S729" s="3"/>
      <c r="AB729" s="8"/>
    </row>
    <row r="730" spans="2:28" ht="21" customHeight="1" x14ac:dyDescent="0.25">
      <c r="B730" s="3" t="s">
        <v>4</v>
      </c>
      <c r="C730" s="3">
        <v>27</v>
      </c>
      <c r="D730" s="3" t="s">
        <v>56</v>
      </c>
      <c r="E730" s="3" t="s">
        <v>22</v>
      </c>
      <c r="F730" s="3" t="s">
        <v>32</v>
      </c>
      <c r="G730" s="3">
        <v>2</v>
      </c>
      <c r="H730" s="3" t="s">
        <v>40</v>
      </c>
      <c r="I730" s="13">
        <v>38000000</v>
      </c>
      <c r="J730" s="3">
        <v>1</v>
      </c>
      <c r="K730" s="4">
        <v>0.15277777777777776</v>
      </c>
      <c r="L730" s="3" t="s">
        <v>38</v>
      </c>
      <c r="M730" s="3" t="s">
        <v>10</v>
      </c>
      <c r="N730" s="3" t="s">
        <v>21</v>
      </c>
      <c r="O730" s="3" t="s">
        <v>78</v>
      </c>
      <c r="P730" s="3" t="s">
        <v>52</v>
      </c>
      <c r="S730" s="3"/>
      <c r="AB730" s="8"/>
    </row>
    <row r="731" spans="2:28" ht="21" customHeight="1" x14ac:dyDescent="0.25">
      <c r="B731" s="5" t="s">
        <v>4</v>
      </c>
      <c r="C731" s="5">
        <v>11</v>
      </c>
      <c r="D731" s="5" t="s">
        <v>47</v>
      </c>
      <c r="E731" s="5" t="s">
        <v>6</v>
      </c>
      <c r="F731" s="5" t="s">
        <v>55</v>
      </c>
      <c r="G731" s="5">
        <v>3</v>
      </c>
      <c r="H731" s="5" t="s">
        <v>23</v>
      </c>
      <c r="I731" s="12">
        <v>15000000</v>
      </c>
      <c r="J731" s="5">
        <v>1</v>
      </c>
      <c r="K731" s="6">
        <v>0.15277777777777776</v>
      </c>
      <c r="L731" s="5" t="s">
        <v>9</v>
      </c>
      <c r="M731" s="5" t="s">
        <v>10</v>
      </c>
      <c r="N731" s="5" t="s">
        <v>24</v>
      </c>
      <c r="O731" s="5" t="s">
        <v>80</v>
      </c>
      <c r="P731" s="5" t="s">
        <v>52</v>
      </c>
      <c r="S731" s="3"/>
      <c r="AB731" s="8"/>
    </row>
    <row r="732" spans="2:28" ht="21" customHeight="1" x14ac:dyDescent="0.25">
      <c r="B732" s="3" t="s">
        <v>4</v>
      </c>
      <c r="C732" s="3">
        <v>13</v>
      </c>
      <c r="D732" s="3" t="s">
        <v>60</v>
      </c>
      <c r="E732" s="3" t="s">
        <v>29</v>
      </c>
      <c r="F732" s="3" t="s">
        <v>13</v>
      </c>
      <c r="G732" s="3">
        <v>3</v>
      </c>
      <c r="H732" s="3" t="s">
        <v>23</v>
      </c>
      <c r="I732" s="13">
        <v>15000000</v>
      </c>
      <c r="J732" s="3">
        <v>5</v>
      </c>
      <c r="K732" s="4">
        <v>0.15277777777777776</v>
      </c>
      <c r="L732" s="3" t="s">
        <v>9</v>
      </c>
      <c r="M732" s="3" t="s">
        <v>39</v>
      </c>
      <c r="N732" s="3" t="s">
        <v>44</v>
      </c>
      <c r="O732" s="3" t="s">
        <v>81</v>
      </c>
      <c r="P732" s="3" t="s">
        <v>91</v>
      </c>
      <c r="S732" s="3"/>
      <c r="AB732" s="8"/>
    </row>
    <row r="733" spans="2:28" ht="21" customHeight="1" x14ac:dyDescent="0.25">
      <c r="B733" s="5" t="s">
        <v>4</v>
      </c>
      <c r="C733" s="5">
        <v>10</v>
      </c>
      <c r="D733" s="5" t="s">
        <v>12</v>
      </c>
      <c r="E733" s="5" t="s">
        <v>6</v>
      </c>
      <c r="F733" s="5" t="s">
        <v>13</v>
      </c>
      <c r="G733" s="5">
        <v>2</v>
      </c>
      <c r="H733" s="5" t="s">
        <v>19</v>
      </c>
      <c r="I733" s="12">
        <v>12000000</v>
      </c>
      <c r="J733" s="5">
        <v>2</v>
      </c>
      <c r="K733" s="6">
        <v>0.15277777777777776</v>
      </c>
      <c r="L733" s="5" t="s">
        <v>9</v>
      </c>
      <c r="M733" s="5" t="s">
        <v>20</v>
      </c>
      <c r="N733" s="5" t="s">
        <v>41</v>
      </c>
      <c r="O733" s="5" t="s">
        <v>79</v>
      </c>
      <c r="P733" s="5" t="s">
        <v>87</v>
      </c>
      <c r="S733" s="3"/>
      <c r="AB733" s="8"/>
    </row>
    <row r="734" spans="2:28" ht="21" customHeight="1" x14ac:dyDescent="0.25">
      <c r="B734" s="3" t="s">
        <v>4</v>
      </c>
      <c r="C734" s="3">
        <v>19</v>
      </c>
      <c r="D734" s="3" t="s">
        <v>12</v>
      </c>
      <c r="E734" s="3" t="s">
        <v>42</v>
      </c>
      <c r="F734" s="3" t="s">
        <v>32</v>
      </c>
      <c r="G734" s="3">
        <v>3</v>
      </c>
      <c r="H734" s="3" t="s">
        <v>23</v>
      </c>
      <c r="I734" s="13">
        <v>15000000</v>
      </c>
      <c r="J734" s="3">
        <v>2</v>
      </c>
      <c r="K734" s="4">
        <v>0.15277777777777776</v>
      </c>
      <c r="L734" s="3" t="s">
        <v>9</v>
      </c>
      <c r="M734" s="3" t="s">
        <v>10</v>
      </c>
      <c r="N734" s="3" t="s">
        <v>31</v>
      </c>
      <c r="O734" s="3" t="s">
        <v>81</v>
      </c>
      <c r="P734" s="3" t="s">
        <v>91</v>
      </c>
      <c r="S734" s="3"/>
      <c r="AB734" s="8"/>
    </row>
    <row r="735" spans="2:28" ht="21" customHeight="1" x14ac:dyDescent="0.25">
      <c r="B735" s="5" t="s">
        <v>57</v>
      </c>
      <c r="C735" s="5">
        <v>23</v>
      </c>
      <c r="D735" s="5" t="s">
        <v>17</v>
      </c>
      <c r="E735" s="5" t="s">
        <v>22</v>
      </c>
      <c r="F735" s="5" t="s">
        <v>32</v>
      </c>
      <c r="G735" s="5">
        <v>0</v>
      </c>
      <c r="H735" s="5" t="s">
        <v>58</v>
      </c>
      <c r="I735" s="5">
        <v>0</v>
      </c>
      <c r="J735" s="5">
        <v>1</v>
      </c>
      <c r="K735" s="6">
        <v>0.15277777777777776</v>
      </c>
      <c r="L735" s="5"/>
      <c r="M735" s="5"/>
      <c r="N735" s="5" t="s">
        <v>31</v>
      </c>
      <c r="O735" s="5" t="s">
        <v>79</v>
      </c>
      <c r="P735" s="5" t="s">
        <v>83</v>
      </c>
      <c r="S735" s="3"/>
      <c r="AB735" s="8"/>
    </row>
    <row r="736" spans="2:28" ht="21" customHeight="1" x14ac:dyDescent="0.25">
      <c r="B736" s="3" t="s">
        <v>57</v>
      </c>
      <c r="C736" s="3">
        <v>19</v>
      </c>
      <c r="D736" s="3" t="s">
        <v>28</v>
      </c>
      <c r="E736" s="3" t="s">
        <v>22</v>
      </c>
      <c r="F736" s="3" t="s">
        <v>32</v>
      </c>
      <c r="G736" s="3">
        <v>0</v>
      </c>
      <c r="H736" s="3" t="s">
        <v>58</v>
      </c>
      <c r="I736" s="3">
        <v>0</v>
      </c>
      <c r="J736" s="3">
        <v>4</v>
      </c>
      <c r="K736" s="4">
        <v>0.15277777777777776</v>
      </c>
      <c r="N736" s="3" t="s">
        <v>34</v>
      </c>
      <c r="O736" s="3" t="s">
        <v>78</v>
      </c>
      <c r="P736" s="3" t="s">
        <v>52</v>
      </c>
      <c r="S736" s="3"/>
      <c r="AB736" s="8"/>
    </row>
    <row r="737" spans="2:28" ht="21" customHeight="1" x14ac:dyDescent="0.25">
      <c r="B737" s="5" t="s">
        <v>57</v>
      </c>
      <c r="C737" s="5">
        <v>27</v>
      </c>
      <c r="D737" s="5" t="s">
        <v>35</v>
      </c>
      <c r="E737" s="5" t="s">
        <v>6</v>
      </c>
      <c r="F737" s="5" t="s">
        <v>32</v>
      </c>
      <c r="G737" s="5">
        <v>0</v>
      </c>
      <c r="H737" s="5" t="s">
        <v>58</v>
      </c>
      <c r="I737" s="5">
        <v>0</v>
      </c>
      <c r="J737" s="5">
        <v>1</v>
      </c>
      <c r="K737" s="6">
        <v>0.15277777777777776</v>
      </c>
      <c r="L737" s="5"/>
      <c r="M737" s="5"/>
      <c r="N737" s="5" t="s">
        <v>21</v>
      </c>
      <c r="O737" s="5" t="s">
        <v>78</v>
      </c>
      <c r="P737" s="5" t="s">
        <v>89</v>
      </c>
      <c r="S737" s="3"/>
      <c r="AB737" s="8"/>
    </row>
    <row r="738" spans="2:28" ht="21" customHeight="1" x14ac:dyDescent="0.25">
      <c r="B738" s="3" t="s">
        <v>4</v>
      </c>
      <c r="C738" s="3">
        <v>15</v>
      </c>
      <c r="D738" s="3" t="s">
        <v>47</v>
      </c>
      <c r="E738" s="3" t="s">
        <v>42</v>
      </c>
      <c r="F738" s="3" t="s">
        <v>13</v>
      </c>
      <c r="G738" s="3">
        <v>3</v>
      </c>
      <c r="H738" s="3" t="s">
        <v>19</v>
      </c>
      <c r="I738" s="13">
        <v>12000000</v>
      </c>
      <c r="J738" s="3">
        <v>4</v>
      </c>
      <c r="K738" s="4">
        <v>0.16666666666666666</v>
      </c>
      <c r="L738" s="3" t="s">
        <v>9</v>
      </c>
      <c r="M738" s="3" t="s">
        <v>20</v>
      </c>
      <c r="N738" s="3" t="s">
        <v>21</v>
      </c>
      <c r="O738" s="3" t="s">
        <v>78</v>
      </c>
      <c r="P738" s="3" t="s">
        <v>90</v>
      </c>
      <c r="S738" s="3"/>
      <c r="AB738" s="8"/>
    </row>
    <row r="739" spans="2:28" ht="21" customHeight="1" x14ac:dyDescent="0.25">
      <c r="B739" s="5" t="s">
        <v>4</v>
      </c>
      <c r="C739" s="5">
        <v>4</v>
      </c>
      <c r="D739" s="5" t="s">
        <v>60</v>
      </c>
      <c r="E739" s="5" t="s">
        <v>18</v>
      </c>
      <c r="F739" s="5" t="s">
        <v>13</v>
      </c>
      <c r="G739" s="5">
        <v>1</v>
      </c>
      <c r="H739" s="5" t="s">
        <v>37</v>
      </c>
      <c r="I739" s="12">
        <v>19000000</v>
      </c>
      <c r="J739" s="5">
        <v>2</v>
      </c>
      <c r="K739" s="6">
        <v>0.16666666666666666</v>
      </c>
      <c r="L739" s="5" t="s">
        <v>38</v>
      </c>
      <c r="M739" s="5" t="s">
        <v>39</v>
      </c>
      <c r="N739" s="5" t="s">
        <v>16</v>
      </c>
      <c r="O739" s="5" t="s">
        <v>81</v>
      </c>
      <c r="P739" s="5" t="s">
        <v>25</v>
      </c>
      <c r="S739" s="3"/>
      <c r="AB739" s="8"/>
    </row>
    <row r="740" spans="2:28" ht="21" customHeight="1" x14ac:dyDescent="0.25">
      <c r="B740" s="3" t="s">
        <v>4</v>
      </c>
      <c r="C740" s="3">
        <v>11</v>
      </c>
      <c r="D740" s="3" t="s">
        <v>17</v>
      </c>
      <c r="E740" s="3" t="s">
        <v>6</v>
      </c>
      <c r="F740" s="3" t="s">
        <v>7</v>
      </c>
      <c r="G740" s="3">
        <v>2</v>
      </c>
      <c r="H740" s="3" t="s">
        <v>40</v>
      </c>
      <c r="I740" s="13">
        <v>38000000</v>
      </c>
      <c r="J740" s="3">
        <v>1</v>
      </c>
      <c r="K740" s="4">
        <v>0.16666666666666666</v>
      </c>
      <c r="L740" s="3" t="s">
        <v>62</v>
      </c>
      <c r="M740" s="3" t="s">
        <v>30</v>
      </c>
      <c r="N740" s="3" t="s">
        <v>31</v>
      </c>
      <c r="O740" s="3" t="s">
        <v>79</v>
      </c>
      <c r="P740" s="14" t="s">
        <v>92</v>
      </c>
      <c r="S740" s="3"/>
      <c r="AB740" s="8"/>
    </row>
    <row r="741" spans="2:28" ht="21" customHeight="1" x14ac:dyDescent="0.25">
      <c r="B741" s="5" t="s">
        <v>4</v>
      </c>
      <c r="C741" s="5">
        <v>23</v>
      </c>
      <c r="D741" s="5" t="s">
        <v>17</v>
      </c>
      <c r="E741" s="5" t="s">
        <v>22</v>
      </c>
      <c r="F741" s="5" t="s">
        <v>7</v>
      </c>
      <c r="G741" s="5">
        <v>1</v>
      </c>
      <c r="H741" s="5" t="s">
        <v>8</v>
      </c>
      <c r="I741" s="12">
        <v>7000000</v>
      </c>
      <c r="J741" s="5">
        <v>3</v>
      </c>
      <c r="K741" s="6">
        <v>0.16666666666666666</v>
      </c>
      <c r="L741" s="5" t="s">
        <v>9</v>
      </c>
      <c r="M741" s="5" t="s">
        <v>10</v>
      </c>
      <c r="N741" s="5" t="s">
        <v>34</v>
      </c>
      <c r="O741" s="5" t="s">
        <v>80</v>
      </c>
      <c r="P741" s="5" t="s">
        <v>85</v>
      </c>
      <c r="S741" s="3"/>
      <c r="AB741" s="8"/>
    </row>
    <row r="742" spans="2:28" ht="21" customHeight="1" x14ac:dyDescent="0.25">
      <c r="B742" s="3" t="s">
        <v>4</v>
      </c>
      <c r="C742" s="3">
        <v>8</v>
      </c>
      <c r="D742" s="3" t="s">
        <v>28</v>
      </c>
      <c r="E742" s="3" t="s">
        <v>18</v>
      </c>
      <c r="F742" s="3" t="s">
        <v>13</v>
      </c>
      <c r="G742" s="3">
        <v>4</v>
      </c>
      <c r="H742" s="3" t="s">
        <v>33</v>
      </c>
      <c r="I742" s="13">
        <v>20000000</v>
      </c>
      <c r="J742" s="3">
        <v>4</v>
      </c>
      <c r="K742" s="4">
        <v>0.16666666666666666</v>
      </c>
      <c r="L742" s="3" t="s">
        <v>51</v>
      </c>
      <c r="M742" s="3" t="s">
        <v>10</v>
      </c>
      <c r="N742" s="3" t="s">
        <v>11</v>
      </c>
      <c r="O742" s="3" t="s">
        <v>79</v>
      </c>
      <c r="P742" s="3" t="s">
        <v>84</v>
      </c>
      <c r="S742" s="3"/>
      <c r="AB742" s="8"/>
    </row>
    <row r="743" spans="2:28" ht="21" customHeight="1" x14ac:dyDescent="0.25">
      <c r="B743" s="5" t="s">
        <v>4</v>
      </c>
      <c r="C743" s="5">
        <v>8</v>
      </c>
      <c r="D743" s="5" t="s">
        <v>28</v>
      </c>
      <c r="E743" s="5" t="s">
        <v>18</v>
      </c>
      <c r="F743" s="5" t="s">
        <v>7</v>
      </c>
      <c r="G743" s="5">
        <v>3</v>
      </c>
      <c r="H743" s="5" t="s">
        <v>23</v>
      </c>
      <c r="I743" s="12">
        <v>15000000</v>
      </c>
      <c r="J743" s="5">
        <v>1</v>
      </c>
      <c r="K743" s="6">
        <v>0.16666666666666666</v>
      </c>
      <c r="L743" s="5" t="s">
        <v>9</v>
      </c>
      <c r="M743" s="5" t="s">
        <v>39</v>
      </c>
      <c r="N743" s="5" t="s">
        <v>24</v>
      </c>
      <c r="O743" s="5" t="s">
        <v>78</v>
      </c>
      <c r="P743" s="5" t="s">
        <v>80</v>
      </c>
      <c r="S743" s="3"/>
      <c r="AB743" s="8"/>
    </row>
    <row r="744" spans="2:28" ht="21" customHeight="1" x14ac:dyDescent="0.25">
      <c r="B744" s="3" t="s">
        <v>4</v>
      </c>
      <c r="C744" s="3">
        <v>29</v>
      </c>
      <c r="D744" s="3" t="s">
        <v>28</v>
      </c>
      <c r="E744" s="3" t="s">
        <v>6</v>
      </c>
      <c r="F744" s="3" t="s">
        <v>7</v>
      </c>
      <c r="G744" s="3">
        <v>2</v>
      </c>
      <c r="H744" s="3" t="s">
        <v>19</v>
      </c>
      <c r="I744" s="13">
        <v>12000000</v>
      </c>
      <c r="J744" s="3">
        <v>1</v>
      </c>
      <c r="K744" s="4">
        <v>0.16666666666666666</v>
      </c>
      <c r="L744" s="3" t="s">
        <v>9</v>
      </c>
      <c r="M744" s="3" t="s">
        <v>53</v>
      </c>
      <c r="N744" s="3" t="s">
        <v>41</v>
      </c>
      <c r="O744" s="3" t="s">
        <v>78</v>
      </c>
      <c r="P744" s="3" t="s">
        <v>89</v>
      </c>
      <c r="S744" s="3"/>
      <c r="AB744" s="8"/>
    </row>
    <row r="745" spans="2:28" ht="21" customHeight="1" x14ac:dyDescent="0.25">
      <c r="B745" s="5" t="s">
        <v>4</v>
      </c>
      <c r="C745" s="5">
        <v>25</v>
      </c>
      <c r="D745" s="5" t="s">
        <v>28</v>
      </c>
      <c r="E745" s="5" t="s">
        <v>22</v>
      </c>
      <c r="F745" s="5" t="s">
        <v>13</v>
      </c>
      <c r="G745" s="5">
        <v>5</v>
      </c>
      <c r="H745" s="5" t="s">
        <v>26</v>
      </c>
      <c r="I745" s="12">
        <v>25000000</v>
      </c>
      <c r="J745" s="5">
        <v>3</v>
      </c>
      <c r="K745" s="6">
        <v>0.16666666666666666</v>
      </c>
      <c r="L745" s="5" t="s">
        <v>9</v>
      </c>
      <c r="M745" s="5" t="s">
        <v>20</v>
      </c>
      <c r="N745" s="5" t="s">
        <v>44</v>
      </c>
      <c r="O745" s="5" t="s">
        <v>81</v>
      </c>
      <c r="P745" s="5" t="s">
        <v>91</v>
      </c>
      <c r="S745" s="3"/>
      <c r="AB745" s="8"/>
    </row>
    <row r="746" spans="2:28" ht="21" customHeight="1" x14ac:dyDescent="0.25">
      <c r="B746" s="3" t="s">
        <v>4</v>
      </c>
      <c r="C746" s="3">
        <v>22</v>
      </c>
      <c r="D746" s="3" t="s">
        <v>35</v>
      </c>
      <c r="E746" s="3" t="s">
        <v>18</v>
      </c>
      <c r="F746" s="3" t="s">
        <v>13</v>
      </c>
      <c r="G746" s="3">
        <v>2</v>
      </c>
      <c r="H746" s="3" t="s">
        <v>19</v>
      </c>
      <c r="I746" s="13">
        <v>12000000</v>
      </c>
      <c r="J746" s="3">
        <v>4</v>
      </c>
      <c r="K746" s="4">
        <v>0.16666666666666666</v>
      </c>
      <c r="L746" s="3" t="s">
        <v>9</v>
      </c>
      <c r="M746" s="3" t="s">
        <v>30</v>
      </c>
      <c r="N746" s="3" t="s">
        <v>16</v>
      </c>
      <c r="O746" s="3" t="s">
        <v>79</v>
      </c>
      <c r="P746" s="3" t="s">
        <v>87</v>
      </c>
      <c r="S746" s="3"/>
      <c r="AB746" s="8"/>
    </row>
    <row r="747" spans="2:28" ht="21" customHeight="1" x14ac:dyDescent="0.25">
      <c r="B747" s="5" t="s">
        <v>4</v>
      </c>
      <c r="C747" s="5">
        <v>15</v>
      </c>
      <c r="D747" s="5" t="s">
        <v>47</v>
      </c>
      <c r="E747" s="5" t="s">
        <v>42</v>
      </c>
      <c r="F747" s="5" t="s">
        <v>13</v>
      </c>
      <c r="G747" s="5">
        <v>3</v>
      </c>
      <c r="H747" s="5" t="s">
        <v>19</v>
      </c>
      <c r="I747" s="12">
        <v>12000000</v>
      </c>
      <c r="J747" s="5">
        <v>4</v>
      </c>
      <c r="K747" s="6">
        <v>0.16666666666666666</v>
      </c>
      <c r="L747" s="5" t="s">
        <v>9</v>
      </c>
      <c r="M747" s="5" t="s">
        <v>20</v>
      </c>
      <c r="N747" s="5" t="s">
        <v>21</v>
      </c>
      <c r="O747" s="5" t="s">
        <v>78</v>
      </c>
      <c r="P747" s="5" t="s">
        <v>90</v>
      </c>
      <c r="S747" s="3"/>
      <c r="AB747" s="8"/>
    </row>
    <row r="748" spans="2:28" ht="21" customHeight="1" x14ac:dyDescent="0.25">
      <c r="B748" s="3" t="s">
        <v>4</v>
      </c>
      <c r="C748" s="3">
        <v>4</v>
      </c>
      <c r="D748" s="3" t="s">
        <v>60</v>
      </c>
      <c r="E748" s="3" t="s">
        <v>18</v>
      </c>
      <c r="F748" s="3" t="s">
        <v>13</v>
      </c>
      <c r="G748" s="3">
        <v>1</v>
      </c>
      <c r="H748" s="3" t="s">
        <v>37</v>
      </c>
      <c r="I748" s="13">
        <v>19000000</v>
      </c>
      <c r="J748" s="3">
        <v>2</v>
      </c>
      <c r="K748" s="4">
        <v>0.16666666666666666</v>
      </c>
      <c r="L748" s="3" t="s">
        <v>38</v>
      </c>
      <c r="M748" s="3" t="s">
        <v>39</v>
      </c>
      <c r="N748" s="3" t="s">
        <v>16</v>
      </c>
      <c r="O748" s="3" t="s">
        <v>81</v>
      </c>
      <c r="P748" s="3" t="s">
        <v>25</v>
      </c>
      <c r="S748" s="3"/>
      <c r="AB748" s="8"/>
    </row>
    <row r="749" spans="2:28" ht="21" customHeight="1" x14ac:dyDescent="0.25">
      <c r="B749" s="5" t="s">
        <v>57</v>
      </c>
      <c r="C749" s="5">
        <v>25</v>
      </c>
      <c r="D749" s="5" t="s">
        <v>28</v>
      </c>
      <c r="E749" s="5" t="s">
        <v>22</v>
      </c>
      <c r="F749" s="5" t="s">
        <v>32</v>
      </c>
      <c r="G749" s="5">
        <v>0</v>
      </c>
      <c r="H749" s="5" t="s">
        <v>58</v>
      </c>
      <c r="I749" s="5">
        <v>0</v>
      </c>
      <c r="J749" s="5">
        <v>5</v>
      </c>
      <c r="K749" s="6">
        <v>0.16666666666666666</v>
      </c>
      <c r="L749" s="5"/>
      <c r="M749" s="5"/>
      <c r="N749" s="5" t="s">
        <v>24</v>
      </c>
      <c r="O749" s="5" t="s">
        <v>81</v>
      </c>
      <c r="P749" s="5" t="s">
        <v>88</v>
      </c>
      <c r="S749" s="3"/>
      <c r="AB749" s="8"/>
    </row>
    <row r="750" spans="2:28" ht="21" customHeight="1" x14ac:dyDescent="0.25">
      <c r="B750" s="3" t="s">
        <v>57</v>
      </c>
      <c r="C750" s="3">
        <v>26</v>
      </c>
      <c r="D750" s="3" t="s">
        <v>35</v>
      </c>
      <c r="E750" s="3" t="s">
        <v>6</v>
      </c>
      <c r="F750" s="3" t="s">
        <v>13</v>
      </c>
      <c r="G750" s="3">
        <v>0</v>
      </c>
      <c r="H750" s="3" t="s">
        <v>58</v>
      </c>
      <c r="I750" s="3">
        <v>0</v>
      </c>
      <c r="J750" s="3">
        <v>2</v>
      </c>
      <c r="K750" s="4">
        <v>0.16666666666666666</v>
      </c>
      <c r="N750" s="3" t="s">
        <v>34</v>
      </c>
      <c r="O750" s="3" t="s">
        <v>79</v>
      </c>
      <c r="P750" s="3" t="s">
        <v>83</v>
      </c>
      <c r="S750" s="3"/>
      <c r="AB750" s="8"/>
    </row>
    <row r="751" spans="2:28" ht="21" customHeight="1" x14ac:dyDescent="0.25">
      <c r="B751" s="5" t="s">
        <v>57</v>
      </c>
      <c r="C751" s="5">
        <v>26</v>
      </c>
      <c r="D751" s="5" t="s">
        <v>35</v>
      </c>
      <c r="E751" s="5" t="s">
        <v>18</v>
      </c>
      <c r="F751" s="5" t="s">
        <v>13</v>
      </c>
      <c r="G751" s="5">
        <v>0</v>
      </c>
      <c r="H751" s="5" t="s">
        <v>58</v>
      </c>
      <c r="I751" s="5">
        <v>0</v>
      </c>
      <c r="J751" s="5">
        <v>3</v>
      </c>
      <c r="K751" s="6">
        <v>0.16666666666666666</v>
      </c>
      <c r="L751" s="5"/>
      <c r="M751" s="5"/>
      <c r="N751" s="5" t="s">
        <v>44</v>
      </c>
      <c r="O751" s="5" t="s">
        <v>79</v>
      </c>
      <c r="P751" s="5" t="s">
        <v>83</v>
      </c>
      <c r="S751" s="3"/>
      <c r="AB751" s="8"/>
    </row>
    <row r="752" spans="2:28" ht="21" customHeight="1" x14ac:dyDescent="0.25">
      <c r="B752" s="3" t="s">
        <v>57</v>
      </c>
      <c r="C752" s="3">
        <v>10</v>
      </c>
      <c r="D752" s="3" t="s">
        <v>56</v>
      </c>
      <c r="E752" s="3" t="s">
        <v>22</v>
      </c>
      <c r="F752" s="3" t="s">
        <v>7</v>
      </c>
      <c r="G752" s="3">
        <v>0</v>
      </c>
      <c r="H752" s="3" t="s">
        <v>58</v>
      </c>
      <c r="I752" s="3">
        <v>0</v>
      </c>
      <c r="J752" s="3">
        <v>3</v>
      </c>
      <c r="K752" s="4">
        <v>0.16666666666666666</v>
      </c>
      <c r="N752" s="3" t="s">
        <v>34</v>
      </c>
      <c r="O752" s="3" t="s">
        <v>80</v>
      </c>
      <c r="P752" s="3" t="s">
        <v>85</v>
      </c>
      <c r="S752" s="3"/>
      <c r="AB752" s="8"/>
    </row>
    <row r="753" spans="2:28" ht="21" customHeight="1" x14ac:dyDescent="0.25">
      <c r="B753" s="5" t="s">
        <v>4</v>
      </c>
      <c r="C753" s="5">
        <v>16</v>
      </c>
      <c r="D753" s="5" t="s">
        <v>45</v>
      </c>
      <c r="E753" s="5" t="s">
        <v>22</v>
      </c>
      <c r="F753" s="5" t="s">
        <v>13</v>
      </c>
      <c r="G753" s="5">
        <v>2</v>
      </c>
      <c r="H753" s="5" t="s">
        <v>19</v>
      </c>
      <c r="I753" s="12">
        <v>12000000</v>
      </c>
      <c r="J753" s="5">
        <v>1</v>
      </c>
      <c r="K753" s="6">
        <v>0.19444444444444445</v>
      </c>
      <c r="L753" s="5" t="s">
        <v>9</v>
      </c>
      <c r="M753" s="5" t="s">
        <v>20</v>
      </c>
      <c r="N753" s="5" t="s">
        <v>31</v>
      </c>
      <c r="O753" s="5" t="s">
        <v>79</v>
      </c>
      <c r="P753" s="5" t="s">
        <v>83</v>
      </c>
      <c r="S753" s="3"/>
      <c r="AB753" s="8"/>
    </row>
    <row r="754" spans="2:28" ht="21" customHeight="1" x14ac:dyDescent="0.25">
      <c r="B754" s="3" t="s">
        <v>4</v>
      </c>
      <c r="C754" s="3">
        <v>11</v>
      </c>
      <c r="D754" s="3" t="s">
        <v>47</v>
      </c>
      <c r="E754" s="3" t="s">
        <v>6</v>
      </c>
      <c r="F754" s="3" t="s">
        <v>32</v>
      </c>
      <c r="G754" s="3">
        <v>2</v>
      </c>
      <c r="H754" s="3" t="s">
        <v>19</v>
      </c>
      <c r="I754" s="13">
        <v>12000000</v>
      </c>
      <c r="J754" s="3">
        <v>4</v>
      </c>
      <c r="K754" s="4">
        <v>0.19444444444444445</v>
      </c>
      <c r="L754" s="3" t="s">
        <v>9</v>
      </c>
      <c r="M754" s="3" t="s">
        <v>10</v>
      </c>
      <c r="N754" s="3" t="s">
        <v>34</v>
      </c>
      <c r="O754" s="3" t="s">
        <v>80</v>
      </c>
      <c r="P754" s="3" t="s">
        <v>85</v>
      </c>
      <c r="S754" s="3"/>
      <c r="AB754" s="8"/>
    </row>
    <row r="755" spans="2:28" ht="21" customHeight="1" x14ac:dyDescent="0.25">
      <c r="B755" s="5" t="s">
        <v>4</v>
      </c>
      <c r="C755" s="5">
        <v>1</v>
      </c>
      <c r="D755" s="5" t="s">
        <v>49</v>
      </c>
      <c r="E755" s="5" t="s">
        <v>22</v>
      </c>
      <c r="F755" s="5" t="s">
        <v>13</v>
      </c>
      <c r="G755" s="5">
        <v>2</v>
      </c>
      <c r="H755" s="5" t="s">
        <v>19</v>
      </c>
      <c r="I755" s="12">
        <v>12000000</v>
      </c>
      <c r="J755" s="5">
        <v>2</v>
      </c>
      <c r="K755" s="6">
        <v>0.19444444444444445</v>
      </c>
      <c r="L755" s="5" t="s">
        <v>9</v>
      </c>
      <c r="M755" s="5" t="s">
        <v>20</v>
      </c>
      <c r="N755" s="5" t="s">
        <v>44</v>
      </c>
      <c r="O755" s="5" t="s">
        <v>80</v>
      </c>
      <c r="P755" s="5" t="s">
        <v>52</v>
      </c>
      <c r="S755" s="3"/>
      <c r="AB755" s="8"/>
    </row>
    <row r="756" spans="2:28" ht="21" customHeight="1" x14ac:dyDescent="0.25">
      <c r="B756" s="3" t="s">
        <v>4</v>
      </c>
      <c r="C756" s="3">
        <v>9</v>
      </c>
      <c r="D756" s="3" t="s">
        <v>17</v>
      </c>
      <c r="E756" s="3" t="s">
        <v>22</v>
      </c>
      <c r="F756" s="3" t="s">
        <v>13</v>
      </c>
      <c r="G756" s="3">
        <v>2</v>
      </c>
      <c r="H756" s="3" t="s">
        <v>40</v>
      </c>
      <c r="I756" s="13">
        <v>38000000</v>
      </c>
      <c r="J756" s="3">
        <v>5</v>
      </c>
      <c r="K756" s="4">
        <v>0.19444444444444445</v>
      </c>
      <c r="L756" s="3" t="s">
        <v>38</v>
      </c>
      <c r="M756" s="3" t="s">
        <v>10</v>
      </c>
      <c r="N756" s="3" t="s">
        <v>41</v>
      </c>
      <c r="O756" s="3" t="s">
        <v>79</v>
      </c>
      <c r="P756" s="3" t="s">
        <v>84</v>
      </c>
      <c r="S756" s="3"/>
      <c r="AB756" s="8"/>
    </row>
    <row r="757" spans="2:28" ht="21" customHeight="1" x14ac:dyDescent="0.25">
      <c r="B757" s="5" t="s">
        <v>4</v>
      </c>
      <c r="C757" s="5">
        <v>11</v>
      </c>
      <c r="D757" s="5" t="s">
        <v>17</v>
      </c>
      <c r="E757" s="5" t="s">
        <v>22</v>
      </c>
      <c r="F757" s="5" t="s">
        <v>32</v>
      </c>
      <c r="G757" s="5">
        <v>2</v>
      </c>
      <c r="H757" s="5" t="s">
        <v>19</v>
      </c>
      <c r="I757" s="12">
        <v>12000000</v>
      </c>
      <c r="J757" s="5">
        <v>5</v>
      </c>
      <c r="K757" s="6">
        <v>0.19444444444444445</v>
      </c>
      <c r="L757" s="5" t="s">
        <v>9</v>
      </c>
      <c r="M757" s="5" t="s">
        <v>43</v>
      </c>
      <c r="N757" s="5" t="s">
        <v>11</v>
      </c>
      <c r="O757" s="5" t="s">
        <v>78</v>
      </c>
      <c r="P757" s="5" t="s">
        <v>52</v>
      </c>
      <c r="S757" s="3"/>
      <c r="AB757" s="8"/>
    </row>
    <row r="758" spans="2:28" ht="21" customHeight="1" x14ac:dyDescent="0.25">
      <c r="B758" s="3" t="s">
        <v>4</v>
      </c>
      <c r="C758" s="3">
        <v>22</v>
      </c>
      <c r="D758" s="3" t="s">
        <v>17</v>
      </c>
      <c r="E758" s="3" t="s">
        <v>42</v>
      </c>
      <c r="F758" s="3" t="s">
        <v>32</v>
      </c>
      <c r="G758" s="3">
        <v>3</v>
      </c>
      <c r="H758" s="3" t="s">
        <v>23</v>
      </c>
      <c r="I758" s="13">
        <v>15000000</v>
      </c>
      <c r="J758" s="3">
        <v>4</v>
      </c>
      <c r="K758" s="4">
        <v>0.19444444444444445</v>
      </c>
      <c r="L758" s="3" t="s">
        <v>9</v>
      </c>
      <c r="M758" s="3" t="s">
        <v>46</v>
      </c>
      <c r="N758" s="3" t="s">
        <v>21</v>
      </c>
      <c r="O758" s="3" t="s">
        <v>81</v>
      </c>
      <c r="P758" s="3" t="s">
        <v>91</v>
      </c>
      <c r="S758" s="3"/>
      <c r="AB758" s="8"/>
    </row>
    <row r="759" spans="2:28" ht="21" customHeight="1" x14ac:dyDescent="0.25">
      <c r="B759" s="5" t="s">
        <v>4</v>
      </c>
      <c r="C759" s="5">
        <v>30</v>
      </c>
      <c r="D759" s="5" t="s">
        <v>17</v>
      </c>
      <c r="E759" s="5" t="s">
        <v>42</v>
      </c>
      <c r="F759" s="5" t="s">
        <v>13</v>
      </c>
      <c r="G759" s="5">
        <v>3</v>
      </c>
      <c r="H759" s="5" t="s">
        <v>23</v>
      </c>
      <c r="I759" s="12">
        <v>15000000</v>
      </c>
      <c r="J759" s="5">
        <v>3</v>
      </c>
      <c r="K759" s="6">
        <v>0.19444444444444445</v>
      </c>
      <c r="L759" s="5" t="s">
        <v>9</v>
      </c>
      <c r="M759" s="5" t="s">
        <v>20</v>
      </c>
      <c r="N759" s="5" t="s">
        <v>16</v>
      </c>
      <c r="O759" s="5" t="s">
        <v>79</v>
      </c>
      <c r="P759" s="5" t="s">
        <v>84</v>
      </c>
      <c r="S759" s="3"/>
      <c r="AB759" s="8"/>
    </row>
    <row r="760" spans="2:28" ht="21" customHeight="1" x14ac:dyDescent="0.25">
      <c r="B760" s="3" t="s">
        <v>4</v>
      </c>
      <c r="C760" s="3">
        <v>10</v>
      </c>
      <c r="D760" s="3" t="s">
        <v>28</v>
      </c>
      <c r="E760" s="3" t="s">
        <v>18</v>
      </c>
      <c r="F760" s="3" t="s">
        <v>7</v>
      </c>
      <c r="G760" s="3">
        <v>4</v>
      </c>
      <c r="H760" s="3" t="s">
        <v>14</v>
      </c>
      <c r="I760" s="13">
        <v>11000000</v>
      </c>
      <c r="J760" s="3">
        <v>2</v>
      </c>
      <c r="K760" s="4">
        <v>0.19444444444444445</v>
      </c>
      <c r="L760" s="3" t="s">
        <v>51</v>
      </c>
      <c r="M760" s="3" t="s">
        <v>10</v>
      </c>
      <c r="N760" s="3" t="s">
        <v>21</v>
      </c>
      <c r="O760" s="3" t="s">
        <v>79</v>
      </c>
      <c r="P760" s="14" t="s">
        <v>92</v>
      </c>
      <c r="S760" s="3"/>
      <c r="AB760" s="8"/>
    </row>
    <row r="761" spans="2:28" ht="21" customHeight="1" x14ac:dyDescent="0.25">
      <c r="B761" s="5" t="s">
        <v>4</v>
      </c>
      <c r="C761" s="5">
        <v>24</v>
      </c>
      <c r="D761" s="5" t="s">
        <v>28</v>
      </c>
      <c r="E761" s="5" t="s">
        <v>6</v>
      </c>
      <c r="F761" s="5" t="s">
        <v>32</v>
      </c>
      <c r="G761" s="5">
        <v>4</v>
      </c>
      <c r="H761" s="5" t="s">
        <v>33</v>
      </c>
      <c r="I761" s="12">
        <v>20000000</v>
      </c>
      <c r="J761" s="5">
        <v>1</v>
      </c>
      <c r="K761" s="6">
        <v>0.19444444444444445</v>
      </c>
      <c r="L761" s="5" t="s">
        <v>51</v>
      </c>
      <c r="M761" s="5" t="s">
        <v>10</v>
      </c>
      <c r="N761" s="5" t="s">
        <v>21</v>
      </c>
      <c r="O761" s="5" t="s">
        <v>80</v>
      </c>
      <c r="P761" s="5" t="s">
        <v>85</v>
      </c>
      <c r="S761" s="3"/>
      <c r="AB761" s="8"/>
    </row>
    <row r="762" spans="2:28" ht="21" customHeight="1" x14ac:dyDescent="0.25">
      <c r="B762" s="3" t="s">
        <v>4</v>
      </c>
      <c r="C762" s="3">
        <v>26</v>
      </c>
      <c r="D762" s="3" t="s">
        <v>28</v>
      </c>
      <c r="E762" s="3" t="s">
        <v>18</v>
      </c>
      <c r="F762" s="3" t="s">
        <v>32</v>
      </c>
      <c r="G762" s="3">
        <v>5</v>
      </c>
      <c r="H762" s="3" t="s">
        <v>33</v>
      </c>
      <c r="I762" s="13">
        <v>20000000</v>
      </c>
      <c r="J762" s="3">
        <v>2</v>
      </c>
      <c r="K762" s="4">
        <v>0.19444444444444445</v>
      </c>
      <c r="L762" s="3" t="s">
        <v>9</v>
      </c>
      <c r="M762" s="3" t="s">
        <v>10</v>
      </c>
      <c r="N762" s="3" t="s">
        <v>21</v>
      </c>
      <c r="O762" s="3" t="s">
        <v>78</v>
      </c>
      <c r="P762" s="3" t="s">
        <v>86</v>
      </c>
      <c r="S762" s="3"/>
      <c r="AB762" s="8"/>
    </row>
    <row r="763" spans="2:28" ht="21" customHeight="1" x14ac:dyDescent="0.25">
      <c r="B763" s="5" t="s">
        <v>4</v>
      </c>
      <c r="C763" s="5">
        <v>1</v>
      </c>
      <c r="D763" s="5" t="s">
        <v>28</v>
      </c>
      <c r="E763" s="5" t="s">
        <v>22</v>
      </c>
      <c r="F763" s="5" t="s">
        <v>36</v>
      </c>
      <c r="G763" s="5">
        <v>4</v>
      </c>
      <c r="H763" s="5" t="s">
        <v>33</v>
      </c>
      <c r="I763" s="12">
        <v>20000000</v>
      </c>
      <c r="J763" s="5">
        <v>2</v>
      </c>
      <c r="K763" s="6">
        <v>0.19444444444444445</v>
      </c>
      <c r="L763" s="5" t="s">
        <v>9</v>
      </c>
      <c r="M763" s="5" t="s">
        <v>30</v>
      </c>
      <c r="N763" s="5" t="s">
        <v>24</v>
      </c>
      <c r="O763" s="5" t="s">
        <v>78</v>
      </c>
      <c r="P763" s="5" t="s">
        <v>52</v>
      </c>
      <c r="S763" s="3"/>
      <c r="AB763" s="8"/>
    </row>
    <row r="764" spans="2:28" ht="21" customHeight="1" x14ac:dyDescent="0.25">
      <c r="B764" s="3" t="s">
        <v>4</v>
      </c>
      <c r="C764" s="3">
        <v>30</v>
      </c>
      <c r="D764" s="3" t="s">
        <v>28</v>
      </c>
      <c r="E764" s="3" t="s">
        <v>42</v>
      </c>
      <c r="F764" s="3" t="s">
        <v>36</v>
      </c>
      <c r="G764" s="3">
        <v>1</v>
      </c>
      <c r="H764" s="3" t="s">
        <v>8</v>
      </c>
      <c r="I764" s="13">
        <v>7000000</v>
      </c>
      <c r="J764" s="3">
        <v>3</v>
      </c>
      <c r="K764" s="4">
        <v>0.19444444444444445</v>
      </c>
      <c r="L764" s="3" t="s">
        <v>9</v>
      </c>
      <c r="M764" s="3" t="s">
        <v>39</v>
      </c>
      <c r="N764" s="3" t="s">
        <v>24</v>
      </c>
      <c r="O764" s="3" t="s">
        <v>81</v>
      </c>
      <c r="P764" s="3" t="s">
        <v>88</v>
      </c>
      <c r="S764" s="3"/>
      <c r="AB764" s="8"/>
    </row>
    <row r="765" spans="2:28" ht="21" customHeight="1" x14ac:dyDescent="0.25">
      <c r="B765" s="5" t="s">
        <v>4</v>
      </c>
      <c r="C765" s="5">
        <v>8</v>
      </c>
      <c r="D765" s="5" t="s">
        <v>28</v>
      </c>
      <c r="E765" s="5" t="s">
        <v>22</v>
      </c>
      <c r="F765" s="5" t="s">
        <v>13</v>
      </c>
      <c r="G765" s="5">
        <v>5</v>
      </c>
      <c r="H765" s="5" t="s">
        <v>26</v>
      </c>
      <c r="I765" s="12">
        <v>25000000</v>
      </c>
      <c r="J765" s="5">
        <v>4</v>
      </c>
      <c r="K765" s="6">
        <v>0.19444444444444445</v>
      </c>
      <c r="L765" s="5" t="s">
        <v>9</v>
      </c>
      <c r="M765" s="5" t="s">
        <v>15</v>
      </c>
      <c r="N765" s="5" t="s">
        <v>11</v>
      </c>
      <c r="O765" s="5" t="s">
        <v>81</v>
      </c>
      <c r="P765" s="5" t="s">
        <v>91</v>
      </c>
      <c r="S765" s="3"/>
      <c r="AB765" s="8"/>
    </row>
    <row r="766" spans="2:28" ht="21" customHeight="1" x14ac:dyDescent="0.25">
      <c r="B766" s="3" t="s">
        <v>4</v>
      </c>
      <c r="C766" s="3">
        <v>11</v>
      </c>
      <c r="D766" s="3" t="s">
        <v>28</v>
      </c>
      <c r="E766" s="3" t="s">
        <v>6</v>
      </c>
      <c r="F766" s="3" t="s">
        <v>32</v>
      </c>
      <c r="G766" s="3">
        <v>3</v>
      </c>
      <c r="H766" s="3" t="s">
        <v>23</v>
      </c>
      <c r="I766" s="13">
        <v>15000000</v>
      </c>
      <c r="J766" s="3">
        <v>3</v>
      </c>
      <c r="K766" s="4">
        <v>0.19444444444444445</v>
      </c>
      <c r="L766" s="3" t="s">
        <v>9</v>
      </c>
      <c r="M766" s="3" t="s">
        <v>30</v>
      </c>
      <c r="N766" s="3" t="s">
        <v>16</v>
      </c>
      <c r="O766" s="3" t="s">
        <v>78</v>
      </c>
      <c r="P766" s="3" t="s">
        <v>52</v>
      </c>
      <c r="S766" s="3"/>
      <c r="AB766" s="8"/>
    </row>
    <row r="767" spans="2:28" ht="21" customHeight="1" x14ac:dyDescent="0.25">
      <c r="B767" s="5" t="s">
        <v>4</v>
      </c>
      <c r="C767" s="5">
        <v>11</v>
      </c>
      <c r="D767" s="5" t="s">
        <v>28</v>
      </c>
      <c r="E767" s="5" t="s">
        <v>29</v>
      </c>
      <c r="F767" s="5" t="s">
        <v>32</v>
      </c>
      <c r="G767" s="5">
        <v>3</v>
      </c>
      <c r="H767" s="5" t="s">
        <v>23</v>
      </c>
      <c r="I767" s="12">
        <v>15000000</v>
      </c>
      <c r="J767" s="5">
        <v>1</v>
      </c>
      <c r="K767" s="6">
        <v>0.19444444444444445</v>
      </c>
      <c r="L767" s="5" t="s">
        <v>9</v>
      </c>
      <c r="M767" s="5" t="s">
        <v>27</v>
      </c>
      <c r="N767" s="5" t="s">
        <v>41</v>
      </c>
      <c r="O767" s="5" t="s">
        <v>78</v>
      </c>
      <c r="P767" s="5" t="s">
        <v>86</v>
      </c>
      <c r="S767" s="3"/>
      <c r="AB767" s="8"/>
    </row>
    <row r="768" spans="2:28" ht="21" customHeight="1" x14ac:dyDescent="0.25">
      <c r="B768" s="3" t="s">
        <v>4</v>
      </c>
      <c r="C768" s="3">
        <v>9</v>
      </c>
      <c r="D768" s="3" t="s">
        <v>35</v>
      </c>
      <c r="E768" s="3" t="s">
        <v>29</v>
      </c>
      <c r="F768" s="3" t="s">
        <v>13</v>
      </c>
      <c r="G768" s="3">
        <v>1</v>
      </c>
      <c r="H768" s="3" t="s">
        <v>37</v>
      </c>
      <c r="I768" s="13">
        <v>19000000</v>
      </c>
      <c r="J768" s="3">
        <v>5</v>
      </c>
      <c r="K768" s="4">
        <v>0.19444444444444445</v>
      </c>
      <c r="L768" s="3" t="s">
        <v>38</v>
      </c>
      <c r="M768" s="3" t="s">
        <v>20</v>
      </c>
      <c r="N768" s="3" t="s">
        <v>44</v>
      </c>
      <c r="O768" s="3" t="s">
        <v>81</v>
      </c>
      <c r="P768" s="3" t="s">
        <v>88</v>
      </c>
      <c r="S768" s="3"/>
      <c r="AB768" s="8"/>
    </row>
    <row r="769" spans="2:28" ht="21" customHeight="1" x14ac:dyDescent="0.25">
      <c r="B769" s="5" t="s">
        <v>4</v>
      </c>
      <c r="C769" s="5">
        <v>22</v>
      </c>
      <c r="D769" s="5" t="s">
        <v>35</v>
      </c>
      <c r="E769" s="5" t="s">
        <v>22</v>
      </c>
      <c r="F769" s="5" t="s">
        <v>32</v>
      </c>
      <c r="G769" s="5">
        <v>1</v>
      </c>
      <c r="H769" s="5" t="s">
        <v>37</v>
      </c>
      <c r="I769" s="12">
        <v>19000000</v>
      </c>
      <c r="J769" s="5">
        <v>1</v>
      </c>
      <c r="K769" s="6">
        <v>0.19444444444444445</v>
      </c>
      <c r="L769" s="5" t="s">
        <v>38</v>
      </c>
      <c r="M769" s="5" t="s">
        <v>53</v>
      </c>
      <c r="N769" s="5" t="s">
        <v>44</v>
      </c>
      <c r="O769" s="5" t="s">
        <v>79</v>
      </c>
      <c r="P769" s="5" t="s">
        <v>84</v>
      </c>
      <c r="S769" s="3"/>
      <c r="AB769" s="8"/>
    </row>
    <row r="770" spans="2:28" ht="21" customHeight="1" x14ac:dyDescent="0.25">
      <c r="B770" s="3" t="s">
        <v>4</v>
      </c>
      <c r="C770" s="3">
        <v>12</v>
      </c>
      <c r="D770" s="3" t="s">
        <v>35</v>
      </c>
      <c r="E770" s="3" t="s">
        <v>18</v>
      </c>
      <c r="F770" s="3" t="s">
        <v>32</v>
      </c>
      <c r="G770" s="3">
        <v>4</v>
      </c>
      <c r="H770" s="3" t="s">
        <v>33</v>
      </c>
      <c r="I770" s="13">
        <v>20000000</v>
      </c>
      <c r="J770" s="3">
        <v>2</v>
      </c>
      <c r="K770" s="4">
        <v>0.19444444444444445</v>
      </c>
      <c r="L770" s="3" t="s">
        <v>9</v>
      </c>
      <c r="M770" s="3" t="s">
        <v>20</v>
      </c>
      <c r="N770" s="3" t="s">
        <v>24</v>
      </c>
      <c r="O770" s="3" t="s">
        <v>78</v>
      </c>
      <c r="P770" s="3" t="s">
        <v>90</v>
      </c>
      <c r="S770" s="3"/>
      <c r="AB770" s="8"/>
    </row>
    <row r="771" spans="2:28" ht="21" customHeight="1" x14ac:dyDescent="0.25">
      <c r="B771" s="5" t="s">
        <v>4</v>
      </c>
      <c r="C771" s="5">
        <v>22</v>
      </c>
      <c r="D771" s="5" t="s">
        <v>35</v>
      </c>
      <c r="E771" s="5" t="s">
        <v>22</v>
      </c>
      <c r="F771" s="5" t="s">
        <v>32</v>
      </c>
      <c r="G771" s="5">
        <v>3</v>
      </c>
      <c r="H771" s="5" t="s">
        <v>23</v>
      </c>
      <c r="I771" s="12">
        <v>15000000</v>
      </c>
      <c r="J771" s="5">
        <v>1</v>
      </c>
      <c r="K771" s="6">
        <v>0.19444444444444445</v>
      </c>
      <c r="L771" s="5" t="s">
        <v>9</v>
      </c>
      <c r="M771" s="5" t="s">
        <v>10</v>
      </c>
      <c r="N771" s="5" t="s">
        <v>41</v>
      </c>
      <c r="O771" s="5" t="s">
        <v>78</v>
      </c>
      <c r="P771" s="5" t="s">
        <v>52</v>
      </c>
      <c r="S771" s="3"/>
      <c r="AB771" s="8"/>
    </row>
    <row r="772" spans="2:28" ht="21" customHeight="1" x14ac:dyDescent="0.25">
      <c r="B772" s="3" t="s">
        <v>4</v>
      </c>
      <c r="C772" s="3">
        <v>16</v>
      </c>
      <c r="D772" s="3" t="s">
        <v>45</v>
      </c>
      <c r="E772" s="3" t="s">
        <v>22</v>
      </c>
      <c r="F772" s="3" t="s">
        <v>13</v>
      </c>
      <c r="G772" s="3">
        <v>2</v>
      </c>
      <c r="H772" s="3" t="s">
        <v>19</v>
      </c>
      <c r="I772" s="13">
        <v>12000000</v>
      </c>
      <c r="J772" s="3">
        <v>1</v>
      </c>
      <c r="K772" s="4">
        <v>0.19444444444444445</v>
      </c>
      <c r="L772" s="3" t="s">
        <v>9</v>
      </c>
      <c r="M772" s="3" t="s">
        <v>20</v>
      </c>
      <c r="N772" s="3" t="s">
        <v>31</v>
      </c>
      <c r="O772" s="3" t="s">
        <v>79</v>
      </c>
      <c r="P772" s="3" t="s">
        <v>83</v>
      </c>
      <c r="S772" s="3"/>
      <c r="AB772" s="8"/>
    </row>
    <row r="773" spans="2:28" ht="21" customHeight="1" x14ac:dyDescent="0.25">
      <c r="B773" s="5" t="s">
        <v>4</v>
      </c>
      <c r="C773" s="5">
        <v>11</v>
      </c>
      <c r="D773" s="5" t="s">
        <v>47</v>
      </c>
      <c r="E773" s="5" t="s">
        <v>6</v>
      </c>
      <c r="F773" s="5" t="s">
        <v>32</v>
      </c>
      <c r="G773" s="5">
        <v>2</v>
      </c>
      <c r="H773" s="5" t="s">
        <v>19</v>
      </c>
      <c r="I773" s="12">
        <v>12000000</v>
      </c>
      <c r="J773" s="5">
        <v>4</v>
      </c>
      <c r="K773" s="6">
        <v>0.19444444444444445</v>
      </c>
      <c r="L773" s="5" t="s">
        <v>9</v>
      </c>
      <c r="M773" s="5" t="s">
        <v>10</v>
      </c>
      <c r="N773" s="5" t="s">
        <v>34</v>
      </c>
      <c r="O773" s="5" t="s">
        <v>80</v>
      </c>
      <c r="P773" s="5" t="s">
        <v>85</v>
      </c>
      <c r="S773" s="3"/>
      <c r="AB773" s="8"/>
    </row>
    <row r="774" spans="2:28" ht="21" customHeight="1" x14ac:dyDescent="0.25">
      <c r="B774" s="3" t="s">
        <v>4</v>
      </c>
      <c r="C774" s="3">
        <v>1</v>
      </c>
      <c r="D774" s="3" t="s">
        <v>49</v>
      </c>
      <c r="E774" s="3" t="s">
        <v>22</v>
      </c>
      <c r="F774" s="3" t="s">
        <v>13</v>
      </c>
      <c r="G774" s="3">
        <v>2</v>
      </c>
      <c r="H774" s="3" t="s">
        <v>19</v>
      </c>
      <c r="I774" s="13">
        <v>12000000</v>
      </c>
      <c r="J774" s="3">
        <v>2</v>
      </c>
      <c r="K774" s="4">
        <v>0.19444444444444445</v>
      </c>
      <c r="L774" s="3" t="s">
        <v>9</v>
      </c>
      <c r="M774" s="3" t="s">
        <v>20</v>
      </c>
      <c r="N774" s="3" t="s">
        <v>44</v>
      </c>
      <c r="O774" s="3" t="s">
        <v>80</v>
      </c>
      <c r="P774" s="3" t="s">
        <v>52</v>
      </c>
      <c r="S774" s="3"/>
      <c r="AB774" s="8"/>
    </row>
    <row r="775" spans="2:28" ht="21" customHeight="1" x14ac:dyDescent="0.25">
      <c r="B775" s="5" t="s">
        <v>57</v>
      </c>
      <c r="C775" s="5">
        <v>15</v>
      </c>
      <c r="D775" s="5" t="s">
        <v>48</v>
      </c>
      <c r="E775" s="5" t="s">
        <v>29</v>
      </c>
      <c r="F775" s="5" t="s">
        <v>7</v>
      </c>
      <c r="G775" s="5">
        <v>0</v>
      </c>
      <c r="H775" s="5" t="s">
        <v>58</v>
      </c>
      <c r="I775" s="5">
        <v>0</v>
      </c>
      <c r="J775" s="5">
        <v>2</v>
      </c>
      <c r="K775" s="6">
        <v>0.19444444444444445</v>
      </c>
      <c r="L775" s="5"/>
      <c r="M775" s="5"/>
      <c r="N775" s="5" t="s">
        <v>34</v>
      </c>
      <c r="O775" s="5" t="s">
        <v>79</v>
      </c>
      <c r="P775" s="5" t="s">
        <v>83</v>
      </c>
      <c r="S775" s="3"/>
      <c r="AB775" s="8"/>
    </row>
    <row r="776" spans="2:28" ht="21" customHeight="1" x14ac:dyDescent="0.25">
      <c r="B776" s="3" t="s">
        <v>57</v>
      </c>
      <c r="C776" s="3">
        <v>11</v>
      </c>
      <c r="D776" s="3" t="s">
        <v>49</v>
      </c>
      <c r="E776" s="3" t="s">
        <v>6</v>
      </c>
      <c r="F776" s="3" t="s">
        <v>32</v>
      </c>
      <c r="G776" s="3">
        <v>0</v>
      </c>
      <c r="H776" s="3" t="s">
        <v>58</v>
      </c>
      <c r="I776" s="3">
        <v>0</v>
      </c>
      <c r="J776" s="3">
        <v>5</v>
      </c>
      <c r="K776" s="4">
        <v>0.19444444444444445</v>
      </c>
      <c r="N776" s="3" t="s">
        <v>24</v>
      </c>
      <c r="O776" s="3" t="s">
        <v>80</v>
      </c>
      <c r="P776" s="3" t="s">
        <v>52</v>
      </c>
      <c r="S776" s="3"/>
      <c r="AB776" s="8"/>
    </row>
    <row r="777" spans="2:28" ht="21" customHeight="1" x14ac:dyDescent="0.25">
      <c r="B777" s="5" t="s">
        <v>57</v>
      </c>
      <c r="C777" s="5">
        <v>14</v>
      </c>
      <c r="D777" s="5" t="s">
        <v>12</v>
      </c>
      <c r="E777" s="5" t="s">
        <v>18</v>
      </c>
      <c r="F777" s="5" t="s">
        <v>32</v>
      </c>
      <c r="G777" s="5">
        <v>0</v>
      </c>
      <c r="H777" s="5" t="s">
        <v>58</v>
      </c>
      <c r="I777" s="5">
        <v>0</v>
      </c>
      <c r="J777" s="5">
        <v>4</v>
      </c>
      <c r="K777" s="6">
        <v>0.19444444444444445</v>
      </c>
      <c r="L777" s="5"/>
      <c r="M777" s="5"/>
      <c r="N777" s="5" t="s">
        <v>34</v>
      </c>
      <c r="O777" s="5" t="s">
        <v>78</v>
      </c>
      <c r="P777" s="5" t="s">
        <v>86</v>
      </c>
      <c r="S777" s="3"/>
      <c r="AB777" s="8"/>
    </row>
    <row r="778" spans="2:28" ht="21" customHeight="1" x14ac:dyDescent="0.25">
      <c r="B778" s="3" t="s">
        <v>57</v>
      </c>
      <c r="C778" s="3">
        <v>24</v>
      </c>
      <c r="D778" s="3" t="s">
        <v>17</v>
      </c>
      <c r="E778" s="3" t="s">
        <v>61</v>
      </c>
      <c r="F778" s="3" t="s">
        <v>32</v>
      </c>
      <c r="G778" s="3">
        <v>0</v>
      </c>
      <c r="H778" s="3" t="s">
        <v>58</v>
      </c>
      <c r="I778" s="3">
        <v>0</v>
      </c>
      <c r="J778" s="3">
        <v>3</v>
      </c>
      <c r="K778" s="4">
        <v>0.19444444444444445</v>
      </c>
      <c r="N778" s="3" t="s">
        <v>11</v>
      </c>
      <c r="O778" s="3" t="s">
        <v>78</v>
      </c>
      <c r="P778" s="3" t="s">
        <v>52</v>
      </c>
      <c r="S778" s="3"/>
      <c r="AB778" s="8"/>
    </row>
    <row r="779" spans="2:28" ht="21" customHeight="1" x14ac:dyDescent="0.25">
      <c r="B779" s="5" t="s">
        <v>57</v>
      </c>
      <c r="C779" s="5">
        <v>1</v>
      </c>
      <c r="D779" s="5" t="s">
        <v>28</v>
      </c>
      <c r="E779" s="5" t="s">
        <v>6</v>
      </c>
      <c r="F779" s="5" t="s">
        <v>32</v>
      </c>
      <c r="G779" s="5">
        <v>0</v>
      </c>
      <c r="H779" s="5" t="s">
        <v>58</v>
      </c>
      <c r="I779" s="5">
        <v>0</v>
      </c>
      <c r="J779" s="5">
        <v>1</v>
      </c>
      <c r="K779" s="6">
        <v>0.19444444444444445</v>
      </c>
      <c r="L779" s="5"/>
      <c r="M779" s="5"/>
      <c r="N779" s="5" t="s">
        <v>34</v>
      </c>
      <c r="O779" s="5" t="s">
        <v>79</v>
      </c>
      <c r="P779" s="5" t="s">
        <v>87</v>
      </c>
      <c r="S779" s="3"/>
      <c r="AB779" s="8"/>
    </row>
    <row r="780" spans="2:28" ht="21" customHeight="1" x14ac:dyDescent="0.25">
      <c r="B780" s="3" t="s">
        <v>57</v>
      </c>
      <c r="C780" s="3">
        <v>19</v>
      </c>
      <c r="D780" s="3" t="s">
        <v>56</v>
      </c>
      <c r="E780" s="3" t="s">
        <v>22</v>
      </c>
      <c r="F780" s="3" t="s">
        <v>32</v>
      </c>
      <c r="G780" s="3">
        <v>0</v>
      </c>
      <c r="H780" s="3" t="s">
        <v>58</v>
      </c>
      <c r="I780" s="3">
        <v>0</v>
      </c>
      <c r="J780" s="3">
        <v>2</v>
      </c>
      <c r="K780" s="4">
        <v>0.19444444444444445</v>
      </c>
      <c r="N780" s="3" t="s">
        <v>21</v>
      </c>
      <c r="O780" s="3" t="s">
        <v>80</v>
      </c>
      <c r="P780" s="3" t="s">
        <v>52</v>
      </c>
      <c r="S780" s="3"/>
      <c r="AB780" s="8"/>
    </row>
    <row r="781" spans="2:28" ht="21" customHeight="1" x14ac:dyDescent="0.25">
      <c r="B781" s="5" t="s">
        <v>57</v>
      </c>
      <c r="C781" s="5">
        <v>15</v>
      </c>
      <c r="D781" s="5" t="s">
        <v>48</v>
      </c>
      <c r="E781" s="5" t="s">
        <v>29</v>
      </c>
      <c r="F781" s="5" t="s">
        <v>7</v>
      </c>
      <c r="G781" s="5">
        <v>0</v>
      </c>
      <c r="H781" s="5" t="s">
        <v>58</v>
      </c>
      <c r="I781" s="5">
        <v>0</v>
      </c>
      <c r="J781" s="5">
        <v>2</v>
      </c>
      <c r="K781" s="6">
        <v>0.19444444444444445</v>
      </c>
      <c r="L781" s="5"/>
      <c r="M781" s="5"/>
      <c r="N781" s="5" t="s">
        <v>34</v>
      </c>
      <c r="O781" s="5" t="s">
        <v>79</v>
      </c>
      <c r="P781" s="5" t="s">
        <v>83</v>
      </c>
      <c r="S781" s="3"/>
      <c r="AB781" s="8"/>
    </row>
    <row r="782" spans="2:28" ht="21" customHeight="1" x14ac:dyDescent="0.25">
      <c r="B782" s="3" t="s">
        <v>57</v>
      </c>
      <c r="C782" s="3">
        <v>11</v>
      </c>
      <c r="D782" s="3" t="s">
        <v>49</v>
      </c>
      <c r="E782" s="3" t="s">
        <v>6</v>
      </c>
      <c r="F782" s="3" t="s">
        <v>32</v>
      </c>
      <c r="G782" s="3">
        <v>0</v>
      </c>
      <c r="H782" s="3" t="s">
        <v>58</v>
      </c>
      <c r="I782" s="3">
        <v>0</v>
      </c>
      <c r="J782" s="3">
        <v>5</v>
      </c>
      <c r="K782" s="4">
        <v>0.19444444444444445</v>
      </c>
      <c r="N782" s="3" t="s">
        <v>24</v>
      </c>
      <c r="O782" s="3" t="s">
        <v>80</v>
      </c>
      <c r="P782" s="3" t="s">
        <v>52</v>
      </c>
      <c r="S782" s="3"/>
      <c r="AB782" s="8"/>
    </row>
    <row r="783" spans="2:28" ht="21" customHeight="1" x14ac:dyDescent="0.25">
      <c r="B783" s="5" t="s">
        <v>4</v>
      </c>
      <c r="C783" s="5">
        <v>19</v>
      </c>
      <c r="D783" s="5" t="s">
        <v>12</v>
      </c>
      <c r="E783" s="5" t="s">
        <v>18</v>
      </c>
      <c r="F783" s="5" t="s">
        <v>36</v>
      </c>
      <c r="G783" s="5">
        <v>1</v>
      </c>
      <c r="H783" s="5" t="s">
        <v>8</v>
      </c>
      <c r="I783" s="12">
        <v>7000000</v>
      </c>
      <c r="J783" s="5">
        <v>5</v>
      </c>
      <c r="K783" s="6">
        <v>0.19791666666666666</v>
      </c>
      <c r="L783" s="5" t="s">
        <v>9</v>
      </c>
      <c r="M783" s="5" t="s">
        <v>15</v>
      </c>
      <c r="N783" s="5" t="s">
        <v>41</v>
      </c>
      <c r="O783" s="5" t="s">
        <v>78</v>
      </c>
      <c r="P783" s="5" t="s">
        <v>90</v>
      </c>
      <c r="S783" s="3"/>
      <c r="AB783" s="8"/>
    </row>
    <row r="784" spans="2:28" ht="21" customHeight="1" x14ac:dyDescent="0.25">
      <c r="B784" s="3" t="s">
        <v>4</v>
      </c>
      <c r="C784" s="3">
        <v>5</v>
      </c>
      <c r="D784" s="3" t="s">
        <v>17</v>
      </c>
      <c r="E784" s="3" t="s">
        <v>22</v>
      </c>
      <c r="F784" s="3" t="s">
        <v>32</v>
      </c>
      <c r="G784" s="3">
        <v>4</v>
      </c>
      <c r="H784" s="3" t="s">
        <v>23</v>
      </c>
      <c r="I784" s="13">
        <v>15000000</v>
      </c>
      <c r="J784" s="3">
        <v>3</v>
      </c>
      <c r="K784" s="4">
        <v>0.19791666666666666</v>
      </c>
      <c r="L784" s="3" t="s">
        <v>9</v>
      </c>
      <c r="M784" s="3" t="s">
        <v>10</v>
      </c>
      <c r="N784" s="3" t="s">
        <v>24</v>
      </c>
      <c r="O784" s="3" t="s">
        <v>80</v>
      </c>
      <c r="P784" s="3" t="s">
        <v>52</v>
      </c>
      <c r="S784" s="3"/>
      <c r="AB784" s="8"/>
    </row>
    <row r="785" spans="2:28" ht="21" customHeight="1" x14ac:dyDescent="0.25">
      <c r="B785" s="5" t="s">
        <v>4</v>
      </c>
      <c r="C785" s="5">
        <v>11</v>
      </c>
      <c r="D785" s="5" t="s">
        <v>28</v>
      </c>
      <c r="E785" s="5" t="s">
        <v>6</v>
      </c>
      <c r="F785" s="5" t="s">
        <v>36</v>
      </c>
      <c r="G785" s="5">
        <v>2</v>
      </c>
      <c r="H785" s="5" t="s">
        <v>40</v>
      </c>
      <c r="I785" s="12">
        <v>38000000</v>
      </c>
      <c r="J785" s="5">
        <v>1</v>
      </c>
      <c r="K785" s="6">
        <v>0.19791666666666666</v>
      </c>
      <c r="L785" s="5" t="s">
        <v>38</v>
      </c>
      <c r="M785" s="5" t="s">
        <v>10</v>
      </c>
      <c r="N785" s="5" t="s">
        <v>31</v>
      </c>
      <c r="O785" s="5" t="s">
        <v>78</v>
      </c>
      <c r="P785" s="5" t="s">
        <v>90</v>
      </c>
      <c r="S785" s="3"/>
      <c r="AB785" s="8"/>
    </row>
    <row r="786" spans="2:28" ht="21" customHeight="1" x14ac:dyDescent="0.25">
      <c r="B786" s="3" t="s">
        <v>4</v>
      </c>
      <c r="C786" s="3">
        <v>1</v>
      </c>
      <c r="D786" s="3" t="s">
        <v>28</v>
      </c>
      <c r="E786" s="3" t="s">
        <v>42</v>
      </c>
      <c r="F786" s="3" t="s">
        <v>7</v>
      </c>
      <c r="G786" s="3">
        <v>3</v>
      </c>
      <c r="H786" s="3" t="s">
        <v>23</v>
      </c>
      <c r="I786" s="13">
        <v>15000000</v>
      </c>
      <c r="J786" s="3">
        <v>1</v>
      </c>
      <c r="K786" s="4">
        <v>0.19791666666666666</v>
      </c>
      <c r="L786" s="3" t="s">
        <v>9</v>
      </c>
      <c r="M786" s="3" t="s">
        <v>30</v>
      </c>
      <c r="N786" s="3" t="s">
        <v>21</v>
      </c>
      <c r="O786" s="3" t="s">
        <v>80</v>
      </c>
      <c r="P786" s="3" t="s">
        <v>85</v>
      </c>
      <c r="S786" s="3"/>
      <c r="AB786" s="8"/>
    </row>
    <row r="787" spans="2:28" ht="21" customHeight="1" x14ac:dyDescent="0.25">
      <c r="B787" s="5" t="s">
        <v>4</v>
      </c>
      <c r="C787" s="5">
        <v>21</v>
      </c>
      <c r="D787" s="5" t="s">
        <v>28</v>
      </c>
      <c r="E787" s="5" t="s">
        <v>18</v>
      </c>
      <c r="F787" s="5" t="s">
        <v>7</v>
      </c>
      <c r="G787" s="5">
        <v>5</v>
      </c>
      <c r="H787" s="5" t="s">
        <v>33</v>
      </c>
      <c r="I787" s="12">
        <v>20000000</v>
      </c>
      <c r="J787" s="5">
        <v>5</v>
      </c>
      <c r="K787" s="6">
        <v>0.19791666666666666</v>
      </c>
      <c r="L787" s="5" t="s">
        <v>9</v>
      </c>
      <c r="M787" s="5" t="s">
        <v>46</v>
      </c>
      <c r="N787" s="5" t="s">
        <v>11</v>
      </c>
      <c r="O787" s="5" t="s">
        <v>79</v>
      </c>
      <c r="P787" s="5" t="s">
        <v>84</v>
      </c>
      <c r="S787" s="3"/>
      <c r="AB787" s="8"/>
    </row>
    <row r="788" spans="2:28" ht="21" customHeight="1" x14ac:dyDescent="0.25">
      <c r="B788" s="3" t="s">
        <v>4</v>
      </c>
      <c r="C788" s="3">
        <v>27</v>
      </c>
      <c r="D788" s="3" t="s">
        <v>35</v>
      </c>
      <c r="E788" s="3" t="s">
        <v>29</v>
      </c>
      <c r="F788" s="3" t="s">
        <v>32</v>
      </c>
      <c r="G788" s="3">
        <v>3</v>
      </c>
      <c r="H788" s="3" t="s">
        <v>14</v>
      </c>
      <c r="I788" s="13">
        <v>11000000</v>
      </c>
      <c r="J788" s="3">
        <v>3</v>
      </c>
      <c r="K788" s="4">
        <v>0.19791666666666666</v>
      </c>
      <c r="L788" s="3" t="s">
        <v>9</v>
      </c>
      <c r="M788" s="3" t="s">
        <v>46</v>
      </c>
      <c r="N788" s="3" t="s">
        <v>41</v>
      </c>
      <c r="O788" s="3" t="s">
        <v>81</v>
      </c>
      <c r="P788" s="3" t="s">
        <v>25</v>
      </c>
      <c r="S788" s="3"/>
      <c r="AB788" s="8"/>
    </row>
    <row r="789" spans="2:28" ht="21" customHeight="1" x14ac:dyDescent="0.25">
      <c r="B789" s="5" t="s">
        <v>4</v>
      </c>
      <c r="C789" s="5">
        <v>28</v>
      </c>
      <c r="D789" s="5" t="s">
        <v>35</v>
      </c>
      <c r="E789" s="5" t="s">
        <v>29</v>
      </c>
      <c r="F789" s="5" t="s">
        <v>13</v>
      </c>
      <c r="G789" s="5">
        <v>2</v>
      </c>
      <c r="H789" s="5" t="s">
        <v>19</v>
      </c>
      <c r="I789" s="12">
        <v>12000000</v>
      </c>
      <c r="J789" s="5">
        <v>3</v>
      </c>
      <c r="K789" s="6">
        <v>0.19791666666666666</v>
      </c>
      <c r="L789" s="5" t="s">
        <v>9</v>
      </c>
      <c r="M789" s="5" t="s">
        <v>30</v>
      </c>
      <c r="N789" s="5" t="s">
        <v>44</v>
      </c>
      <c r="O789" s="5" t="s">
        <v>78</v>
      </c>
      <c r="P789" s="5" t="s">
        <v>89</v>
      </c>
      <c r="S789" s="3"/>
      <c r="AB789" s="8"/>
    </row>
    <row r="790" spans="2:28" ht="21" customHeight="1" x14ac:dyDescent="0.25">
      <c r="B790" s="3" t="s">
        <v>4</v>
      </c>
      <c r="C790" s="3">
        <v>11</v>
      </c>
      <c r="D790" s="3" t="s">
        <v>56</v>
      </c>
      <c r="E790" s="3" t="s">
        <v>29</v>
      </c>
      <c r="F790" s="3" t="s">
        <v>13</v>
      </c>
      <c r="G790" s="3">
        <v>1</v>
      </c>
      <c r="H790" s="3" t="s">
        <v>37</v>
      </c>
      <c r="I790" s="13">
        <v>19000000</v>
      </c>
      <c r="J790" s="3">
        <v>1</v>
      </c>
      <c r="K790" s="4">
        <v>0.19791666666666666</v>
      </c>
      <c r="L790" s="3" t="s">
        <v>38</v>
      </c>
      <c r="M790" s="3" t="s">
        <v>20</v>
      </c>
      <c r="N790" s="3" t="s">
        <v>21</v>
      </c>
      <c r="O790" s="3" t="s">
        <v>78</v>
      </c>
      <c r="P790" s="3" t="s">
        <v>80</v>
      </c>
      <c r="S790" s="3"/>
      <c r="AB790" s="8"/>
    </row>
    <row r="791" spans="2:28" ht="21" customHeight="1" x14ac:dyDescent="0.25">
      <c r="B791" s="5" t="s">
        <v>4</v>
      </c>
      <c r="C791" s="5">
        <v>25</v>
      </c>
      <c r="D791" s="5" t="s">
        <v>56</v>
      </c>
      <c r="E791" s="5" t="s">
        <v>6</v>
      </c>
      <c r="F791" s="5" t="s">
        <v>13</v>
      </c>
      <c r="G791" s="5">
        <v>2</v>
      </c>
      <c r="H791" s="5" t="s">
        <v>19</v>
      </c>
      <c r="I791" s="12">
        <v>12000000</v>
      </c>
      <c r="J791" s="5">
        <v>1</v>
      </c>
      <c r="K791" s="6">
        <v>0.19791666666666666</v>
      </c>
      <c r="L791" s="5" t="s">
        <v>9</v>
      </c>
      <c r="M791" s="5" t="s">
        <v>46</v>
      </c>
      <c r="N791" s="5" t="s">
        <v>34</v>
      </c>
      <c r="O791" s="5" t="s">
        <v>81</v>
      </c>
      <c r="P791" s="5" t="s">
        <v>88</v>
      </c>
      <c r="S791" s="3"/>
      <c r="AB791" s="8"/>
    </row>
    <row r="792" spans="2:28" ht="21" customHeight="1" x14ac:dyDescent="0.25">
      <c r="B792" s="3" t="s">
        <v>4</v>
      </c>
      <c r="C792" s="3">
        <v>23</v>
      </c>
      <c r="D792" s="3" t="s">
        <v>56</v>
      </c>
      <c r="E792" s="3" t="s">
        <v>6</v>
      </c>
      <c r="F792" s="3" t="s">
        <v>7</v>
      </c>
      <c r="G792" s="3">
        <v>2</v>
      </c>
      <c r="H792" s="3" t="s">
        <v>19</v>
      </c>
      <c r="I792" s="13">
        <v>12000000</v>
      </c>
      <c r="J792" s="3">
        <v>1</v>
      </c>
      <c r="K792" s="4">
        <v>0.19791666666666666</v>
      </c>
      <c r="L792" s="3" t="s">
        <v>9</v>
      </c>
      <c r="M792" s="3" t="s">
        <v>53</v>
      </c>
      <c r="N792" s="3" t="s">
        <v>41</v>
      </c>
      <c r="O792" s="3" t="s">
        <v>79</v>
      </c>
      <c r="P792" s="3" t="s">
        <v>83</v>
      </c>
      <c r="S792" s="3"/>
      <c r="AB792" s="8"/>
    </row>
    <row r="793" spans="2:28" ht="21" customHeight="1" x14ac:dyDescent="0.25">
      <c r="B793" s="5" t="s">
        <v>4</v>
      </c>
      <c r="C793" s="5">
        <v>19</v>
      </c>
      <c r="D793" s="5" t="s">
        <v>12</v>
      </c>
      <c r="E793" s="5" t="s">
        <v>18</v>
      </c>
      <c r="F793" s="5" t="s">
        <v>36</v>
      </c>
      <c r="G793" s="5">
        <v>1</v>
      </c>
      <c r="H793" s="5" t="s">
        <v>8</v>
      </c>
      <c r="I793" s="12">
        <v>7000000</v>
      </c>
      <c r="J793" s="5">
        <v>5</v>
      </c>
      <c r="K793" s="6">
        <v>0.19791666666666666</v>
      </c>
      <c r="L793" s="5" t="s">
        <v>9</v>
      </c>
      <c r="M793" s="5" t="s">
        <v>15</v>
      </c>
      <c r="N793" s="5" t="s">
        <v>41</v>
      </c>
      <c r="O793" s="5" t="s">
        <v>78</v>
      </c>
      <c r="P793" s="5" t="s">
        <v>90</v>
      </c>
      <c r="S793" s="3"/>
      <c r="AB793" s="8"/>
    </row>
    <row r="794" spans="2:28" ht="21" customHeight="1" x14ac:dyDescent="0.25">
      <c r="B794" s="3" t="s">
        <v>57</v>
      </c>
      <c r="C794" s="3">
        <v>11</v>
      </c>
      <c r="D794" s="3" t="s">
        <v>45</v>
      </c>
      <c r="E794" s="3" t="s">
        <v>29</v>
      </c>
      <c r="F794" s="3" t="s">
        <v>13</v>
      </c>
      <c r="G794" s="3">
        <v>0</v>
      </c>
      <c r="H794" s="3" t="s">
        <v>58</v>
      </c>
      <c r="I794" s="3">
        <v>0</v>
      </c>
      <c r="J794" s="3">
        <v>4</v>
      </c>
      <c r="K794" s="4">
        <v>0.19791666666666666</v>
      </c>
      <c r="N794" s="3" t="s">
        <v>21</v>
      </c>
      <c r="O794" s="3" t="s">
        <v>81</v>
      </c>
      <c r="P794" s="3" t="s">
        <v>91</v>
      </c>
      <c r="S794" s="3"/>
      <c r="AB794" s="8"/>
    </row>
    <row r="795" spans="2:28" ht="21" customHeight="1" x14ac:dyDescent="0.25">
      <c r="B795" s="5" t="s">
        <v>57</v>
      </c>
      <c r="C795" s="5">
        <v>19</v>
      </c>
      <c r="D795" s="5" t="s">
        <v>17</v>
      </c>
      <c r="E795" s="5" t="s">
        <v>6</v>
      </c>
      <c r="F795" s="5" t="s">
        <v>32</v>
      </c>
      <c r="G795" s="5">
        <v>0</v>
      </c>
      <c r="H795" s="5" t="s">
        <v>58</v>
      </c>
      <c r="I795" s="5">
        <v>0</v>
      </c>
      <c r="J795" s="5">
        <v>6</v>
      </c>
      <c r="K795" s="6">
        <v>0.19791666666666666</v>
      </c>
      <c r="L795" s="5"/>
      <c r="M795" s="5"/>
      <c r="N795" s="5" t="s">
        <v>21</v>
      </c>
      <c r="O795" s="5" t="s">
        <v>79</v>
      </c>
      <c r="P795" s="15" t="s">
        <v>93</v>
      </c>
      <c r="S795" s="3"/>
      <c r="AB795" s="8"/>
    </row>
    <row r="796" spans="2:28" ht="21" customHeight="1" x14ac:dyDescent="0.25">
      <c r="B796" s="3" t="s">
        <v>57</v>
      </c>
      <c r="C796" s="3">
        <v>18</v>
      </c>
      <c r="D796" s="3" t="s">
        <v>35</v>
      </c>
      <c r="E796" s="3" t="s">
        <v>61</v>
      </c>
      <c r="F796" s="3" t="s">
        <v>32</v>
      </c>
      <c r="G796" s="3">
        <v>0</v>
      </c>
      <c r="H796" s="3" t="s">
        <v>58</v>
      </c>
      <c r="I796" s="3">
        <v>0</v>
      </c>
      <c r="J796" s="3">
        <v>4</v>
      </c>
      <c r="K796" s="4">
        <v>0.19791666666666666</v>
      </c>
      <c r="N796" s="3" t="s">
        <v>44</v>
      </c>
      <c r="O796" s="3" t="s">
        <v>80</v>
      </c>
      <c r="P796" s="3" t="s">
        <v>52</v>
      </c>
      <c r="S796" s="3"/>
      <c r="AB796" s="8"/>
    </row>
    <row r="797" spans="2:28" ht="21" customHeight="1" x14ac:dyDescent="0.25">
      <c r="B797" s="5" t="s">
        <v>57</v>
      </c>
      <c r="C797" s="5">
        <v>11</v>
      </c>
      <c r="D797" s="5" t="s">
        <v>45</v>
      </c>
      <c r="E797" s="5" t="s">
        <v>29</v>
      </c>
      <c r="F797" s="5" t="s">
        <v>13</v>
      </c>
      <c r="G797" s="5">
        <v>0</v>
      </c>
      <c r="H797" s="5" t="s">
        <v>58</v>
      </c>
      <c r="I797" s="5">
        <v>0</v>
      </c>
      <c r="J797" s="5">
        <v>4</v>
      </c>
      <c r="K797" s="6">
        <v>0.19791666666666666</v>
      </c>
      <c r="L797" s="5"/>
      <c r="M797" s="5"/>
      <c r="N797" s="5" t="s">
        <v>21</v>
      </c>
      <c r="O797" s="5" t="s">
        <v>81</v>
      </c>
      <c r="P797" s="5" t="s">
        <v>91</v>
      </c>
      <c r="S797" s="3"/>
      <c r="AB797" s="8"/>
    </row>
    <row r="798" spans="2:28" ht="21" customHeight="1" x14ac:dyDescent="0.25">
      <c r="B798" s="3" t="s">
        <v>4</v>
      </c>
      <c r="C798" s="3">
        <v>13</v>
      </c>
      <c r="D798" s="3" t="s">
        <v>45</v>
      </c>
      <c r="E798" s="3" t="s">
        <v>42</v>
      </c>
      <c r="F798" s="3" t="s">
        <v>32</v>
      </c>
      <c r="G798" s="3">
        <v>2</v>
      </c>
      <c r="H798" s="3" t="s">
        <v>19</v>
      </c>
      <c r="I798" s="13">
        <v>12000000</v>
      </c>
      <c r="J798" s="3">
        <v>1</v>
      </c>
      <c r="K798" s="4">
        <v>0.19999999999999998</v>
      </c>
      <c r="L798" s="3" t="s">
        <v>9</v>
      </c>
      <c r="M798" s="3" t="s">
        <v>46</v>
      </c>
      <c r="N798" s="3" t="s">
        <v>21</v>
      </c>
      <c r="O798" s="3" t="s">
        <v>79</v>
      </c>
      <c r="P798" s="3" t="s">
        <v>83</v>
      </c>
      <c r="S798" s="3"/>
      <c r="AB798" s="8"/>
    </row>
    <row r="799" spans="2:28" ht="21" customHeight="1" x14ac:dyDescent="0.25">
      <c r="B799" s="5" t="s">
        <v>4</v>
      </c>
      <c r="C799" s="5">
        <v>1</v>
      </c>
      <c r="D799" s="5" t="s">
        <v>49</v>
      </c>
      <c r="E799" s="5" t="s">
        <v>42</v>
      </c>
      <c r="F799" s="5" t="s">
        <v>13</v>
      </c>
      <c r="G799" s="5">
        <v>4</v>
      </c>
      <c r="H799" s="5" t="s">
        <v>33</v>
      </c>
      <c r="I799" s="12">
        <v>20000000</v>
      </c>
      <c r="J799" s="5">
        <v>4</v>
      </c>
      <c r="K799" s="6">
        <v>0.19999999999999998</v>
      </c>
      <c r="L799" s="5" t="s">
        <v>51</v>
      </c>
      <c r="M799" s="5" t="s">
        <v>53</v>
      </c>
      <c r="N799" s="5" t="s">
        <v>34</v>
      </c>
      <c r="O799" s="5" t="s">
        <v>78</v>
      </c>
      <c r="P799" s="5" t="s">
        <v>52</v>
      </c>
      <c r="S799" s="3"/>
      <c r="AB799" s="8"/>
    </row>
    <row r="800" spans="2:28" ht="21" customHeight="1" x14ac:dyDescent="0.25">
      <c r="B800" s="3" t="s">
        <v>4</v>
      </c>
      <c r="C800" s="3">
        <v>12</v>
      </c>
      <c r="D800" s="3" t="s">
        <v>17</v>
      </c>
      <c r="E800" s="3" t="s">
        <v>42</v>
      </c>
      <c r="F800" s="3" t="s">
        <v>7</v>
      </c>
      <c r="G800" s="3">
        <v>2</v>
      </c>
      <c r="H800" s="3" t="s">
        <v>54</v>
      </c>
      <c r="I800" s="13">
        <v>10000000</v>
      </c>
      <c r="J800" s="3">
        <v>5</v>
      </c>
      <c r="K800" s="4">
        <v>0.19999999999999998</v>
      </c>
      <c r="L800" s="3" t="s">
        <v>9</v>
      </c>
      <c r="M800" s="3" t="s">
        <v>27</v>
      </c>
      <c r="N800" s="3" t="s">
        <v>44</v>
      </c>
      <c r="O800" s="3" t="s">
        <v>80</v>
      </c>
      <c r="P800" s="3" t="s">
        <v>52</v>
      </c>
      <c r="S800" s="3"/>
      <c r="AB800" s="8"/>
    </row>
    <row r="801" spans="2:28" ht="21" customHeight="1" x14ac:dyDescent="0.25">
      <c r="B801" s="5" t="s">
        <v>4</v>
      </c>
      <c r="C801" s="5">
        <v>13</v>
      </c>
      <c r="D801" s="5" t="s">
        <v>28</v>
      </c>
      <c r="E801" s="5" t="s">
        <v>6</v>
      </c>
      <c r="F801" s="5" t="s">
        <v>13</v>
      </c>
      <c r="G801" s="5">
        <v>1</v>
      </c>
      <c r="H801" s="5" t="s">
        <v>37</v>
      </c>
      <c r="I801" s="12">
        <v>19000000</v>
      </c>
      <c r="J801" s="5">
        <v>4</v>
      </c>
      <c r="K801" s="6">
        <v>0.19999999999999998</v>
      </c>
      <c r="L801" s="5" t="s">
        <v>38</v>
      </c>
      <c r="M801" s="5" t="s">
        <v>46</v>
      </c>
      <c r="N801" s="5" t="s">
        <v>24</v>
      </c>
      <c r="O801" s="5" t="s">
        <v>79</v>
      </c>
      <c r="P801" s="5" t="s">
        <v>84</v>
      </c>
      <c r="S801" s="3"/>
      <c r="AB801" s="8"/>
    </row>
    <row r="802" spans="2:28" ht="21" customHeight="1" x14ac:dyDescent="0.25">
      <c r="B802" s="3" t="s">
        <v>4</v>
      </c>
      <c r="C802" s="3">
        <v>8</v>
      </c>
      <c r="D802" s="3" t="s">
        <v>28</v>
      </c>
      <c r="E802" s="3" t="s">
        <v>42</v>
      </c>
      <c r="F802" s="3" t="s">
        <v>13</v>
      </c>
      <c r="G802" s="3">
        <v>3</v>
      </c>
      <c r="H802" s="3" t="s">
        <v>23</v>
      </c>
      <c r="I802" s="13">
        <v>15000000</v>
      </c>
      <c r="J802" s="3">
        <v>3</v>
      </c>
      <c r="K802" s="4">
        <v>0.19999999999999998</v>
      </c>
      <c r="L802" s="3" t="s">
        <v>9</v>
      </c>
      <c r="M802" s="3" t="s">
        <v>10</v>
      </c>
      <c r="N802" s="3" t="s">
        <v>31</v>
      </c>
      <c r="O802" s="3" t="s">
        <v>78</v>
      </c>
      <c r="P802" s="3" t="s">
        <v>86</v>
      </c>
      <c r="S802" s="3"/>
      <c r="AB802" s="8"/>
    </row>
    <row r="803" spans="2:28" ht="21" customHeight="1" x14ac:dyDescent="0.25">
      <c r="B803" s="5" t="s">
        <v>4</v>
      </c>
      <c r="C803" s="5">
        <v>17</v>
      </c>
      <c r="D803" s="5" t="s">
        <v>35</v>
      </c>
      <c r="E803" s="5" t="s">
        <v>6</v>
      </c>
      <c r="F803" s="5" t="s">
        <v>32</v>
      </c>
      <c r="G803" s="5">
        <v>2</v>
      </c>
      <c r="H803" s="5" t="s">
        <v>19</v>
      </c>
      <c r="I803" s="12">
        <v>12000000</v>
      </c>
      <c r="J803" s="5">
        <v>3</v>
      </c>
      <c r="K803" s="6">
        <v>0.19999999999999998</v>
      </c>
      <c r="L803" s="5" t="s">
        <v>9</v>
      </c>
      <c r="M803" s="5" t="s">
        <v>20</v>
      </c>
      <c r="N803" s="5" t="s">
        <v>31</v>
      </c>
      <c r="O803" s="5" t="s">
        <v>80</v>
      </c>
      <c r="P803" s="5" t="s">
        <v>52</v>
      </c>
      <c r="S803" s="3"/>
      <c r="AB803" s="8"/>
    </row>
    <row r="804" spans="2:28" ht="21" customHeight="1" x14ac:dyDescent="0.25">
      <c r="B804" s="3" t="s">
        <v>4</v>
      </c>
      <c r="C804" s="3">
        <v>12</v>
      </c>
      <c r="D804" s="3" t="s">
        <v>35</v>
      </c>
      <c r="E804" s="3" t="s">
        <v>18</v>
      </c>
      <c r="F804" s="3" t="s">
        <v>32</v>
      </c>
      <c r="G804" s="3">
        <v>3</v>
      </c>
      <c r="H804" s="3" t="s">
        <v>23</v>
      </c>
      <c r="I804" s="13">
        <v>15000000</v>
      </c>
      <c r="J804" s="3">
        <v>1</v>
      </c>
      <c r="K804" s="4">
        <v>0.19999999999999998</v>
      </c>
      <c r="L804" s="3" t="s">
        <v>9</v>
      </c>
      <c r="M804" s="3" t="s">
        <v>30</v>
      </c>
      <c r="N804" s="3" t="s">
        <v>41</v>
      </c>
      <c r="O804" s="3" t="s">
        <v>79</v>
      </c>
      <c r="P804" s="3" t="s">
        <v>87</v>
      </c>
      <c r="S804" s="3"/>
      <c r="AB804" s="8"/>
    </row>
    <row r="805" spans="2:28" ht="21" customHeight="1" x14ac:dyDescent="0.25">
      <c r="B805" s="5" t="s">
        <v>4</v>
      </c>
      <c r="C805" s="5">
        <v>16</v>
      </c>
      <c r="D805" s="5" t="s">
        <v>56</v>
      </c>
      <c r="E805" s="5" t="s">
        <v>61</v>
      </c>
      <c r="F805" s="5" t="s">
        <v>13</v>
      </c>
      <c r="G805" s="5">
        <v>5</v>
      </c>
      <c r="H805" s="5" t="s">
        <v>26</v>
      </c>
      <c r="I805" s="12">
        <v>25000000</v>
      </c>
      <c r="J805" s="5">
        <v>2</v>
      </c>
      <c r="K805" s="6">
        <v>0.19999999999999998</v>
      </c>
      <c r="L805" s="5" t="s">
        <v>9</v>
      </c>
      <c r="M805" s="5" t="s">
        <v>10</v>
      </c>
      <c r="N805" s="5" t="s">
        <v>16</v>
      </c>
      <c r="O805" s="5" t="s">
        <v>81</v>
      </c>
      <c r="P805" s="5" t="s">
        <v>91</v>
      </c>
      <c r="S805" s="3"/>
      <c r="AB805" s="8"/>
    </row>
    <row r="806" spans="2:28" ht="21" customHeight="1" x14ac:dyDescent="0.25">
      <c r="B806" s="3" t="s">
        <v>4</v>
      </c>
      <c r="C806" s="3">
        <v>13</v>
      </c>
      <c r="D806" s="3" t="s">
        <v>45</v>
      </c>
      <c r="E806" s="3" t="s">
        <v>42</v>
      </c>
      <c r="F806" s="3" t="s">
        <v>32</v>
      </c>
      <c r="G806" s="3">
        <v>2</v>
      </c>
      <c r="H806" s="3" t="s">
        <v>19</v>
      </c>
      <c r="I806" s="13">
        <v>12000000</v>
      </c>
      <c r="J806" s="3">
        <v>1</v>
      </c>
      <c r="K806" s="4">
        <v>0.19999999999999998</v>
      </c>
      <c r="L806" s="3" t="s">
        <v>9</v>
      </c>
      <c r="M806" s="3" t="s">
        <v>46</v>
      </c>
      <c r="N806" s="3" t="s">
        <v>21</v>
      </c>
      <c r="O806" s="3" t="s">
        <v>79</v>
      </c>
      <c r="P806" s="3" t="s">
        <v>83</v>
      </c>
      <c r="S806" s="3"/>
      <c r="AB806" s="8"/>
    </row>
    <row r="807" spans="2:28" ht="21" customHeight="1" x14ac:dyDescent="0.25">
      <c r="B807" s="5" t="s">
        <v>4</v>
      </c>
      <c r="C807" s="5">
        <v>1</v>
      </c>
      <c r="D807" s="5" t="s">
        <v>49</v>
      </c>
      <c r="E807" s="5" t="s">
        <v>42</v>
      </c>
      <c r="F807" s="5" t="s">
        <v>13</v>
      </c>
      <c r="G807" s="5">
        <v>4</v>
      </c>
      <c r="H807" s="5" t="s">
        <v>33</v>
      </c>
      <c r="I807" s="12">
        <v>20000000</v>
      </c>
      <c r="J807" s="5">
        <v>4</v>
      </c>
      <c r="K807" s="6">
        <v>0.19999999999999998</v>
      </c>
      <c r="L807" s="5" t="s">
        <v>51</v>
      </c>
      <c r="M807" s="5" t="s">
        <v>53</v>
      </c>
      <c r="N807" s="5" t="s">
        <v>34</v>
      </c>
      <c r="O807" s="5" t="s">
        <v>78</v>
      </c>
      <c r="P807" s="5" t="s">
        <v>52</v>
      </c>
      <c r="S807" s="3"/>
      <c r="AB807" s="8"/>
    </row>
    <row r="808" spans="2:28" ht="21" customHeight="1" x14ac:dyDescent="0.25">
      <c r="B808" s="3" t="s">
        <v>57</v>
      </c>
      <c r="C808" s="3">
        <v>12</v>
      </c>
      <c r="D808" s="3" t="s">
        <v>50</v>
      </c>
      <c r="E808" s="3" t="s">
        <v>6</v>
      </c>
      <c r="F808" s="3" t="s">
        <v>32</v>
      </c>
      <c r="G808" s="3">
        <v>0</v>
      </c>
      <c r="H808" s="3" t="s">
        <v>58</v>
      </c>
      <c r="I808" s="3">
        <v>0</v>
      </c>
      <c r="J808" s="3">
        <v>2</v>
      </c>
      <c r="K808" s="4">
        <v>0.19999999999999998</v>
      </c>
      <c r="N808" s="3" t="s">
        <v>11</v>
      </c>
      <c r="O808" s="3" t="s">
        <v>81</v>
      </c>
      <c r="P808" s="3" t="s">
        <v>25</v>
      </c>
      <c r="S808" s="3"/>
      <c r="AB808" s="8"/>
    </row>
    <row r="809" spans="2:28" ht="21" customHeight="1" x14ac:dyDescent="0.25">
      <c r="B809" s="5" t="s">
        <v>57</v>
      </c>
      <c r="C809" s="5">
        <v>6</v>
      </c>
      <c r="D809" s="5" t="s">
        <v>17</v>
      </c>
      <c r="E809" s="5" t="s">
        <v>6</v>
      </c>
      <c r="F809" s="5" t="s">
        <v>13</v>
      </c>
      <c r="G809" s="5">
        <v>0</v>
      </c>
      <c r="H809" s="5" t="s">
        <v>58</v>
      </c>
      <c r="I809" s="5">
        <v>0</v>
      </c>
      <c r="J809" s="5">
        <v>1</v>
      </c>
      <c r="K809" s="6">
        <v>0.19999999999999998</v>
      </c>
      <c r="L809" s="5"/>
      <c r="M809" s="5"/>
      <c r="N809" s="5" t="s">
        <v>24</v>
      </c>
      <c r="O809" s="5" t="s">
        <v>79</v>
      </c>
      <c r="P809" s="15" t="s">
        <v>93</v>
      </c>
      <c r="S809" s="3"/>
      <c r="AB809" s="8"/>
    </row>
    <row r="810" spans="2:28" ht="21" customHeight="1" x14ac:dyDescent="0.25">
      <c r="B810" s="3" t="s">
        <v>57</v>
      </c>
      <c r="C810" s="3">
        <v>17</v>
      </c>
      <c r="D810" s="3" t="s">
        <v>17</v>
      </c>
      <c r="E810" s="3" t="s">
        <v>6</v>
      </c>
      <c r="F810" s="3" t="s">
        <v>32</v>
      </c>
      <c r="G810" s="3">
        <v>0</v>
      </c>
      <c r="H810" s="3" t="s">
        <v>58</v>
      </c>
      <c r="I810" s="3">
        <v>0</v>
      </c>
      <c r="J810" s="3">
        <v>4</v>
      </c>
      <c r="K810" s="4">
        <v>0.19999999999999998</v>
      </c>
      <c r="N810" s="3" t="s">
        <v>11</v>
      </c>
      <c r="O810" s="3" t="s">
        <v>78</v>
      </c>
      <c r="P810" s="3" t="s">
        <v>80</v>
      </c>
      <c r="S810" s="3"/>
      <c r="AB810" s="8"/>
    </row>
    <row r="811" spans="2:28" ht="21" customHeight="1" x14ac:dyDescent="0.25">
      <c r="B811" s="5" t="s">
        <v>57</v>
      </c>
      <c r="C811" s="5">
        <v>11</v>
      </c>
      <c r="D811" s="5" t="s">
        <v>35</v>
      </c>
      <c r="E811" s="5" t="s">
        <v>42</v>
      </c>
      <c r="F811" s="5" t="s">
        <v>7</v>
      </c>
      <c r="G811" s="5">
        <v>0</v>
      </c>
      <c r="H811" s="5" t="s">
        <v>58</v>
      </c>
      <c r="I811" s="5">
        <v>0</v>
      </c>
      <c r="J811" s="5">
        <v>2</v>
      </c>
      <c r="K811" s="6">
        <v>0.19999999999999998</v>
      </c>
      <c r="L811" s="5"/>
      <c r="M811" s="5"/>
      <c r="N811" s="5" t="s">
        <v>41</v>
      </c>
      <c r="O811" s="5" t="s">
        <v>78</v>
      </c>
      <c r="P811" s="5" t="s">
        <v>89</v>
      </c>
      <c r="S811" s="3"/>
      <c r="AB811" s="8"/>
    </row>
    <row r="812" spans="2:28" ht="21" customHeight="1" x14ac:dyDescent="0.25">
      <c r="B812" s="3" t="s">
        <v>57</v>
      </c>
      <c r="C812" s="3">
        <v>12</v>
      </c>
      <c r="D812" s="3" t="s">
        <v>50</v>
      </c>
      <c r="E812" s="3" t="s">
        <v>6</v>
      </c>
      <c r="F812" s="3" t="s">
        <v>32</v>
      </c>
      <c r="G812" s="3">
        <v>0</v>
      </c>
      <c r="H812" s="3" t="s">
        <v>58</v>
      </c>
      <c r="I812" s="3">
        <v>0</v>
      </c>
      <c r="J812" s="3">
        <v>2</v>
      </c>
      <c r="K812" s="4">
        <v>0.19999999999999998</v>
      </c>
      <c r="N812" s="3" t="s">
        <v>11</v>
      </c>
      <c r="O812" s="3" t="s">
        <v>81</v>
      </c>
      <c r="P812" s="3" t="s">
        <v>25</v>
      </c>
      <c r="S812" s="3"/>
      <c r="AB812" s="8"/>
    </row>
    <row r="813" spans="2:28" ht="21" customHeight="1" x14ac:dyDescent="0.25">
      <c r="B813" s="5" t="s">
        <v>4</v>
      </c>
      <c r="C813" s="5">
        <v>18</v>
      </c>
      <c r="D813" s="5" t="s">
        <v>47</v>
      </c>
      <c r="E813" s="5" t="s">
        <v>18</v>
      </c>
      <c r="F813" s="5" t="s">
        <v>32</v>
      </c>
      <c r="G813" s="5">
        <v>5</v>
      </c>
      <c r="H813" s="5" t="s">
        <v>33</v>
      </c>
      <c r="I813" s="12">
        <v>20000000</v>
      </c>
      <c r="J813" s="5">
        <v>1</v>
      </c>
      <c r="K813" s="6">
        <v>0.21666666666666667</v>
      </c>
      <c r="L813" s="5" t="s">
        <v>9</v>
      </c>
      <c r="M813" s="5" t="s">
        <v>53</v>
      </c>
      <c r="N813" s="5" t="s">
        <v>44</v>
      </c>
      <c r="O813" s="5" t="s">
        <v>81</v>
      </c>
      <c r="P813" s="5" t="s">
        <v>25</v>
      </c>
      <c r="S813" s="3"/>
      <c r="AB813" s="8"/>
    </row>
    <row r="814" spans="2:28" ht="21" customHeight="1" x14ac:dyDescent="0.25">
      <c r="B814" s="3" t="s">
        <v>4</v>
      </c>
      <c r="C814" s="3">
        <v>11</v>
      </c>
      <c r="D814" s="3" t="s">
        <v>28</v>
      </c>
      <c r="E814" s="3" t="s">
        <v>6</v>
      </c>
      <c r="F814" s="3" t="s">
        <v>13</v>
      </c>
      <c r="G814" s="3">
        <v>2</v>
      </c>
      <c r="H814" s="3" t="s">
        <v>40</v>
      </c>
      <c r="I814" s="13">
        <v>38000000</v>
      </c>
      <c r="J814" s="3">
        <v>2</v>
      </c>
      <c r="K814" s="4">
        <v>0.21666666666666667</v>
      </c>
      <c r="L814" s="3" t="s">
        <v>38</v>
      </c>
      <c r="M814" s="3" t="s">
        <v>15</v>
      </c>
      <c r="N814" s="3" t="s">
        <v>34</v>
      </c>
      <c r="O814" s="3" t="s">
        <v>80</v>
      </c>
      <c r="P814" s="3" t="s">
        <v>52</v>
      </c>
      <c r="S814" s="3"/>
      <c r="AB814" s="8"/>
    </row>
    <row r="815" spans="2:28" ht="21" customHeight="1" x14ac:dyDescent="0.25">
      <c r="B815" s="5" t="s">
        <v>4</v>
      </c>
      <c r="C815" s="5">
        <v>23</v>
      </c>
      <c r="D815" s="5" t="s">
        <v>28</v>
      </c>
      <c r="E815" s="5" t="s">
        <v>6</v>
      </c>
      <c r="F815" s="5" t="s">
        <v>7</v>
      </c>
      <c r="G815" s="5">
        <v>1</v>
      </c>
      <c r="H815" s="5" t="s">
        <v>37</v>
      </c>
      <c r="I815" s="12">
        <v>19000000</v>
      </c>
      <c r="J815" s="5">
        <v>2</v>
      </c>
      <c r="K815" s="6">
        <v>0.21666666666666667</v>
      </c>
      <c r="L815" s="5" t="s">
        <v>38</v>
      </c>
      <c r="M815" s="5" t="s">
        <v>46</v>
      </c>
      <c r="N815" s="5" t="s">
        <v>11</v>
      </c>
      <c r="O815" s="5" t="s">
        <v>78</v>
      </c>
      <c r="P815" s="5" t="s">
        <v>86</v>
      </c>
      <c r="S815" s="3"/>
      <c r="AB815" s="8"/>
    </row>
    <row r="816" spans="2:28" ht="21" customHeight="1" x14ac:dyDescent="0.25">
      <c r="B816" s="3" t="s">
        <v>4</v>
      </c>
      <c r="C816" s="3">
        <v>28</v>
      </c>
      <c r="D816" s="3" t="s">
        <v>28</v>
      </c>
      <c r="E816" s="3" t="s">
        <v>42</v>
      </c>
      <c r="F816" s="3" t="s">
        <v>32</v>
      </c>
      <c r="G816" s="3">
        <v>1</v>
      </c>
      <c r="H816" s="3" t="s">
        <v>8</v>
      </c>
      <c r="I816" s="13">
        <v>7000000</v>
      </c>
      <c r="J816" s="3">
        <v>4</v>
      </c>
      <c r="K816" s="4">
        <v>0.21666666666666667</v>
      </c>
      <c r="L816" s="3" t="s">
        <v>9</v>
      </c>
      <c r="M816" s="3" t="s">
        <v>30</v>
      </c>
      <c r="N816" s="3" t="s">
        <v>34</v>
      </c>
      <c r="O816" s="3" t="s">
        <v>78</v>
      </c>
      <c r="P816" s="3" t="s">
        <v>89</v>
      </c>
      <c r="S816" s="3"/>
      <c r="AB816" s="8"/>
    </row>
    <row r="817" spans="2:28" ht="21" customHeight="1" x14ac:dyDescent="0.25">
      <c r="B817" s="5" t="s">
        <v>4</v>
      </c>
      <c r="C817" s="5">
        <v>30</v>
      </c>
      <c r="D817" s="5" t="s">
        <v>28</v>
      </c>
      <c r="E817" s="5" t="s">
        <v>6</v>
      </c>
      <c r="F817" s="5" t="s">
        <v>13</v>
      </c>
      <c r="G817" s="5">
        <v>3</v>
      </c>
      <c r="H817" s="5" t="s">
        <v>19</v>
      </c>
      <c r="I817" s="12">
        <v>12000000</v>
      </c>
      <c r="J817" s="5">
        <v>1</v>
      </c>
      <c r="K817" s="6">
        <v>0.21666666666666667</v>
      </c>
      <c r="L817" s="5" t="s">
        <v>9</v>
      </c>
      <c r="M817" s="5" t="s">
        <v>10</v>
      </c>
      <c r="N817" s="5" t="s">
        <v>41</v>
      </c>
      <c r="O817" s="5" t="s">
        <v>78</v>
      </c>
      <c r="P817" s="5" t="s">
        <v>86</v>
      </c>
      <c r="S817" s="3"/>
      <c r="AB817" s="8"/>
    </row>
    <row r="818" spans="2:28" ht="21" customHeight="1" x14ac:dyDescent="0.25">
      <c r="B818" s="3" t="s">
        <v>4</v>
      </c>
      <c r="C818" s="3">
        <v>22</v>
      </c>
      <c r="D818" s="3" t="s">
        <v>35</v>
      </c>
      <c r="E818" s="3" t="s">
        <v>22</v>
      </c>
      <c r="F818" s="3" t="s">
        <v>32</v>
      </c>
      <c r="G818" s="3">
        <v>4</v>
      </c>
      <c r="H818" s="3" t="s">
        <v>33</v>
      </c>
      <c r="I818" s="13">
        <v>20000000</v>
      </c>
      <c r="J818" s="3">
        <v>2</v>
      </c>
      <c r="K818" s="4">
        <v>0.21666666666666667</v>
      </c>
      <c r="L818" s="3" t="s">
        <v>51</v>
      </c>
      <c r="M818" s="3" t="s">
        <v>10</v>
      </c>
      <c r="N818" s="3" t="s">
        <v>21</v>
      </c>
      <c r="O818" s="3" t="s">
        <v>79</v>
      </c>
      <c r="P818" s="3" t="s">
        <v>84</v>
      </c>
      <c r="S818" s="3"/>
      <c r="AB818" s="8"/>
    </row>
    <row r="819" spans="2:28" ht="21" customHeight="1" x14ac:dyDescent="0.25">
      <c r="B819" s="5" t="s">
        <v>4</v>
      </c>
      <c r="C819" s="5">
        <v>1</v>
      </c>
      <c r="D819" s="5" t="s">
        <v>35</v>
      </c>
      <c r="E819" s="5" t="s">
        <v>22</v>
      </c>
      <c r="F819" s="5" t="s">
        <v>7</v>
      </c>
      <c r="G819" s="5">
        <v>5</v>
      </c>
      <c r="H819" s="5" t="s">
        <v>26</v>
      </c>
      <c r="I819" s="12">
        <v>25000000</v>
      </c>
      <c r="J819" s="5">
        <v>2</v>
      </c>
      <c r="K819" s="6">
        <v>0.21666666666666667</v>
      </c>
      <c r="L819" s="5" t="s">
        <v>9</v>
      </c>
      <c r="M819" s="5" t="s">
        <v>20</v>
      </c>
      <c r="N819" s="5" t="s">
        <v>31</v>
      </c>
      <c r="O819" s="5" t="s">
        <v>81</v>
      </c>
      <c r="P819" s="5" t="s">
        <v>91</v>
      </c>
      <c r="S819" s="3"/>
      <c r="AB819" s="8"/>
    </row>
    <row r="820" spans="2:28" ht="21" customHeight="1" x14ac:dyDescent="0.25">
      <c r="B820" s="3" t="s">
        <v>4</v>
      </c>
      <c r="C820" s="3">
        <v>24</v>
      </c>
      <c r="D820" s="3" t="s">
        <v>56</v>
      </c>
      <c r="E820" s="3" t="s">
        <v>61</v>
      </c>
      <c r="F820" s="3" t="s">
        <v>13</v>
      </c>
      <c r="G820" s="3">
        <v>3</v>
      </c>
      <c r="H820" s="3" t="s">
        <v>14</v>
      </c>
      <c r="I820" s="13">
        <v>11000000</v>
      </c>
      <c r="J820" s="3">
        <v>4</v>
      </c>
      <c r="K820" s="4">
        <v>0.21666666666666667</v>
      </c>
      <c r="L820" s="3" t="s">
        <v>9</v>
      </c>
      <c r="M820" s="3" t="s">
        <v>46</v>
      </c>
      <c r="N820" s="3" t="s">
        <v>24</v>
      </c>
      <c r="O820" s="3" t="s">
        <v>78</v>
      </c>
      <c r="P820" s="3" t="s">
        <v>90</v>
      </c>
      <c r="S820" s="3"/>
      <c r="AB820" s="8"/>
    </row>
    <row r="821" spans="2:28" ht="21" customHeight="1" x14ac:dyDescent="0.25">
      <c r="B821" s="5" t="s">
        <v>4</v>
      </c>
      <c r="C821" s="5">
        <v>18</v>
      </c>
      <c r="D821" s="5" t="s">
        <v>47</v>
      </c>
      <c r="E821" s="5" t="s">
        <v>18</v>
      </c>
      <c r="F821" s="5" t="s">
        <v>32</v>
      </c>
      <c r="G821" s="5">
        <v>5</v>
      </c>
      <c r="H821" s="5" t="s">
        <v>33</v>
      </c>
      <c r="I821" s="12">
        <v>20000000</v>
      </c>
      <c r="J821" s="5">
        <v>1</v>
      </c>
      <c r="K821" s="6">
        <v>0.21666666666666667</v>
      </c>
      <c r="L821" s="5" t="s">
        <v>9</v>
      </c>
      <c r="M821" s="5" t="s">
        <v>53</v>
      </c>
      <c r="N821" s="5" t="s">
        <v>44</v>
      </c>
      <c r="O821" s="5" t="s">
        <v>81</v>
      </c>
      <c r="P821" s="5" t="s">
        <v>25</v>
      </c>
      <c r="S821" s="3"/>
      <c r="AB821" s="8"/>
    </row>
    <row r="822" spans="2:28" ht="21" customHeight="1" x14ac:dyDescent="0.25">
      <c r="B822" s="3" t="s">
        <v>57</v>
      </c>
      <c r="C822" s="3">
        <v>3</v>
      </c>
      <c r="D822" s="3" t="s">
        <v>45</v>
      </c>
      <c r="E822" s="3" t="s">
        <v>22</v>
      </c>
      <c r="F822" s="3" t="s">
        <v>13</v>
      </c>
      <c r="G822" s="3">
        <v>0</v>
      </c>
      <c r="H822" s="3" t="s">
        <v>58</v>
      </c>
      <c r="I822" s="3">
        <v>0</v>
      </c>
      <c r="J822" s="3">
        <v>1</v>
      </c>
      <c r="K822" s="4">
        <v>0.21666666666666667</v>
      </c>
      <c r="N822" s="3" t="s">
        <v>16</v>
      </c>
      <c r="O822" s="3" t="s">
        <v>78</v>
      </c>
      <c r="P822" s="3" t="s">
        <v>90</v>
      </c>
      <c r="S822" s="3"/>
      <c r="AB822" s="8"/>
    </row>
    <row r="823" spans="2:28" ht="21" customHeight="1" x14ac:dyDescent="0.25">
      <c r="B823" s="5" t="s">
        <v>57</v>
      </c>
      <c r="C823" s="5">
        <v>22</v>
      </c>
      <c r="D823" s="5" t="s">
        <v>17</v>
      </c>
      <c r="E823" s="5" t="s">
        <v>29</v>
      </c>
      <c r="F823" s="5" t="s">
        <v>55</v>
      </c>
      <c r="G823" s="5">
        <v>0</v>
      </c>
      <c r="H823" s="5" t="s">
        <v>58</v>
      </c>
      <c r="I823" s="5">
        <v>0</v>
      </c>
      <c r="J823" s="5">
        <v>6</v>
      </c>
      <c r="K823" s="6">
        <v>0.21666666666666667</v>
      </c>
      <c r="L823" s="5"/>
      <c r="M823" s="5"/>
      <c r="N823" s="5" t="s">
        <v>21</v>
      </c>
      <c r="O823" s="5" t="s">
        <v>78</v>
      </c>
      <c r="P823" s="5" t="s">
        <v>90</v>
      </c>
      <c r="S823" s="3"/>
      <c r="AB823" s="8"/>
    </row>
    <row r="824" spans="2:28" ht="21" customHeight="1" x14ac:dyDescent="0.25">
      <c r="B824" s="3" t="s">
        <v>57</v>
      </c>
      <c r="C824" s="3">
        <v>5</v>
      </c>
      <c r="D824" s="3" t="s">
        <v>28</v>
      </c>
      <c r="E824" s="3" t="s">
        <v>29</v>
      </c>
      <c r="F824" s="3" t="s">
        <v>13</v>
      </c>
      <c r="G824" s="3">
        <v>0</v>
      </c>
      <c r="H824" s="3" t="s">
        <v>58</v>
      </c>
      <c r="I824" s="3">
        <v>0</v>
      </c>
      <c r="J824" s="3">
        <v>3</v>
      </c>
      <c r="K824" s="4">
        <v>0.21666666666666667</v>
      </c>
      <c r="N824" s="3" t="s">
        <v>21</v>
      </c>
      <c r="O824" s="3" t="s">
        <v>79</v>
      </c>
      <c r="P824" s="14" t="s">
        <v>92</v>
      </c>
      <c r="S824" s="3"/>
      <c r="AB824" s="8"/>
    </row>
    <row r="825" spans="2:28" ht="21" customHeight="1" x14ac:dyDescent="0.25">
      <c r="B825" s="5" t="s">
        <v>57</v>
      </c>
      <c r="C825" s="5">
        <v>20</v>
      </c>
      <c r="D825" s="5" t="s">
        <v>35</v>
      </c>
      <c r="E825" s="5" t="s">
        <v>22</v>
      </c>
      <c r="F825" s="5" t="s">
        <v>36</v>
      </c>
      <c r="G825" s="5">
        <v>0</v>
      </c>
      <c r="H825" s="5" t="s">
        <v>58</v>
      </c>
      <c r="I825" s="5">
        <v>0</v>
      </c>
      <c r="J825" s="5">
        <v>3</v>
      </c>
      <c r="K825" s="6">
        <v>0.21666666666666667</v>
      </c>
      <c r="L825" s="5"/>
      <c r="M825" s="5"/>
      <c r="N825" s="5" t="s">
        <v>11</v>
      </c>
      <c r="O825" s="5" t="s">
        <v>79</v>
      </c>
      <c r="P825" s="5" t="s">
        <v>87</v>
      </c>
      <c r="S825" s="3"/>
      <c r="AB825" s="8"/>
    </row>
    <row r="826" spans="2:28" ht="21" customHeight="1" x14ac:dyDescent="0.25">
      <c r="B826" s="3" t="s">
        <v>57</v>
      </c>
      <c r="C826" s="3">
        <v>29</v>
      </c>
      <c r="D826" s="3" t="s">
        <v>35</v>
      </c>
      <c r="E826" s="3" t="s">
        <v>22</v>
      </c>
      <c r="F826" s="3" t="s">
        <v>13</v>
      </c>
      <c r="G826" s="3">
        <v>0</v>
      </c>
      <c r="H826" s="3" t="s">
        <v>58</v>
      </c>
      <c r="I826" s="3">
        <v>0</v>
      </c>
      <c r="J826" s="3">
        <v>2</v>
      </c>
      <c r="K826" s="4">
        <v>0.21666666666666667</v>
      </c>
      <c r="N826" s="3" t="s">
        <v>41</v>
      </c>
      <c r="O826" s="3" t="s">
        <v>80</v>
      </c>
      <c r="P826" s="3" t="s">
        <v>52</v>
      </c>
      <c r="S826" s="3"/>
      <c r="AB826" s="8"/>
    </row>
    <row r="827" spans="2:28" ht="21" customHeight="1" x14ac:dyDescent="0.25">
      <c r="B827" s="5" t="s">
        <v>57</v>
      </c>
      <c r="C827" s="5">
        <v>3</v>
      </c>
      <c r="D827" s="5" t="s">
        <v>45</v>
      </c>
      <c r="E827" s="5" t="s">
        <v>22</v>
      </c>
      <c r="F827" s="5" t="s">
        <v>13</v>
      </c>
      <c r="G827" s="5">
        <v>0</v>
      </c>
      <c r="H827" s="5" t="s">
        <v>58</v>
      </c>
      <c r="I827" s="5">
        <v>0</v>
      </c>
      <c r="J827" s="5">
        <v>1</v>
      </c>
      <c r="K827" s="6">
        <v>0.21666666666666667</v>
      </c>
      <c r="L827" s="5"/>
      <c r="M827" s="5"/>
      <c r="N827" s="5" t="s">
        <v>16</v>
      </c>
      <c r="O827" s="5" t="s">
        <v>78</v>
      </c>
      <c r="P827" s="5" t="s">
        <v>90</v>
      </c>
      <c r="S827" s="3"/>
      <c r="AB827" s="8"/>
    </row>
    <row r="828" spans="2:28" ht="21" customHeight="1" x14ac:dyDescent="0.25">
      <c r="B828" s="3" t="s">
        <v>4</v>
      </c>
      <c r="C828" s="3">
        <v>1</v>
      </c>
      <c r="D828" s="3" t="s">
        <v>49</v>
      </c>
      <c r="E828" s="3" t="s">
        <v>61</v>
      </c>
      <c r="F828" s="3" t="s">
        <v>32</v>
      </c>
      <c r="G828" s="3">
        <v>2</v>
      </c>
      <c r="H828" s="3" t="s">
        <v>19</v>
      </c>
      <c r="I828" s="13">
        <v>12000000</v>
      </c>
      <c r="J828" s="3">
        <v>3</v>
      </c>
      <c r="K828" s="4">
        <v>0.21805555555555556</v>
      </c>
      <c r="L828" s="3" t="s">
        <v>9</v>
      </c>
      <c r="M828" s="3" t="s">
        <v>10</v>
      </c>
      <c r="N828" s="3" t="s">
        <v>24</v>
      </c>
      <c r="O828" s="3" t="s">
        <v>79</v>
      </c>
      <c r="P828" s="3" t="s">
        <v>83</v>
      </c>
      <c r="S828" s="3"/>
      <c r="AB828" s="8"/>
    </row>
    <row r="829" spans="2:28" ht="21" customHeight="1" x14ac:dyDescent="0.25">
      <c r="B829" s="5" t="s">
        <v>4</v>
      </c>
      <c r="C829" s="5">
        <v>17</v>
      </c>
      <c r="D829" s="5" t="s">
        <v>12</v>
      </c>
      <c r="E829" s="5" t="s">
        <v>61</v>
      </c>
      <c r="F829" s="5" t="s">
        <v>32</v>
      </c>
      <c r="G829" s="5">
        <v>2</v>
      </c>
      <c r="H829" s="5" t="s">
        <v>19</v>
      </c>
      <c r="I829" s="12">
        <v>12000000</v>
      </c>
      <c r="J829" s="5">
        <v>4</v>
      </c>
      <c r="K829" s="6">
        <v>0.21805555555555556</v>
      </c>
      <c r="L829" s="5" t="s">
        <v>9</v>
      </c>
      <c r="M829" s="5" t="s">
        <v>20</v>
      </c>
      <c r="N829" s="5" t="s">
        <v>34</v>
      </c>
      <c r="O829" s="5" t="s">
        <v>81</v>
      </c>
      <c r="P829" s="5" t="s">
        <v>88</v>
      </c>
      <c r="S829" s="3"/>
      <c r="AB829" s="8"/>
    </row>
    <row r="830" spans="2:28" ht="21" customHeight="1" x14ac:dyDescent="0.25">
      <c r="B830" s="3" t="s">
        <v>4</v>
      </c>
      <c r="C830" s="3">
        <v>9</v>
      </c>
      <c r="D830" s="3" t="s">
        <v>17</v>
      </c>
      <c r="E830" s="3" t="s">
        <v>29</v>
      </c>
      <c r="F830" s="3" t="s">
        <v>32</v>
      </c>
      <c r="G830" s="3">
        <v>5</v>
      </c>
      <c r="H830" s="3" t="s">
        <v>26</v>
      </c>
      <c r="I830" s="13">
        <v>25000000</v>
      </c>
      <c r="J830" s="3">
        <v>2</v>
      </c>
      <c r="K830" s="4">
        <v>0.21805555555555556</v>
      </c>
      <c r="L830" s="3" t="s">
        <v>9</v>
      </c>
      <c r="M830" s="3" t="s">
        <v>27</v>
      </c>
      <c r="N830" s="3" t="s">
        <v>24</v>
      </c>
      <c r="O830" s="3" t="s">
        <v>78</v>
      </c>
      <c r="P830" s="3" t="s">
        <v>52</v>
      </c>
      <c r="S830" s="3"/>
      <c r="AB830" s="8"/>
    </row>
    <row r="831" spans="2:28" ht="21" customHeight="1" x14ac:dyDescent="0.25">
      <c r="B831" s="5" t="s">
        <v>4</v>
      </c>
      <c r="C831" s="5">
        <v>29</v>
      </c>
      <c r="D831" s="5" t="s">
        <v>17</v>
      </c>
      <c r="E831" s="5" t="s">
        <v>6</v>
      </c>
      <c r="F831" s="5" t="s">
        <v>36</v>
      </c>
      <c r="G831" s="5">
        <v>1</v>
      </c>
      <c r="H831" s="5" t="s">
        <v>8</v>
      </c>
      <c r="I831" s="12">
        <v>7000000</v>
      </c>
      <c r="J831" s="5">
        <v>4</v>
      </c>
      <c r="K831" s="6">
        <v>0.21805555555555556</v>
      </c>
      <c r="L831" s="5" t="s">
        <v>9</v>
      </c>
      <c r="M831" s="5" t="s">
        <v>20</v>
      </c>
      <c r="N831" s="5" t="s">
        <v>41</v>
      </c>
      <c r="O831" s="5" t="s">
        <v>81</v>
      </c>
      <c r="P831" s="5" t="s">
        <v>25</v>
      </c>
      <c r="S831" s="3"/>
      <c r="AB831" s="8"/>
    </row>
    <row r="832" spans="2:28" ht="21" customHeight="1" x14ac:dyDescent="0.25">
      <c r="B832" s="3" t="s">
        <v>4</v>
      </c>
      <c r="C832" s="3">
        <v>11</v>
      </c>
      <c r="D832" s="3" t="s">
        <v>28</v>
      </c>
      <c r="E832" s="3" t="s">
        <v>22</v>
      </c>
      <c r="F832" s="3" t="s">
        <v>32</v>
      </c>
      <c r="G832" s="3">
        <v>2</v>
      </c>
      <c r="H832" s="3" t="s">
        <v>40</v>
      </c>
      <c r="I832" s="13">
        <v>38000000</v>
      </c>
      <c r="J832" s="3">
        <v>3</v>
      </c>
      <c r="K832" s="4">
        <v>0.21805555555555556</v>
      </c>
      <c r="L832" s="3" t="s">
        <v>38</v>
      </c>
      <c r="M832" s="3" t="s">
        <v>30</v>
      </c>
      <c r="N832" s="3" t="s">
        <v>34</v>
      </c>
      <c r="O832" s="3" t="s">
        <v>78</v>
      </c>
      <c r="P832" s="3" t="s">
        <v>86</v>
      </c>
      <c r="S832" s="3"/>
      <c r="AB832" s="8"/>
    </row>
    <row r="833" spans="2:28" ht="21" customHeight="1" x14ac:dyDescent="0.25">
      <c r="B833" s="5" t="s">
        <v>4</v>
      </c>
      <c r="C833" s="5">
        <v>17</v>
      </c>
      <c r="D833" s="5" t="s">
        <v>28</v>
      </c>
      <c r="E833" s="5" t="s">
        <v>18</v>
      </c>
      <c r="F833" s="5" t="s">
        <v>7</v>
      </c>
      <c r="G833" s="5">
        <v>1</v>
      </c>
      <c r="H833" s="5" t="s">
        <v>37</v>
      </c>
      <c r="I833" s="12">
        <v>19000000</v>
      </c>
      <c r="J833" s="5">
        <v>2</v>
      </c>
      <c r="K833" s="6">
        <v>0.21805555555555556</v>
      </c>
      <c r="L833" s="5" t="s">
        <v>38</v>
      </c>
      <c r="M833" s="5" t="s">
        <v>15</v>
      </c>
      <c r="N833" s="5" t="s">
        <v>16</v>
      </c>
      <c r="O833" s="5" t="s">
        <v>79</v>
      </c>
      <c r="P833" s="5" t="s">
        <v>83</v>
      </c>
      <c r="S833" s="3"/>
      <c r="AB833" s="8"/>
    </row>
    <row r="834" spans="2:28" ht="21" customHeight="1" x14ac:dyDescent="0.25">
      <c r="B834" s="3" t="s">
        <v>4</v>
      </c>
      <c r="C834" s="3">
        <v>4</v>
      </c>
      <c r="D834" s="3" t="s">
        <v>28</v>
      </c>
      <c r="E834" s="3" t="s">
        <v>6</v>
      </c>
      <c r="F834" s="3" t="s">
        <v>32</v>
      </c>
      <c r="G834" s="3">
        <v>4</v>
      </c>
      <c r="H834" s="3" t="s">
        <v>23</v>
      </c>
      <c r="I834" s="13">
        <v>15000000</v>
      </c>
      <c r="J834" s="3">
        <v>5</v>
      </c>
      <c r="K834" s="4">
        <v>0.21805555555555556</v>
      </c>
      <c r="L834" s="3" t="s">
        <v>9</v>
      </c>
      <c r="M834" s="3" t="s">
        <v>20</v>
      </c>
      <c r="N834" s="3" t="s">
        <v>31</v>
      </c>
      <c r="O834" s="3" t="s">
        <v>78</v>
      </c>
      <c r="P834" s="3" t="s">
        <v>80</v>
      </c>
      <c r="S834" s="3"/>
      <c r="AB834" s="8"/>
    </row>
    <row r="835" spans="2:28" ht="21" customHeight="1" x14ac:dyDescent="0.25">
      <c r="B835" s="5" t="s">
        <v>4</v>
      </c>
      <c r="C835" s="5">
        <v>1</v>
      </c>
      <c r="D835" s="5" t="s">
        <v>28</v>
      </c>
      <c r="E835" s="5" t="s">
        <v>29</v>
      </c>
      <c r="F835" s="5" t="s">
        <v>7</v>
      </c>
      <c r="G835" s="5">
        <v>3</v>
      </c>
      <c r="H835" s="5" t="s">
        <v>23</v>
      </c>
      <c r="I835" s="12">
        <v>15000000</v>
      </c>
      <c r="J835" s="5">
        <v>5</v>
      </c>
      <c r="K835" s="6">
        <v>0.21805555555555556</v>
      </c>
      <c r="L835" s="5" t="s">
        <v>9</v>
      </c>
      <c r="M835" s="5" t="s">
        <v>20</v>
      </c>
      <c r="N835" s="5" t="s">
        <v>11</v>
      </c>
      <c r="O835" s="5" t="s">
        <v>78</v>
      </c>
      <c r="P835" s="5" t="s">
        <v>90</v>
      </c>
      <c r="S835" s="3"/>
      <c r="AB835" s="8"/>
    </row>
    <row r="836" spans="2:28" ht="21" customHeight="1" x14ac:dyDescent="0.25">
      <c r="B836" s="3" t="s">
        <v>4</v>
      </c>
      <c r="C836" s="3">
        <v>11</v>
      </c>
      <c r="D836" s="3" t="s">
        <v>35</v>
      </c>
      <c r="E836" s="3" t="s">
        <v>6</v>
      </c>
      <c r="F836" s="3" t="s">
        <v>32</v>
      </c>
      <c r="G836" s="3">
        <v>3</v>
      </c>
      <c r="H836" s="3" t="s">
        <v>14</v>
      </c>
      <c r="I836" s="13">
        <v>11000000</v>
      </c>
      <c r="J836" s="3">
        <v>1</v>
      </c>
      <c r="K836" s="4">
        <v>0.21805555555555556</v>
      </c>
      <c r="L836" s="3" t="s">
        <v>9</v>
      </c>
      <c r="M836" s="3" t="s">
        <v>10</v>
      </c>
      <c r="N836" s="3" t="s">
        <v>24</v>
      </c>
      <c r="O836" s="3" t="s">
        <v>79</v>
      </c>
      <c r="P836" s="3" t="s">
        <v>83</v>
      </c>
      <c r="S836" s="3"/>
      <c r="AB836" s="8"/>
    </row>
    <row r="837" spans="2:28" ht="21" customHeight="1" x14ac:dyDescent="0.25">
      <c r="B837" s="5" t="s">
        <v>4</v>
      </c>
      <c r="C837" s="5">
        <v>4</v>
      </c>
      <c r="D837" s="5" t="s">
        <v>35</v>
      </c>
      <c r="E837" s="5" t="s">
        <v>6</v>
      </c>
      <c r="F837" s="5" t="s">
        <v>13</v>
      </c>
      <c r="G837" s="5">
        <v>2</v>
      </c>
      <c r="H837" s="5" t="s">
        <v>19</v>
      </c>
      <c r="I837" s="12">
        <v>12000000</v>
      </c>
      <c r="J837" s="5">
        <v>1</v>
      </c>
      <c r="K837" s="6">
        <v>0.21805555555555556</v>
      </c>
      <c r="L837" s="5" t="s">
        <v>9</v>
      </c>
      <c r="M837" s="5" t="s">
        <v>15</v>
      </c>
      <c r="N837" s="5" t="s">
        <v>34</v>
      </c>
      <c r="O837" s="5" t="s">
        <v>80</v>
      </c>
      <c r="P837" s="5" t="s">
        <v>85</v>
      </c>
      <c r="S837" s="3"/>
      <c r="AB837" s="8"/>
    </row>
    <row r="838" spans="2:28" ht="21" customHeight="1" x14ac:dyDescent="0.25">
      <c r="B838" s="3" t="s">
        <v>4</v>
      </c>
      <c r="C838" s="3">
        <v>1</v>
      </c>
      <c r="D838" s="3" t="s">
        <v>49</v>
      </c>
      <c r="E838" s="3" t="s">
        <v>61</v>
      </c>
      <c r="F838" s="3" t="s">
        <v>32</v>
      </c>
      <c r="G838" s="3">
        <v>2</v>
      </c>
      <c r="H838" s="3" t="s">
        <v>19</v>
      </c>
      <c r="I838" s="13">
        <v>12000000</v>
      </c>
      <c r="J838" s="3">
        <v>3</v>
      </c>
      <c r="K838" s="4">
        <v>0.21805555555555556</v>
      </c>
      <c r="L838" s="3" t="s">
        <v>9</v>
      </c>
      <c r="M838" s="3" t="s">
        <v>10</v>
      </c>
      <c r="N838" s="3" t="s">
        <v>24</v>
      </c>
      <c r="O838" s="3" t="s">
        <v>79</v>
      </c>
      <c r="P838" s="3" t="s">
        <v>83</v>
      </c>
      <c r="S838" s="3"/>
      <c r="AB838" s="8"/>
    </row>
    <row r="839" spans="2:28" ht="21" customHeight="1" x14ac:dyDescent="0.25">
      <c r="B839" s="5" t="s">
        <v>4</v>
      </c>
      <c r="C839" s="5">
        <v>17</v>
      </c>
      <c r="D839" s="5" t="s">
        <v>12</v>
      </c>
      <c r="E839" s="5" t="s">
        <v>61</v>
      </c>
      <c r="F839" s="5" t="s">
        <v>32</v>
      </c>
      <c r="G839" s="5">
        <v>2</v>
      </c>
      <c r="H839" s="5" t="s">
        <v>19</v>
      </c>
      <c r="I839" s="12">
        <v>12000000</v>
      </c>
      <c r="J839" s="5">
        <v>4</v>
      </c>
      <c r="K839" s="6">
        <v>0.21805555555555556</v>
      </c>
      <c r="L839" s="5" t="s">
        <v>9</v>
      </c>
      <c r="M839" s="5" t="s">
        <v>20</v>
      </c>
      <c r="N839" s="5" t="s">
        <v>34</v>
      </c>
      <c r="O839" s="5" t="s">
        <v>81</v>
      </c>
      <c r="P839" s="5" t="s">
        <v>88</v>
      </c>
      <c r="S839" s="3"/>
      <c r="AB839" s="8"/>
    </row>
    <row r="840" spans="2:28" ht="21" customHeight="1" x14ac:dyDescent="0.25">
      <c r="B840" s="3" t="s">
        <v>57</v>
      </c>
      <c r="C840" s="3">
        <v>11</v>
      </c>
      <c r="D840" s="3" t="s">
        <v>12</v>
      </c>
      <c r="E840" s="3" t="s">
        <v>6</v>
      </c>
      <c r="F840" s="3" t="s">
        <v>7</v>
      </c>
      <c r="G840" s="3">
        <v>0</v>
      </c>
      <c r="H840" s="3" t="s">
        <v>58</v>
      </c>
      <c r="I840" s="3">
        <v>0</v>
      </c>
      <c r="J840" s="3">
        <v>1</v>
      </c>
      <c r="K840" s="4">
        <v>0.21805555555555556</v>
      </c>
      <c r="N840" s="3" t="s">
        <v>11</v>
      </c>
      <c r="O840" s="3" t="s">
        <v>79</v>
      </c>
      <c r="P840" s="14" t="s">
        <v>93</v>
      </c>
      <c r="S840" s="3"/>
      <c r="AB840" s="8"/>
    </row>
    <row r="841" spans="2:28" ht="21" customHeight="1" x14ac:dyDescent="0.25">
      <c r="B841" s="5" t="s">
        <v>57</v>
      </c>
      <c r="C841" s="5">
        <v>12</v>
      </c>
      <c r="D841" s="5" t="s">
        <v>12</v>
      </c>
      <c r="E841" s="5" t="s">
        <v>42</v>
      </c>
      <c r="F841" s="5" t="s">
        <v>32</v>
      </c>
      <c r="G841" s="5">
        <v>0</v>
      </c>
      <c r="H841" s="5" t="s">
        <v>58</v>
      </c>
      <c r="I841" s="5">
        <v>0</v>
      </c>
      <c r="J841" s="5">
        <v>1</v>
      </c>
      <c r="K841" s="6">
        <v>0.21805555555555556</v>
      </c>
      <c r="L841" s="5"/>
      <c r="M841" s="5"/>
      <c r="N841" s="5" t="s">
        <v>21</v>
      </c>
      <c r="O841" s="5" t="s">
        <v>79</v>
      </c>
      <c r="P841" s="5" t="s">
        <v>83</v>
      </c>
      <c r="S841" s="3"/>
      <c r="AB841" s="8"/>
    </row>
    <row r="842" spans="2:28" ht="21" customHeight="1" x14ac:dyDescent="0.25">
      <c r="B842" s="3" t="s">
        <v>57</v>
      </c>
      <c r="C842" s="3">
        <v>25</v>
      </c>
      <c r="D842" s="3" t="s">
        <v>28</v>
      </c>
      <c r="E842" s="3" t="s">
        <v>42</v>
      </c>
      <c r="F842" s="3" t="s">
        <v>13</v>
      </c>
      <c r="G842" s="3">
        <v>0</v>
      </c>
      <c r="H842" s="3" t="s">
        <v>58</v>
      </c>
      <c r="I842" s="3">
        <v>0</v>
      </c>
      <c r="J842" s="3">
        <v>1</v>
      </c>
      <c r="K842" s="4">
        <v>0.21805555555555556</v>
      </c>
      <c r="N842" s="3" t="s">
        <v>44</v>
      </c>
      <c r="O842" s="3" t="s">
        <v>78</v>
      </c>
      <c r="P842" s="3" t="s">
        <v>86</v>
      </c>
      <c r="S842" s="3"/>
      <c r="AB842" s="8"/>
    </row>
    <row r="843" spans="2:28" ht="21" customHeight="1" x14ac:dyDescent="0.25">
      <c r="B843" s="5" t="s">
        <v>4</v>
      </c>
      <c r="C843" s="5">
        <v>8</v>
      </c>
      <c r="D843" s="5" t="s">
        <v>45</v>
      </c>
      <c r="E843" s="5" t="s">
        <v>22</v>
      </c>
      <c r="F843" s="5" t="s">
        <v>7</v>
      </c>
      <c r="G843" s="5">
        <v>3</v>
      </c>
      <c r="H843" s="5" t="s">
        <v>23</v>
      </c>
      <c r="I843" s="12">
        <v>15000000</v>
      </c>
      <c r="J843" s="5">
        <v>5</v>
      </c>
      <c r="K843" s="6">
        <v>0.21875</v>
      </c>
      <c r="L843" s="5" t="s">
        <v>9</v>
      </c>
      <c r="M843" s="5" t="s">
        <v>46</v>
      </c>
      <c r="N843" s="5" t="s">
        <v>16</v>
      </c>
      <c r="O843" s="5" t="s">
        <v>78</v>
      </c>
      <c r="P843" s="5" t="s">
        <v>90</v>
      </c>
      <c r="S843" s="3"/>
      <c r="AB843" s="8"/>
    </row>
    <row r="844" spans="2:28" ht="21" customHeight="1" x14ac:dyDescent="0.25">
      <c r="B844" s="3" t="s">
        <v>4</v>
      </c>
      <c r="C844" s="3">
        <v>12</v>
      </c>
      <c r="D844" s="3" t="s">
        <v>50</v>
      </c>
      <c r="E844" s="3" t="s">
        <v>22</v>
      </c>
      <c r="F844" s="3" t="s">
        <v>7</v>
      </c>
      <c r="G844" s="3">
        <v>5</v>
      </c>
      <c r="H844" s="3" t="s">
        <v>26</v>
      </c>
      <c r="I844" s="13">
        <v>25000000</v>
      </c>
      <c r="J844" s="3">
        <v>1</v>
      </c>
      <c r="K844" s="4">
        <v>0.21875</v>
      </c>
      <c r="L844" s="3" t="s">
        <v>9</v>
      </c>
      <c r="M844" s="3" t="s">
        <v>53</v>
      </c>
      <c r="N844" s="3" t="s">
        <v>34</v>
      </c>
      <c r="O844" s="3" t="s">
        <v>79</v>
      </c>
      <c r="P844" s="3" t="s">
        <v>87</v>
      </c>
      <c r="S844" s="3"/>
      <c r="AB844" s="8"/>
    </row>
    <row r="845" spans="2:28" ht="21" customHeight="1" x14ac:dyDescent="0.25">
      <c r="B845" s="5" t="s">
        <v>4</v>
      </c>
      <c r="C845" s="5">
        <v>30</v>
      </c>
      <c r="D845" s="5" t="s">
        <v>17</v>
      </c>
      <c r="E845" s="5" t="s">
        <v>22</v>
      </c>
      <c r="F845" s="5" t="s">
        <v>32</v>
      </c>
      <c r="G845" s="5">
        <v>4</v>
      </c>
      <c r="H845" s="5" t="s">
        <v>33</v>
      </c>
      <c r="I845" s="12">
        <v>20000000</v>
      </c>
      <c r="J845" s="5">
        <v>3</v>
      </c>
      <c r="K845" s="6">
        <v>0.21875</v>
      </c>
      <c r="L845" s="5" t="s">
        <v>9</v>
      </c>
      <c r="M845" s="5" t="s">
        <v>10</v>
      </c>
      <c r="N845" s="5" t="s">
        <v>31</v>
      </c>
      <c r="O845" s="5" t="s">
        <v>81</v>
      </c>
      <c r="P845" s="5" t="s">
        <v>25</v>
      </c>
      <c r="S845" s="3"/>
      <c r="AB845" s="8"/>
    </row>
    <row r="846" spans="2:28" ht="21" customHeight="1" x14ac:dyDescent="0.25">
      <c r="B846" s="3" t="s">
        <v>4</v>
      </c>
      <c r="C846" s="3">
        <v>18</v>
      </c>
      <c r="D846" s="3" t="s">
        <v>35</v>
      </c>
      <c r="E846" s="3" t="s">
        <v>42</v>
      </c>
      <c r="F846" s="3" t="s">
        <v>7</v>
      </c>
      <c r="G846" s="3">
        <v>4</v>
      </c>
      <c r="H846" s="3" t="s">
        <v>14</v>
      </c>
      <c r="I846" s="13">
        <v>11000000</v>
      </c>
      <c r="J846" s="3">
        <v>1</v>
      </c>
      <c r="K846" s="4">
        <v>0.21875</v>
      </c>
      <c r="L846" s="3" t="s">
        <v>51</v>
      </c>
      <c r="M846" s="3" t="s">
        <v>30</v>
      </c>
      <c r="N846" s="3" t="s">
        <v>41</v>
      </c>
      <c r="O846" s="3" t="s">
        <v>79</v>
      </c>
      <c r="P846" s="3" t="s">
        <v>87</v>
      </c>
      <c r="S846" s="3"/>
      <c r="AB846" s="8"/>
    </row>
    <row r="847" spans="2:28" ht="21" customHeight="1" x14ac:dyDescent="0.25">
      <c r="B847" s="5" t="s">
        <v>4</v>
      </c>
      <c r="C847" s="5">
        <v>3</v>
      </c>
      <c r="D847" s="5" t="s">
        <v>35</v>
      </c>
      <c r="E847" s="5" t="s">
        <v>18</v>
      </c>
      <c r="F847" s="5" t="s">
        <v>32</v>
      </c>
      <c r="G847" s="5">
        <v>2</v>
      </c>
      <c r="H847" s="5" t="s">
        <v>19</v>
      </c>
      <c r="I847" s="12">
        <v>12000000</v>
      </c>
      <c r="J847" s="5">
        <v>4</v>
      </c>
      <c r="K847" s="6">
        <v>0.21875</v>
      </c>
      <c r="L847" s="5" t="s">
        <v>9</v>
      </c>
      <c r="M847" s="5" t="s">
        <v>27</v>
      </c>
      <c r="N847" s="5" t="s">
        <v>31</v>
      </c>
      <c r="O847" s="5" t="s">
        <v>78</v>
      </c>
      <c r="P847" s="5" t="s">
        <v>89</v>
      </c>
      <c r="S847" s="3"/>
      <c r="AB847" s="8"/>
    </row>
    <row r="848" spans="2:28" ht="21" customHeight="1" x14ac:dyDescent="0.25">
      <c r="B848" s="3" t="s">
        <v>4</v>
      </c>
      <c r="C848" s="3">
        <v>7</v>
      </c>
      <c r="D848" s="3" t="s">
        <v>35</v>
      </c>
      <c r="E848" s="3" t="s">
        <v>18</v>
      </c>
      <c r="F848" s="3" t="s">
        <v>32</v>
      </c>
      <c r="G848" s="3">
        <v>3</v>
      </c>
      <c r="H848" s="3" t="s">
        <v>23</v>
      </c>
      <c r="I848" s="13">
        <v>15000000</v>
      </c>
      <c r="J848" s="3">
        <v>5</v>
      </c>
      <c r="K848" s="4">
        <v>0.21875</v>
      </c>
      <c r="L848" s="3" t="s">
        <v>9</v>
      </c>
      <c r="M848" s="3" t="s">
        <v>46</v>
      </c>
      <c r="N848" s="3" t="s">
        <v>24</v>
      </c>
      <c r="O848" s="3" t="s">
        <v>79</v>
      </c>
      <c r="P848" s="3" t="s">
        <v>84</v>
      </c>
      <c r="S848" s="3"/>
      <c r="AB848" s="8"/>
    </row>
    <row r="849" spans="2:28" ht="21" customHeight="1" x14ac:dyDescent="0.25">
      <c r="B849" s="5" t="s">
        <v>4</v>
      </c>
      <c r="C849" s="5">
        <v>19</v>
      </c>
      <c r="D849" s="5" t="s">
        <v>35</v>
      </c>
      <c r="E849" s="5" t="s">
        <v>42</v>
      </c>
      <c r="F849" s="5" t="s">
        <v>13</v>
      </c>
      <c r="G849" s="5">
        <v>3</v>
      </c>
      <c r="H849" s="5" t="s">
        <v>23</v>
      </c>
      <c r="I849" s="12">
        <v>15000000</v>
      </c>
      <c r="J849" s="5">
        <v>3</v>
      </c>
      <c r="K849" s="6">
        <v>0.21875</v>
      </c>
      <c r="L849" s="5" t="s">
        <v>9</v>
      </c>
      <c r="M849" s="5" t="s">
        <v>20</v>
      </c>
      <c r="N849" s="5" t="s">
        <v>21</v>
      </c>
      <c r="O849" s="5" t="s">
        <v>78</v>
      </c>
      <c r="P849" s="5" t="s">
        <v>86</v>
      </c>
      <c r="S849" s="3"/>
      <c r="AB849" s="8"/>
    </row>
    <row r="850" spans="2:28" ht="21" customHeight="1" x14ac:dyDescent="0.25">
      <c r="B850" s="3" t="s">
        <v>4</v>
      </c>
      <c r="C850" s="3">
        <v>13</v>
      </c>
      <c r="D850" s="3" t="s">
        <v>56</v>
      </c>
      <c r="E850" s="3" t="s">
        <v>6</v>
      </c>
      <c r="F850" s="3" t="s">
        <v>36</v>
      </c>
      <c r="G850" s="3">
        <v>2</v>
      </c>
      <c r="H850" s="3" t="s">
        <v>40</v>
      </c>
      <c r="I850" s="13">
        <v>38000000</v>
      </c>
      <c r="J850" s="3">
        <v>2</v>
      </c>
      <c r="K850" s="4">
        <v>0.21875</v>
      </c>
      <c r="L850" s="3" t="s">
        <v>38</v>
      </c>
      <c r="M850" s="3" t="s">
        <v>30</v>
      </c>
      <c r="N850" s="3" t="s">
        <v>11</v>
      </c>
      <c r="O850" s="3" t="s">
        <v>80</v>
      </c>
      <c r="P850" s="3" t="s">
        <v>52</v>
      </c>
      <c r="S850" s="3"/>
      <c r="AB850" s="8"/>
    </row>
    <row r="851" spans="2:28" ht="21" customHeight="1" x14ac:dyDescent="0.25">
      <c r="B851" s="5" t="s">
        <v>4</v>
      </c>
      <c r="C851" s="5">
        <v>14</v>
      </c>
      <c r="D851" s="5" t="s">
        <v>56</v>
      </c>
      <c r="E851" s="5" t="s">
        <v>18</v>
      </c>
      <c r="F851" s="5" t="s">
        <v>7</v>
      </c>
      <c r="G851" s="5">
        <v>2</v>
      </c>
      <c r="H851" s="5" t="s">
        <v>19</v>
      </c>
      <c r="I851" s="12">
        <v>12000000</v>
      </c>
      <c r="J851" s="5">
        <v>2</v>
      </c>
      <c r="K851" s="6">
        <v>0.21875</v>
      </c>
      <c r="L851" s="5" t="s">
        <v>9</v>
      </c>
      <c r="M851" s="5" t="s">
        <v>15</v>
      </c>
      <c r="N851" s="5" t="s">
        <v>34</v>
      </c>
      <c r="O851" s="5" t="s">
        <v>79</v>
      </c>
      <c r="P851" s="5" t="s">
        <v>84</v>
      </c>
      <c r="S851" s="3"/>
      <c r="AB851" s="8"/>
    </row>
    <row r="852" spans="2:28" ht="21" customHeight="1" x14ac:dyDescent="0.25">
      <c r="B852" s="3" t="s">
        <v>4</v>
      </c>
      <c r="C852" s="3">
        <v>8</v>
      </c>
      <c r="D852" s="3" t="s">
        <v>45</v>
      </c>
      <c r="E852" s="3" t="s">
        <v>22</v>
      </c>
      <c r="F852" s="3" t="s">
        <v>7</v>
      </c>
      <c r="G852" s="3">
        <v>3</v>
      </c>
      <c r="H852" s="3" t="s">
        <v>23</v>
      </c>
      <c r="I852" s="13">
        <v>15000000</v>
      </c>
      <c r="J852" s="3">
        <v>5</v>
      </c>
      <c r="K852" s="4">
        <v>0.21875</v>
      </c>
      <c r="L852" s="3" t="s">
        <v>9</v>
      </c>
      <c r="M852" s="3" t="s">
        <v>46</v>
      </c>
      <c r="N852" s="3" t="s">
        <v>16</v>
      </c>
      <c r="O852" s="3" t="s">
        <v>78</v>
      </c>
      <c r="P852" s="3" t="s">
        <v>90</v>
      </c>
      <c r="S852" s="3"/>
      <c r="AB852" s="8"/>
    </row>
    <row r="853" spans="2:28" ht="21" customHeight="1" x14ac:dyDescent="0.25">
      <c r="B853" s="5" t="s">
        <v>4</v>
      </c>
      <c r="C853" s="5">
        <v>12</v>
      </c>
      <c r="D853" s="5" t="s">
        <v>50</v>
      </c>
      <c r="E853" s="5" t="s">
        <v>22</v>
      </c>
      <c r="F853" s="5" t="s">
        <v>7</v>
      </c>
      <c r="G853" s="5">
        <v>5</v>
      </c>
      <c r="H853" s="5" t="s">
        <v>26</v>
      </c>
      <c r="I853" s="12">
        <v>25000000</v>
      </c>
      <c r="J853" s="5">
        <v>1</v>
      </c>
      <c r="K853" s="6">
        <v>0.21875</v>
      </c>
      <c r="L853" s="5" t="s">
        <v>9</v>
      </c>
      <c r="M853" s="5" t="s">
        <v>53</v>
      </c>
      <c r="N853" s="5" t="s">
        <v>34</v>
      </c>
      <c r="O853" s="5" t="s">
        <v>79</v>
      </c>
      <c r="P853" s="5" t="s">
        <v>87</v>
      </c>
      <c r="S853" s="3"/>
      <c r="AB853" s="8"/>
    </row>
    <row r="854" spans="2:28" ht="21" customHeight="1" x14ac:dyDescent="0.25">
      <c r="B854" s="3" t="s">
        <v>57</v>
      </c>
      <c r="C854" s="3">
        <v>29</v>
      </c>
      <c r="D854" s="3" t="s">
        <v>49</v>
      </c>
      <c r="E854" s="3" t="s">
        <v>18</v>
      </c>
      <c r="F854" s="3" t="s">
        <v>7</v>
      </c>
      <c r="G854" s="3">
        <v>0</v>
      </c>
      <c r="H854" s="3" t="s">
        <v>58</v>
      </c>
      <c r="I854" s="3">
        <v>0</v>
      </c>
      <c r="J854" s="3">
        <v>2</v>
      </c>
      <c r="K854" s="4">
        <v>0.21875</v>
      </c>
      <c r="N854" s="3" t="s">
        <v>24</v>
      </c>
      <c r="O854" s="3" t="s">
        <v>81</v>
      </c>
      <c r="P854" s="3" t="s">
        <v>88</v>
      </c>
      <c r="S854" s="3"/>
      <c r="AB854" s="8"/>
    </row>
    <row r="855" spans="2:28" ht="21" customHeight="1" x14ac:dyDescent="0.25">
      <c r="B855" s="5" t="s">
        <v>57</v>
      </c>
      <c r="C855" s="5">
        <v>5</v>
      </c>
      <c r="D855" s="5" t="s">
        <v>28</v>
      </c>
      <c r="E855" s="5" t="s">
        <v>22</v>
      </c>
      <c r="F855" s="5" t="s">
        <v>7</v>
      </c>
      <c r="G855" s="5">
        <v>0</v>
      </c>
      <c r="H855" s="5" t="s">
        <v>58</v>
      </c>
      <c r="I855" s="5">
        <v>0</v>
      </c>
      <c r="J855" s="5">
        <v>5</v>
      </c>
      <c r="K855" s="6">
        <v>0.21875</v>
      </c>
      <c r="L855" s="5"/>
      <c r="M855" s="5"/>
      <c r="N855" s="5" t="s">
        <v>41</v>
      </c>
      <c r="O855" s="5" t="s">
        <v>78</v>
      </c>
      <c r="P855" s="5" t="s">
        <v>86</v>
      </c>
      <c r="S855" s="3"/>
      <c r="AB855" s="8"/>
    </row>
    <row r="856" spans="2:28" ht="21" customHeight="1" x14ac:dyDescent="0.25">
      <c r="B856" s="3" t="s">
        <v>57</v>
      </c>
      <c r="C856" s="3">
        <v>10</v>
      </c>
      <c r="D856" s="3" t="s">
        <v>56</v>
      </c>
      <c r="E856" s="3" t="s">
        <v>6</v>
      </c>
      <c r="F856" s="3" t="s">
        <v>36</v>
      </c>
      <c r="G856" s="3">
        <v>0</v>
      </c>
      <c r="H856" s="3" t="s">
        <v>58</v>
      </c>
      <c r="I856" s="3">
        <v>0</v>
      </c>
      <c r="J856" s="3">
        <v>3</v>
      </c>
      <c r="K856" s="4">
        <v>0.21875</v>
      </c>
      <c r="N856" s="3" t="s">
        <v>16</v>
      </c>
      <c r="O856" s="3" t="s">
        <v>78</v>
      </c>
      <c r="P856" s="3" t="s">
        <v>82</v>
      </c>
      <c r="S856" s="3"/>
      <c r="AB856" s="8"/>
    </row>
    <row r="857" spans="2:28" ht="21" customHeight="1" x14ac:dyDescent="0.25">
      <c r="B857" s="5" t="s">
        <v>57</v>
      </c>
      <c r="C857" s="5">
        <v>5</v>
      </c>
      <c r="D857" s="5" t="s">
        <v>56</v>
      </c>
      <c r="E857" s="5" t="s">
        <v>18</v>
      </c>
      <c r="F857" s="5" t="s">
        <v>32</v>
      </c>
      <c r="G857" s="5">
        <v>0</v>
      </c>
      <c r="H857" s="5" t="s">
        <v>58</v>
      </c>
      <c r="I857" s="5">
        <v>0</v>
      </c>
      <c r="J857" s="5">
        <v>5</v>
      </c>
      <c r="K857" s="6">
        <v>0.21875</v>
      </c>
      <c r="L857" s="5"/>
      <c r="M857" s="5"/>
      <c r="N857" s="5" t="s">
        <v>44</v>
      </c>
      <c r="O857" s="5" t="s">
        <v>79</v>
      </c>
      <c r="P857" s="15" t="s">
        <v>92</v>
      </c>
      <c r="S857" s="3"/>
      <c r="AB857" s="8"/>
    </row>
    <row r="858" spans="2:28" ht="21" customHeight="1" x14ac:dyDescent="0.25">
      <c r="B858" s="3" t="s">
        <v>57</v>
      </c>
      <c r="C858" s="3">
        <v>29</v>
      </c>
      <c r="D858" s="3" t="s">
        <v>49</v>
      </c>
      <c r="E858" s="3" t="s">
        <v>18</v>
      </c>
      <c r="F858" s="3" t="s">
        <v>7</v>
      </c>
      <c r="G858" s="3">
        <v>0</v>
      </c>
      <c r="H858" s="3" t="s">
        <v>58</v>
      </c>
      <c r="I858" s="3">
        <v>0</v>
      </c>
      <c r="J858" s="3">
        <v>2</v>
      </c>
      <c r="K858" s="4">
        <v>0.21875</v>
      </c>
      <c r="N858" s="3" t="s">
        <v>24</v>
      </c>
      <c r="O858" s="3" t="s">
        <v>81</v>
      </c>
      <c r="P858" s="3" t="s">
        <v>88</v>
      </c>
      <c r="S858" s="3"/>
      <c r="AB858" s="8"/>
    </row>
    <row r="859" spans="2:28" ht="21" customHeight="1" x14ac:dyDescent="0.25">
      <c r="B859" s="5" t="s">
        <v>4</v>
      </c>
      <c r="C859" s="5">
        <v>18</v>
      </c>
      <c r="D859" s="5" t="s">
        <v>50</v>
      </c>
      <c r="E859" s="5" t="s">
        <v>6</v>
      </c>
      <c r="F859" s="5" t="s">
        <v>7</v>
      </c>
      <c r="G859" s="5">
        <v>5</v>
      </c>
      <c r="H859" s="5" t="s">
        <v>26</v>
      </c>
      <c r="I859" s="12">
        <v>25000000</v>
      </c>
      <c r="J859" s="5">
        <v>5</v>
      </c>
      <c r="K859" s="6">
        <v>0.26041666666666669</v>
      </c>
      <c r="L859" s="5" t="s">
        <v>9</v>
      </c>
      <c r="M859" s="5" t="s">
        <v>43</v>
      </c>
      <c r="N859" s="5" t="s">
        <v>24</v>
      </c>
      <c r="O859" s="5" t="s">
        <v>78</v>
      </c>
      <c r="P859" s="5" t="s">
        <v>52</v>
      </c>
      <c r="S859" s="3"/>
      <c r="AB859" s="8"/>
    </row>
    <row r="860" spans="2:28" ht="21" customHeight="1" x14ac:dyDescent="0.25">
      <c r="B860" s="3" t="s">
        <v>4</v>
      </c>
      <c r="C860" s="3">
        <v>12</v>
      </c>
      <c r="D860" s="3" t="s">
        <v>12</v>
      </c>
      <c r="E860" s="3" t="s">
        <v>29</v>
      </c>
      <c r="F860" s="3" t="s">
        <v>7</v>
      </c>
      <c r="G860" s="3">
        <v>3</v>
      </c>
      <c r="H860" s="3" t="s">
        <v>23</v>
      </c>
      <c r="I860" s="13">
        <v>15000000</v>
      </c>
      <c r="J860" s="3">
        <v>4</v>
      </c>
      <c r="K860" s="4">
        <v>0.26041666666666669</v>
      </c>
      <c r="L860" s="3" t="s">
        <v>9</v>
      </c>
      <c r="M860" s="3" t="s">
        <v>39</v>
      </c>
      <c r="N860" s="3" t="s">
        <v>16</v>
      </c>
      <c r="O860" s="3" t="s">
        <v>81</v>
      </c>
      <c r="P860" s="3" t="s">
        <v>25</v>
      </c>
      <c r="S860" s="3"/>
      <c r="AB860" s="8"/>
    </row>
    <row r="861" spans="2:28" ht="21" customHeight="1" x14ac:dyDescent="0.25">
      <c r="B861" s="5" t="s">
        <v>4</v>
      </c>
      <c r="C861" s="5">
        <v>30</v>
      </c>
      <c r="D861" s="5" t="s">
        <v>17</v>
      </c>
      <c r="E861" s="5" t="s">
        <v>61</v>
      </c>
      <c r="F861" s="5" t="s">
        <v>32</v>
      </c>
      <c r="G861" s="5">
        <v>4</v>
      </c>
      <c r="H861" s="5" t="s">
        <v>33</v>
      </c>
      <c r="I861" s="12">
        <v>20000000</v>
      </c>
      <c r="J861" s="5">
        <v>5</v>
      </c>
      <c r="K861" s="6">
        <v>0.26041666666666669</v>
      </c>
      <c r="L861" s="5" t="s">
        <v>51</v>
      </c>
      <c r="M861" s="5" t="s">
        <v>10</v>
      </c>
      <c r="N861" s="5" t="s">
        <v>41</v>
      </c>
      <c r="O861" s="5" t="s">
        <v>80</v>
      </c>
      <c r="P861" s="5" t="s">
        <v>85</v>
      </c>
      <c r="S861" s="3"/>
      <c r="AB861" s="8"/>
    </row>
    <row r="862" spans="2:28" ht="21" customHeight="1" x14ac:dyDescent="0.25">
      <c r="B862" s="3" t="s">
        <v>4</v>
      </c>
      <c r="C862" s="3">
        <v>16</v>
      </c>
      <c r="D862" s="3" t="s">
        <v>17</v>
      </c>
      <c r="E862" s="3" t="s">
        <v>61</v>
      </c>
      <c r="F862" s="3" t="s">
        <v>32</v>
      </c>
      <c r="G862" s="3">
        <v>3</v>
      </c>
      <c r="H862" s="3" t="s">
        <v>19</v>
      </c>
      <c r="I862" s="13">
        <v>12000000</v>
      </c>
      <c r="J862" s="3">
        <v>2</v>
      </c>
      <c r="K862" s="4">
        <v>0.26041666666666669</v>
      </c>
      <c r="L862" s="3" t="s">
        <v>9</v>
      </c>
      <c r="M862" s="3" t="s">
        <v>20</v>
      </c>
      <c r="N862" s="3" t="s">
        <v>31</v>
      </c>
      <c r="O862" s="3" t="s">
        <v>80</v>
      </c>
      <c r="P862" s="3" t="s">
        <v>85</v>
      </c>
      <c r="S862" s="3"/>
      <c r="AB862" s="8"/>
    </row>
    <row r="863" spans="2:28" ht="21" customHeight="1" x14ac:dyDescent="0.25">
      <c r="B863" s="5" t="s">
        <v>4</v>
      </c>
      <c r="C863" s="5">
        <v>28</v>
      </c>
      <c r="D863" s="5" t="s">
        <v>17</v>
      </c>
      <c r="E863" s="5" t="s">
        <v>29</v>
      </c>
      <c r="F863" s="5" t="s">
        <v>7</v>
      </c>
      <c r="G863" s="5">
        <v>2</v>
      </c>
      <c r="H863" s="5" t="s">
        <v>19</v>
      </c>
      <c r="I863" s="12">
        <v>12000000</v>
      </c>
      <c r="J863" s="5">
        <v>2</v>
      </c>
      <c r="K863" s="6">
        <v>0.26041666666666669</v>
      </c>
      <c r="L863" s="5" t="s">
        <v>9</v>
      </c>
      <c r="M863" s="5" t="s">
        <v>27</v>
      </c>
      <c r="N863" s="5" t="s">
        <v>24</v>
      </c>
      <c r="O863" s="5" t="s">
        <v>78</v>
      </c>
      <c r="P863" s="5" t="s">
        <v>90</v>
      </c>
      <c r="S863" s="3"/>
      <c r="AB863" s="8"/>
    </row>
    <row r="864" spans="2:28" ht="21" customHeight="1" x14ac:dyDescent="0.25">
      <c r="B864" s="3" t="s">
        <v>4</v>
      </c>
      <c r="C864" s="3">
        <v>7</v>
      </c>
      <c r="D864" s="3" t="s">
        <v>28</v>
      </c>
      <c r="E864" s="3" t="s">
        <v>6</v>
      </c>
      <c r="F864" s="3" t="s">
        <v>7</v>
      </c>
      <c r="G864" s="3">
        <v>2</v>
      </c>
      <c r="H864" s="3" t="s">
        <v>54</v>
      </c>
      <c r="I864" s="13">
        <v>10000000</v>
      </c>
      <c r="J864" s="3">
        <v>1</v>
      </c>
      <c r="K864" s="4">
        <v>0.26041666666666669</v>
      </c>
      <c r="L864" s="3" t="s">
        <v>9</v>
      </c>
      <c r="M864" s="3" t="s">
        <v>10</v>
      </c>
      <c r="N864" s="3" t="s">
        <v>21</v>
      </c>
      <c r="O864" s="3" t="s">
        <v>81</v>
      </c>
      <c r="P864" s="3" t="s">
        <v>88</v>
      </c>
      <c r="S864" s="3"/>
      <c r="AB864" s="8"/>
    </row>
    <row r="865" spans="2:28" ht="21" customHeight="1" x14ac:dyDescent="0.25">
      <c r="B865" s="5" t="s">
        <v>4</v>
      </c>
      <c r="C865" s="5">
        <v>9</v>
      </c>
      <c r="D865" s="5" t="s">
        <v>28</v>
      </c>
      <c r="E865" s="5" t="s">
        <v>6</v>
      </c>
      <c r="F865" s="5" t="s">
        <v>7</v>
      </c>
      <c r="G865" s="5">
        <v>1</v>
      </c>
      <c r="H865" s="5" t="s">
        <v>8</v>
      </c>
      <c r="I865" s="12">
        <v>7000000</v>
      </c>
      <c r="J865" s="5">
        <v>4</v>
      </c>
      <c r="K865" s="6">
        <v>0.26041666666666669</v>
      </c>
      <c r="L865" s="5" t="s">
        <v>9</v>
      </c>
      <c r="M865" s="5" t="s">
        <v>20</v>
      </c>
      <c r="N865" s="5" t="s">
        <v>31</v>
      </c>
      <c r="O865" s="5" t="s">
        <v>79</v>
      </c>
      <c r="P865" s="5" t="s">
        <v>84</v>
      </c>
      <c r="S865" s="3"/>
      <c r="AB865" s="8"/>
    </row>
    <row r="866" spans="2:28" ht="21" customHeight="1" x14ac:dyDescent="0.25">
      <c r="B866" s="3" t="s">
        <v>4</v>
      </c>
      <c r="C866" s="3">
        <v>18</v>
      </c>
      <c r="D866" s="3" t="s">
        <v>28</v>
      </c>
      <c r="E866" s="3" t="s">
        <v>29</v>
      </c>
      <c r="F866" s="3" t="s">
        <v>32</v>
      </c>
      <c r="G866" s="3">
        <v>3</v>
      </c>
      <c r="H866" s="3" t="s">
        <v>23</v>
      </c>
      <c r="I866" s="13">
        <v>15000000</v>
      </c>
      <c r="J866" s="3">
        <v>1</v>
      </c>
      <c r="K866" s="4">
        <v>0.26041666666666669</v>
      </c>
      <c r="L866" s="3" t="s">
        <v>9</v>
      </c>
      <c r="M866" s="3" t="s">
        <v>46</v>
      </c>
      <c r="N866" s="3" t="s">
        <v>34</v>
      </c>
      <c r="O866" s="3" t="s">
        <v>79</v>
      </c>
      <c r="P866" s="3" t="s">
        <v>84</v>
      </c>
      <c r="S866" s="3"/>
      <c r="AB866" s="8"/>
    </row>
    <row r="867" spans="2:28" ht="21" customHeight="1" x14ac:dyDescent="0.25">
      <c r="B867" s="5" t="s">
        <v>4</v>
      </c>
      <c r="C867" s="5">
        <v>4</v>
      </c>
      <c r="D867" s="5" t="s">
        <v>35</v>
      </c>
      <c r="E867" s="5" t="s">
        <v>6</v>
      </c>
      <c r="F867" s="5" t="s">
        <v>32</v>
      </c>
      <c r="G867" s="5">
        <v>2</v>
      </c>
      <c r="H867" s="5" t="s">
        <v>40</v>
      </c>
      <c r="I867" s="12">
        <v>38000000</v>
      </c>
      <c r="J867" s="5">
        <v>5</v>
      </c>
      <c r="K867" s="6">
        <v>0.26041666666666669</v>
      </c>
      <c r="L867" s="5" t="s">
        <v>38</v>
      </c>
      <c r="M867" s="5" t="s">
        <v>20</v>
      </c>
      <c r="N867" s="5" t="s">
        <v>11</v>
      </c>
      <c r="O867" s="5" t="s">
        <v>79</v>
      </c>
      <c r="P867" s="5" t="s">
        <v>84</v>
      </c>
      <c r="S867" s="3"/>
      <c r="AB867" s="8"/>
    </row>
    <row r="868" spans="2:28" ht="21" customHeight="1" x14ac:dyDescent="0.25">
      <c r="B868" s="3" t="s">
        <v>4</v>
      </c>
      <c r="C868" s="3">
        <v>23</v>
      </c>
      <c r="D868" s="3" t="s">
        <v>35</v>
      </c>
      <c r="E868" s="3" t="s">
        <v>6</v>
      </c>
      <c r="F868" s="3" t="s">
        <v>32</v>
      </c>
      <c r="G868" s="3">
        <v>2</v>
      </c>
      <c r="H868" s="3" t="s">
        <v>19</v>
      </c>
      <c r="I868" s="13">
        <v>12000000</v>
      </c>
      <c r="J868" s="3">
        <v>2</v>
      </c>
      <c r="K868" s="4">
        <v>0.26041666666666669</v>
      </c>
      <c r="L868" s="3" t="s">
        <v>9</v>
      </c>
      <c r="M868" s="3" t="s">
        <v>30</v>
      </c>
      <c r="N868" s="3" t="s">
        <v>34</v>
      </c>
      <c r="O868" s="3" t="s">
        <v>79</v>
      </c>
      <c r="P868" s="14" t="s">
        <v>92</v>
      </c>
      <c r="S868" s="3"/>
      <c r="AB868" s="8"/>
    </row>
    <row r="869" spans="2:28" ht="21" customHeight="1" x14ac:dyDescent="0.25">
      <c r="B869" s="5" t="s">
        <v>4</v>
      </c>
      <c r="C869" s="5">
        <v>31</v>
      </c>
      <c r="D869" s="5" t="s">
        <v>56</v>
      </c>
      <c r="E869" s="5" t="s">
        <v>22</v>
      </c>
      <c r="F869" s="5" t="s">
        <v>13</v>
      </c>
      <c r="G869" s="5">
        <v>1</v>
      </c>
      <c r="H869" s="5" t="s">
        <v>37</v>
      </c>
      <c r="I869" s="12">
        <v>19000000</v>
      </c>
      <c r="J869" s="5">
        <v>3</v>
      </c>
      <c r="K869" s="6">
        <v>0.26041666666666669</v>
      </c>
      <c r="L869" s="5" t="s">
        <v>38</v>
      </c>
      <c r="M869" s="5" t="s">
        <v>15</v>
      </c>
      <c r="N869" s="5" t="s">
        <v>21</v>
      </c>
      <c r="O869" s="5" t="s">
        <v>78</v>
      </c>
      <c r="P869" s="5" t="s">
        <v>90</v>
      </c>
      <c r="S869" s="3"/>
      <c r="AB869" s="8"/>
    </row>
    <row r="870" spans="2:28" ht="21" customHeight="1" x14ac:dyDescent="0.25">
      <c r="B870" s="3" t="s">
        <v>4</v>
      </c>
      <c r="C870" s="3">
        <v>18</v>
      </c>
      <c r="D870" s="3" t="s">
        <v>50</v>
      </c>
      <c r="E870" s="3" t="s">
        <v>6</v>
      </c>
      <c r="F870" s="3" t="s">
        <v>7</v>
      </c>
      <c r="G870" s="3">
        <v>5</v>
      </c>
      <c r="H870" s="3" t="s">
        <v>26</v>
      </c>
      <c r="I870" s="13">
        <v>25000000</v>
      </c>
      <c r="J870" s="3">
        <v>5</v>
      </c>
      <c r="K870" s="4">
        <v>0.26041666666666669</v>
      </c>
      <c r="L870" s="3" t="s">
        <v>9</v>
      </c>
      <c r="M870" s="3" t="s">
        <v>43</v>
      </c>
      <c r="N870" s="3" t="s">
        <v>24</v>
      </c>
      <c r="O870" s="3" t="s">
        <v>78</v>
      </c>
      <c r="P870" s="3" t="s">
        <v>52</v>
      </c>
      <c r="S870" s="3"/>
      <c r="AB870" s="8"/>
    </row>
    <row r="871" spans="2:28" ht="21" customHeight="1" x14ac:dyDescent="0.25">
      <c r="B871" s="5" t="s">
        <v>57</v>
      </c>
      <c r="C871" s="5">
        <v>15</v>
      </c>
      <c r="D871" s="5" t="s">
        <v>17</v>
      </c>
      <c r="E871" s="5" t="s">
        <v>22</v>
      </c>
      <c r="F871" s="5" t="s">
        <v>32</v>
      </c>
      <c r="G871" s="5">
        <v>0</v>
      </c>
      <c r="H871" s="5" t="s">
        <v>58</v>
      </c>
      <c r="I871" s="5">
        <v>0</v>
      </c>
      <c r="J871" s="5">
        <v>1</v>
      </c>
      <c r="K871" s="6">
        <v>0.26041666666666669</v>
      </c>
      <c r="L871" s="5"/>
      <c r="M871" s="5"/>
      <c r="N871" s="5" t="s">
        <v>34</v>
      </c>
      <c r="O871" s="5" t="s">
        <v>78</v>
      </c>
      <c r="P871" s="5" t="s">
        <v>90</v>
      </c>
      <c r="S871" s="3"/>
      <c r="AB871" s="8"/>
    </row>
    <row r="872" spans="2:28" ht="21" customHeight="1" x14ac:dyDescent="0.25">
      <c r="B872" s="3" t="s">
        <v>57</v>
      </c>
      <c r="C872" s="3">
        <v>15</v>
      </c>
      <c r="D872" s="3" t="s">
        <v>56</v>
      </c>
      <c r="E872" s="3" t="s">
        <v>18</v>
      </c>
      <c r="F872" s="3" t="s">
        <v>32</v>
      </c>
      <c r="G872" s="3">
        <v>0</v>
      </c>
      <c r="H872" s="3" t="s">
        <v>58</v>
      </c>
      <c r="I872" s="3">
        <v>0</v>
      </c>
      <c r="J872" s="3">
        <v>1</v>
      </c>
      <c r="K872" s="4">
        <v>0.26041666666666669</v>
      </c>
      <c r="N872" s="3" t="s">
        <v>44</v>
      </c>
      <c r="O872" s="3" t="s">
        <v>78</v>
      </c>
      <c r="P872" s="3" t="s">
        <v>86</v>
      </c>
      <c r="S872" s="3"/>
      <c r="AB872" s="8"/>
    </row>
    <row r="873" spans="2:28" ht="21" customHeight="1" x14ac:dyDescent="0.25">
      <c r="B873" s="5" t="s">
        <v>4</v>
      </c>
      <c r="C873" s="5">
        <v>1</v>
      </c>
      <c r="D873" s="5" t="s">
        <v>49</v>
      </c>
      <c r="E873" s="5" t="s">
        <v>6</v>
      </c>
      <c r="F873" s="5" t="s">
        <v>32</v>
      </c>
      <c r="G873" s="5">
        <v>5</v>
      </c>
      <c r="H873" s="5" t="s">
        <v>26</v>
      </c>
      <c r="I873" s="12">
        <v>25000000</v>
      </c>
      <c r="J873" s="5">
        <v>1</v>
      </c>
      <c r="K873" s="6">
        <v>0.26250000000000001</v>
      </c>
      <c r="L873" s="5" t="s">
        <v>9</v>
      </c>
      <c r="M873" s="5" t="s">
        <v>10</v>
      </c>
      <c r="N873" s="5" t="s">
        <v>44</v>
      </c>
      <c r="O873" s="5" t="s">
        <v>78</v>
      </c>
      <c r="P873" s="5" t="s">
        <v>89</v>
      </c>
      <c r="S873" s="3"/>
      <c r="AB873" s="8"/>
    </row>
    <row r="874" spans="2:28" ht="21" customHeight="1" x14ac:dyDescent="0.25">
      <c r="B874" s="3" t="s">
        <v>4</v>
      </c>
      <c r="C874" s="3">
        <v>7</v>
      </c>
      <c r="D874" s="3" t="s">
        <v>60</v>
      </c>
      <c r="E874" s="3" t="s">
        <v>29</v>
      </c>
      <c r="F874" s="3" t="s">
        <v>32</v>
      </c>
      <c r="G874" s="3">
        <v>1</v>
      </c>
      <c r="H874" s="3" t="s">
        <v>37</v>
      </c>
      <c r="I874" s="13">
        <v>19000000</v>
      </c>
      <c r="J874" s="3">
        <v>6</v>
      </c>
      <c r="K874" s="4">
        <v>0.26250000000000001</v>
      </c>
      <c r="L874" s="3" t="s">
        <v>38</v>
      </c>
      <c r="M874" s="3" t="s">
        <v>20</v>
      </c>
      <c r="N874" s="3" t="s">
        <v>11</v>
      </c>
      <c r="O874" s="3" t="s">
        <v>78</v>
      </c>
      <c r="P874" s="3" t="s">
        <v>82</v>
      </c>
      <c r="S874" s="3"/>
      <c r="AB874" s="8"/>
    </row>
    <row r="875" spans="2:28" ht="21" customHeight="1" x14ac:dyDescent="0.25">
      <c r="B875" s="5" t="s">
        <v>4</v>
      </c>
      <c r="C875" s="5">
        <v>27</v>
      </c>
      <c r="D875" s="5" t="s">
        <v>17</v>
      </c>
      <c r="E875" s="5" t="s">
        <v>22</v>
      </c>
      <c r="F875" s="5" t="s">
        <v>13</v>
      </c>
      <c r="G875" s="5">
        <v>2</v>
      </c>
      <c r="H875" s="5" t="s">
        <v>40</v>
      </c>
      <c r="I875" s="12">
        <v>38000000</v>
      </c>
      <c r="J875" s="5">
        <v>3</v>
      </c>
      <c r="K875" s="6">
        <v>0.26250000000000001</v>
      </c>
      <c r="L875" s="5" t="s">
        <v>38</v>
      </c>
      <c r="M875" s="5" t="s">
        <v>46</v>
      </c>
      <c r="N875" s="5" t="s">
        <v>24</v>
      </c>
      <c r="O875" s="5" t="s">
        <v>79</v>
      </c>
      <c r="P875" s="5" t="s">
        <v>84</v>
      </c>
      <c r="S875" s="3"/>
      <c r="AB875" s="8"/>
    </row>
    <row r="876" spans="2:28" ht="21" customHeight="1" x14ac:dyDescent="0.25">
      <c r="B876" s="3" t="s">
        <v>4</v>
      </c>
      <c r="C876" s="3">
        <v>12</v>
      </c>
      <c r="D876" s="3" t="s">
        <v>17</v>
      </c>
      <c r="E876" s="3" t="s">
        <v>6</v>
      </c>
      <c r="F876" s="3" t="s">
        <v>13</v>
      </c>
      <c r="G876" s="3">
        <v>1</v>
      </c>
      <c r="H876" s="3" t="s">
        <v>8</v>
      </c>
      <c r="I876" s="13">
        <v>7000000</v>
      </c>
      <c r="J876" s="3">
        <v>1</v>
      </c>
      <c r="K876" s="4">
        <v>0.26250000000000001</v>
      </c>
      <c r="L876" s="3" t="s">
        <v>9</v>
      </c>
      <c r="M876" s="3" t="s">
        <v>46</v>
      </c>
      <c r="N876" s="3" t="s">
        <v>44</v>
      </c>
      <c r="O876" s="3" t="s">
        <v>79</v>
      </c>
      <c r="P876" s="14" t="s">
        <v>92</v>
      </c>
      <c r="S876" s="3"/>
      <c r="AB876" s="8"/>
    </row>
    <row r="877" spans="2:28" ht="21" customHeight="1" x14ac:dyDescent="0.25">
      <c r="B877" s="5" t="s">
        <v>4</v>
      </c>
      <c r="C877" s="5">
        <v>11</v>
      </c>
      <c r="D877" s="5" t="s">
        <v>28</v>
      </c>
      <c r="E877" s="5" t="s">
        <v>6</v>
      </c>
      <c r="F877" s="5" t="s">
        <v>13</v>
      </c>
      <c r="G877" s="5">
        <v>2</v>
      </c>
      <c r="H877" s="5" t="s">
        <v>19</v>
      </c>
      <c r="I877" s="12">
        <v>12000000</v>
      </c>
      <c r="J877" s="5">
        <v>3</v>
      </c>
      <c r="K877" s="6">
        <v>0.26250000000000001</v>
      </c>
      <c r="L877" s="5" t="s">
        <v>9</v>
      </c>
      <c r="M877" s="5" t="s">
        <v>43</v>
      </c>
      <c r="N877" s="5" t="s">
        <v>24</v>
      </c>
      <c r="O877" s="5" t="s">
        <v>80</v>
      </c>
      <c r="P877" s="5" t="s">
        <v>85</v>
      </c>
      <c r="S877" s="3"/>
      <c r="AB877" s="8"/>
    </row>
    <row r="878" spans="2:28" ht="21" customHeight="1" x14ac:dyDescent="0.25">
      <c r="B878" s="3" t="s">
        <v>4</v>
      </c>
      <c r="C878" s="3">
        <v>29</v>
      </c>
      <c r="D878" s="3" t="s">
        <v>28</v>
      </c>
      <c r="E878" s="3" t="s">
        <v>6</v>
      </c>
      <c r="F878" s="3" t="s">
        <v>32</v>
      </c>
      <c r="G878" s="3">
        <v>3</v>
      </c>
      <c r="H878" s="3" t="s">
        <v>19</v>
      </c>
      <c r="I878" s="13">
        <v>12000000</v>
      </c>
      <c r="J878" s="3">
        <v>5</v>
      </c>
      <c r="K878" s="4">
        <v>0.26250000000000001</v>
      </c>
      <c r="L878" s="3" t="s">
        <v>9</v>
      </c>
      <c r="M878" s="3" t="s">
        <v>53</v>
      </c>
      <c r="N878" s="3" t="s">
        <v>24</v>
      </c>
      <c r="O878" s="3" t="s">
        <v>80</v>
      </c>
      <c r="P878" s="3" t="s">
        <v>85</v>
      </c>
      <c r="S878" s="3"/>
      <c r="AB878" s="8"/>
    </row>
    <row r="879" spans="2:28" ht="21" customHeight="1" x14ac:dyDescent="0.25">
      <c r="B879" s="5" t="s">
        <v>4</v>
      </c>
      <c r="C879" s="5">
        <v>31</v>
      </c>
      <c r="D879" s="5" t="s">
        <v>28</v>
      </c>
      <c r="E879" s="5" t="s">
        <v>29</v>
      </c>
      <c r="F879" s="5" t="s">
        <v>32</v>
      </c>
      <c r="G879" s="5">
        <v>3</v>
      </c>
      <c r="H879" s="5" t="s">
        <v>23</v>
      </c>
      <c r="I879" s="12">
        <v>15000000</v>
      </c>
      <c r="J879" s="5">
        <v>1</v>
      </c>
      <c r="K879" s="6">
        <v>0.26250000000000001</v>
      </c>
      <c r="L879" s="5" t="s">
        <v>9</v>
      </c>
      <c r="M879" s="5" t="s">
        <v>27</v>
      </c>
      <c r="N879" s="5" t="s">
        <v>44</v>
      </c>
      <c r="O879" s="5" t="s">
        <v>79</v>
      </c>
      <c r="P879" s="5" t="s">
        <v>84</v>
      </c>
      <c r="S879" s="3"/>
      <c r="AB879" s="8"/>
    </row>
    <row r="880" spans="2:28" ht="21" customHeight="1" x14ac:dyDescent="0.25">
      <c r="B880" s="3" t="s">
        <v>4</v>
      </c>
      <c r="C880" s="3">
        <v>22</v>
      </c>
      <c r="D880" s="3" t="s">
        <v>35</v>
      </c>
      <c r="E880" s="3" t="s">
        <v>22</v>
      </c>
      <c r="F880" s="3" t="s">
        <v>13</v>
      </c>
      <c r="G880" s="3">
        <v>2</v>
      </c>
      <c r="H880" s="3" t="s">
        <v>19</v>
      </c>
      <c r="I880" s="13">
        <v>12000000</v>
      </c>
      <c r="J880" s="3">
        <v>6</v>
      </c>
      <c r="K880" s="4">
        <v>0.26250000000000001</v>
      </c>
      <c r="L880" s="3" t="s">
        <v>9</v>
      </c>
      <c r="M880" s="3" t="s">
        <v>10</v>
      </c>
      <c r="N880" s="3" t="s">
        <v>24</v>
      </c>
      <c r="O880" s="3" t="s">
        <v>81</v>
      </c>
      <c r="P880" s="3" t="s">
        <v>91</v>
      </c>
      <c r="S880" s="3"/>
      <c r="AB880" s="8"/>
    </row>
    <row r="881" spans="2:28" ht="21" customHeight="1" x14ac:dyDescent="0.25">
      <c r="B881" s="5" t="s">
        <v>4</v>
      </c>
      <c r="C881" s="5">
        <v>1</v>
      </c>
      <c r="D881" s="5" t="s">
        <v>35</v>
      </c>
      <c r="E881" s="5" t="s">
        <v>42</v>
      </c>
      <c r="F881" s="5" t="s">
        <v>32</v>
      </c>
      <c r="G881" s="5">
        <v>3</v>
      </c>
      <c r="H881" s="5" t="s">
        <v>23</v>
      </c>
      <c r="I881" s="12">
        <v>15000000</v>
      </c>
      <c r="J881" s="5">
        <v>3</v>
      </c>
      <c r="K881" s="6">
        <v>0.26250000000000001</v>
      </c>
      <c r="L881" s="5" t="s">
        <v>9</v>
      </c>
      <c r="M881" s="5" t="s">
        <v>20</v>
      </c>
      <c r="N881" s="5" t="s">
        <v>34</v>
      </c>
      <c r="O881" s="5" t="s">
        <v>79</v>
      </c>
      <c r="P881" s="5" t="s">
        <v>87</v>
      </c>
      <c r="S881" s="3"/>
      <c r="AB881" s="8"/>
    </row>
    <row r="882" spans="2:28" ht="21" customHeight="1" x14ac:dyDescent="0.25">
      <c r="B882" s="3" t="s">
        <v>4</v>
      </c>
      <c r="C882" s="3">
        <v>25</v>
      </c>
      <c r="D882" s="3" t="s">
        <v>56</v>
      </c>
      <c r="E882" s="3" t="s">
        <v>22</v>
      </c>
      <c r="F882" s="3" t="s">
        <v>13</v>
      </c>
      <c r="G882" s="3">
        <v>4</v>
      </c>
      <c r="H882" s="3" t="s">
        <v>33</v>
      </c>
      <c r="I882" s="13">
        <v>20000000</v>
      </c>
      <c r="J882" s="3">
        <v>4</v>
      </c>
      <c r="K882" s="4">
        <v>0.26250000000000001</v>
      </c>
      <c r="L882" s="3" t="s">
        <v>51</v>
      </c>
      <c r="M882" s="3" t="s">
        <v>46</v>
      </c>
      <c r="N882" s="3" t="s">
        <v>21</v>
      </c>
      <c r="O882" s="3" t="s">
        <v>78</v>
      </c>
      <c r="P882" s="3" t="s">
        <v>90</v>
      </c>
      <c r="S882" s="3"/>
      <c r="AB882" s="8"/>
    </row>
    <row r="883" spans="2:28" ht="21" customHeight="1" x14ac:dyDescent="0.25">
      <c r="B883" s="5" t="s">
        <v>4</v>
      </c>
      <c r="C883" s="5">
        <v>1</v>
      </c>
      <c r="D883" s="5" t="s">
        <v>49</v>
      </c>
      <c r="E883" s="5" t="s">
        <v>6</v>
      </c>
      <c r="F883" s="5" t="s">
        <v>32</v>
      </c>
      <c r="G883" s="5">
        <v>5</v>
      </c>
      <c r="H883" s="5" t="s">
        <v>26</v>
      </c>
      <c r="I883" s="12">
        <v>25000000</v>
      </c>
      <c r="J883" s="5">
        <v>1</v>
      </c>
      <c r="K883" s="6">
        <v>0.26250000000000001</v>
      </c>
      <c r="L883" s="5" t="s">
        <v>9</v>
      </c>
      <c r="M883" s="5" t="s">
        <v>10</v>
      </c>
      <c r="N883" s="5" t="s">
        <v>44</v>
      </c>
      <c r="O883" s="5" t="s">
        <v>78</v>
      </c>
      <c r="P883" s="5" t="s">
        <v>89</v>
      </c>
      <c r="S883" s="3"/>
      <c r="AB883" s="8"/>
    </row>
    <row r="884" spans="2:28" ht="21" customHeight="1" x14ac:dyDescent="0.25">
      <c r="B884" s="3" t="s">
        <v>4</v>
      </c>
      <c r="C884" s="3">
        <v>7</v>
      </c>
      <c r="D884" s="3" t="s">
        <v>60</v>
      </c>
      <c r="E884" s="3" t="s">
        <v>29</v>
      </c>
      <c r="F884" s="3" t="s">
        <v>32</v>
      </c>
      <c r="G884" s="3">
        <v>1</v>
      </c>
      <c r="H884" s="3" t="s">
        <v>37</v>
      </c>
      <c r="I884" s="13">
        <v>19000000</v>
      </c>
      <c r="J884" s="3">
        <v>6</v>
      </c>
      <c r="K884" s="4">
        <v>0.26250000000000001</v>
      </c>
      <c r="L884" s="3" t="s">
        <v>38</v>
      </c>
      <c r="M884" s="3" t="s">
        <v>20</v>
      </c>
      <c r="N884" s="3" t="s">
        <v>11</v>
      </c>
      <c r="O884" s="3" t="s">
        <v>78</v>
      </c>
      <c r="P884" s="3" t="s">
        <v>82</v>
      </c>
      <c r="S884" s="3"/>
      <c r="AB884" s="8"/>
    </row>
    <row r="885" spans="2:28" ht="21" customHeight="1" x14ac:dyDescent="0.25">
      <c r="B885" s="5" t="s">
        <v>57</v>
      </c>
      <c r="C885" s="5">
        <v>7</v>
      </c>
      <c r="D885" s="5" t="s">
        <v>28</v>
      </c>
      <c r="E885" s="5" t="s">
        <v>22</v>
      </c>
      <c r="F885" s="5" t="s">
        <v>13</v>
      </c>
      <c r="G885" s="5">
        <v>0</v>
      </c>
      <c r="H885" s="5" t="s">
        <v>58</v>
      </c>
      <c r="I885" s="5">
        <v>0</v>
      </c>
      <c r="J885" s="5">
        <v>1</v>
      </c>
      <c r="K885" s="6">
        <v>0.26250000000000001</v>
      </c>
      <c r="L885" s="5"/>
      <c r="M885" s="5"/>
      <c r="N885" s="5" t="s">
        <v>21</v>
      </c>
      <c r="O885" s="5" t="s">
        <v>78</v>
      </c>
      <c r="P885" s="5" t="s">
        <v>52</v>
      </c>
      <c r="S885" s="3"/>
      <c r="AB885" s="8"/>
    </row>
    <row r="886" spans="2:28" ht="21" customHeight="1" x14ac:dyDescent="0.25">
      <c r="B886" s="3" t="s">
        <v>57</v>
      </c>
      <c r="C886" s="3">
        <v>16</v>
      </c>
      <c r="D886" s="3" t="s">
        <v>35</v>
      </c>
      <c r="E886" s="3" t="s">
        <v>6</v>
      </c>
      <c r="F886" s="3" t="s">
        <v>7</v>
      </c>
      <c r="G886" s="3">
        <v>0</v>
      </c>
      <c r="H886" s="3" t="s">
        <v>58</v>
      </c>
      <c r="I886" s="3">
        <v>0</v>
      </c>
      <c r="J886" s="3">
        <v>1</v>
      </c>
      <c r="K886" s="4">
        <v>0.26250000000000001</v>
      </c>
      <c r="N886" s="3" t="s">
        <v>41</v>
      </c>
      <c r="O886" s="3" t="s">
        <v>81</v>
      </c>
      <c r="P886" s="3" t="s">
        <v>88</v>
      </c>
      <c r="S886" s="3"/>
      <c r="AB886" s="8"/>
    </row>
    <row r="887" spans="2:28" ht="21" customHeight="1" x14ac:dyDescent="0.25">
      <c r="B887" s="5" t="s">
        <v>57</v>
      </c>
      <c r="C887" s="5">
        <v>11</v>
      </c>
      <c r="D887" s="5" t="s">
        <v>56</v>
      </c>
      <c r="E887" s="5" t="s">
        <v>22</v>
      </c>
      <c r="F887" s="5" t="s">
        <v>13</v>
      </c>
      <c r="G887" s="5">
        <v>0</v>
      </c>
      <c r="H887" s="5" t="s">
        <v>58</v>
      </c>
      <c r="I887" s="5">
        <v>0</v>
      </c>
      <c r="J887" s="5">
        <v>2</v>
      </c>
      <c r="K887" s="6">
        <v>0.26250000000000001</v>
      </c>
      <c r="L887" s="5"/>
      <c r="M887" s="5"/>
      <c r="N887" s="5" t="s">
        <v>31</v>
      </c>
      <c r="O887" s="5" t="s">
        <v>79</v>
      </c>
      <c r="P887" s="5" t="s">
        <v>83</v>
      </c>
      <c r="S887" s="3"/>
      <c r="AB887" s="8"/>
    </row>
    <row r="888" spans="2:28" ht="21" customHeight="1" x14ac:dyDescent="0.25">
      <c r="B888" s="3" t="s">
        <v>4</v>
      </c>
      <c r="C888" s="3">
        <v>17</v>
      </c>
      <c r="D888" s="3" t="s">
        <v>47</v>
      </c>
      <c r="E888" s="3" t="s">
        <v>29</v>
      </c>
      <c r="F888" s="3" t="s">
        <v>32</v>
      </c>
      <c r="G888" s="3">
        <v>4</v>
      </c>
      <c r="H888" s="3" t="s">
        <v>23</v>
      </c>
      <c r="I888" s="13">
        <v>15000000</v>
      </c>
      <c r="J888" s="3">
        <v>2</v>
      </c>
      <c r="K888" s="4">
        <v>0.2638888888888889</v>
      </c>
      <c r="L888" s="3" t="s">
        <v>9</v>
      </c>
      <c r="M888" s="3" t="s">
        <v>53</v>
      </c>
      <c r="N888" s="3" t="s">
        <v>21</v>
      </c>
      <c r="O888" s="3" t="s">
        <v>81</v>
      </c>
      <c r="P888" s="3" t="s">
        <v>91</v>
      </c>
      <c r="S888" s="3"/>
      <c r="AB888" s="8"/>
    </row>
    <row r="889" spans="2:28" ht="21" customHeight="1" x14ac:dyDescent="0.25">
      <c r="B889" s="5" t="s">
        <v>4</v>
      </c>
      <c r="C889" s="5">
        <v>27</v>
      </c>
      <c r="D889" s="5" t="s">
        <v>28</v>
      </c>
      <c r="E889" s="5" t="s">
        <v>22</v>
      </c>
      <c r="F889" s="5" t="s">
        <v>32</v>
      </c>
      <c r="G889" s="5">
        <v>1</v>
      </c>
      <c r="H889" s="5" t="s">
        <v>37</v>
      </c>
      <c r="I889" s="12">
        <v>19000000</v>
      </c>
      <c r="J889" s="5">
        <v>2</v>
      </c>
      <c r="K889" s="6">
        <v>0.2638888888888889</v>
      </c>
      <c r="L889" s="5" t="s">
        <v>38</v>
      </c>
      <c r="M889" s="5" t="s">
        <v>10</v>
      </c>
      <c r="N889" s="5" t="s">
        <v>24</v>
      </c>
      <c r="O889" s="5" t="s">
        <v>79</v>
      </c>
      <c r="P889" s="5" t="s">
        <v>83</v>
      </c>
      <c r="S889" s="3"/>
      <c r="AB889" s="8"/>
    </row>
    <row r="890" spans="2:28" ht="21" customHeight="1" x14ac:dyDescent="0.25">
      <c r="B890" s="3" t="s">
        <v>4</v>
      </c>
      <c r="C890" s="3">
        <v>22</v>
      </c>
      <c r="D890" s="3" t="s">
        <v>28</v>
      </c>
      <c r="E890" s="3" t="s">
        <v>6</v>
      </c>
      <c r="F890" s="3" t="s">
        <v>13</v>
      </c>
      <c r="G890" s="3">
        <v>2</v>
      </c>
      <c r="H890" s="3" t="s">
        <v>40</v>
      </c>
      <c r="I890" s="13">
        <v>38000000</v>
      </c>
      <c r="J890" s="3">
        <v>1</v>
      </c>
      <c r="K890" s="4">
        <v>0.2638888888888889</v>
      </c>
      <c r="L890" s="3" t="s">
        <v>38</v>
      </c>
      <c r="M890" s="3" t="s">
        <v>46</v>
      </c>
      <c r="N890" s="3" t="s">
        <v>44</v>
      </c>
      <c r="O890" s="3" t="s">
        <v>80</v>
      </c>
      <c r="P890" s="3" t="s">
        <v>52</v>
      </c>
      <c r="S890" s="3"/>
      <c r="AB890" s="8"/>
    </row>
    <row r="891" spans="2:28" ht="21" customHeight="1" x14ac:dyDescent="0.25">
      <c r="B891" s="5" t="s">
        <v>4</v>
      </c>
      <c r="C891" s="5">
        <v>31</v>
      </c>
      <c r="D891" s="5" t="s">
        <v>28</v>
      </c>
      <c r="E891" s="5" t="s">
        <v>22</v>
      </c>
      <c r="F891" s="5" t="s">
        <v>13</v>
      </c>
      <c r="G891" s="5">
        <v>4</v>
      </c>
      <c r="H891" s="5" t="s">
        <v>33</v>
      </c>
      <c r="I891" s="12">
        <v>20000000</v>
      </c>
      <c r="J891" s="5">
        <v>1</v>
      </c>
      <c r="K891" s="6">
        <v>0.2638888888888889</v>
      </c>
      <c r="L891" s="5" t="s">
        <v>51</v>
      </c>
      <c r="M891" s="5" t="s">
        <v>43</v>
      </c>
      <c r="N891" s="5" t="s">
        <v>34</v>
      </c>
      <c r="O891" s="5" t="s">
        <v>78</v>
      </c>
      <c r="P891" s="5" t="s">
        <v>89</v>
      </c>
      <c r="S891" s="3"/>
      <c r="AB891" s="8"/>
    </row>
    <row r="892" spans="2:28" ht="21" customHeight="1" x14ac:dyDescent="0.25">
      <c r="B892" s="3" t="s">
        <v>4</v>
      </c>
      <c r="C892" s="3">
        <v>10</v>
      </c>
      <c r="D892" s="3" t="s">
        <v>28</v>
      </c>
      <c r="E892" s="3" t="s">
        <v>6</v>
      </c>
      <c r="F892" s="3" t="s">
        <v>13</v>
      </c>
      <c r="G892" s="3">
        <v>5</v>
      </c>
      <c r="H892" s="3" t="s">
        <v>26</v>
      </c>
      <c r="I892" s="13">
        <v>25000000</v>
      </c>
      <c r="J892" s="3">
        <v>3</v>
      </c>
      <c r="K892" s="4">
        <v>0.2638888888888889</v>
      </c>
      <c r="L892" s="3" t="s">
        <v>9</v>
      </c>
      <c r="M892" s="3" t="s">
        <v>20</v>
      </c>
      <c r="N892" s="3" t="s">
        <v>21</v>
      </c>
      <c r="O892" s="3" t="s">
        <v>79</v>
      </c>
      <c r="P892" s="3" t="s">
        <v>83</v>
      </c>
      <c r="S892" s="3"/>
      <c r="AB892" s="8"/>
    </row>
    <row r="893" spans="2:28" ht="21" customHeight="1" x14ac:dyDescent="0.25">
      <c r="B893" s="5" t="s">
        <v>4</v>
      </c>
      <c r="C893" s="5">
        <v>29</v>
      </c>
      <c r="D893" s="5" t="s">
        <v>28</v>
      </c>
      <c r="E893" s="5" t="s">
        <v>6</v>
      </c>
      <c r="F893" s="5" t="s">
        <v>13</v>
      </c>
      <c r="G893" s="5">
        <v>2</v>
      </c>
      <c r="H893" s="5" t="s">
        <v>54</v>
      </c>
      <c r="I893" s="12">
        <v>10000000</v>
      </c>
      <c r="J893" s="5">
        <v>1</v>
      </c>
      <c r="K893" s="6">
        <v>0.2638888888888889</v>
      </c>
      <c r="L893" s="5" t="s">
        <v>9</v>
      </c>
      <c r="M893" s="5" t="s">
        <v>20</v>
      </c>
      <c r="N893" s="5" t="s">
        <v>44</v>
      </c>
      <c r="O893" s="5" t="s">
        <v>79</v>
      </c>
      <c r="P893" s="5" t="s">
        <v>83</v>
      </c>
      <c r="S893" s="3"/>
      <c r="AB893" s="8"/>
    </row>
    <row r="894" spans="2:28" ht="21" customHeight="1" x14ac:dyDescent="0.25">
      <c r="B894" s="3" t="s">
        <v>4</v>
      </c>
      <c r="C894" s="3">
        <v>22</v>
      </c>
      <c r="D894" s="3" t="s">
        <v>35</v>
      </c>
      <c r="E894" s="3" t="s">
        <v>22</v>
      </c>
      <c r="F894" s="3" t="s">
        <v>13</v>
      </c>
      <c r="G894" s="3">
        <v>3</v>
      </c>
      <c r="H894" s="3" t="s">
        <v>23</v>
      </c>
      <c r="I894" s="13">
        <v>15000000</v>
      </c>
      <c r="J894" s="3">
        <v>5</v>
      </c>
      <c r="K894" s="4">
        <v>0.2638888888888889</v>
      </c>
      <c r="L894" s="3" t="s">
        <v>9</v>
      </c>
      <c r="M894" s="3" t="s">
        <v>10</v>
      </c>
      <c r="N894" s="3" t="s">
        <v>41</v>
      </c>
      <c r="O894" s="3" t="s">
        <v>78</v>
      </c>
      <c r="P894" s="3" t="s">
        <v>82</v>
      </c>
      <c r="S894" s="3"/>
      <c r="AB894" s="8"/>
    </row>
    <row r="895" spans="2:28" ht="21" customHeight="1" x14ac:dyDescent="0.25">
      <c r="B895" s="5" t="s">
        <v>4</v>
      </c>
      <c r="C895" s="5">
        <v>17</v>
      </c>
      <c r="D895" s="5" t="s">
        <v>56</v>
      </c>
      <c r="E895" s="5" t="s">
        <v>61</v>
      </c>
      <c r="F895" s="5" t="s">
        <v>36</v>
      </c>
      <c r="G895" s="5">
        <v>3</v>
      </c>
      <c r="H895" s="5" t="s">
        <v>19</v>
      </c>
      <c r="I895" s="12">
        <v>12000000</v>
      </c>
      <c r="J895" s="5">
        <v>1</v>
      </c>
      <c r="K895" s="6">
        <v>0.2638888888888889</v>
      </c>
      <c r="L895" s="5" t="s">
        <v>9</v>
      </c>
      <c r="M895" s="5" t="s">
        <v>46</v>
      </c>
      <c r="N895" s="5" t="s">
        <v>41</v>
      </c>
      <c r="O895" s="5" t="s">
        <v>78</v>
      </c>
      <c r="P895" s="5" t="s">
        <v>52</v>
      </c>
      <c r="S895" s="3"/>
      <c r="AB895" s="8"/>
    </row>
    <row r="896" spans="2:28" ht="21" customHeight="1" x14ac:dyDescent="0.25">
      <c r="B896" s="3" t="s">
        <v>4</v>
      </c>
      <c r="C896" s="3">
        <v>17</v>
      </c>
      <c r="D896" s="3" t="s">
        <v>47</v>
      </c>
      <c r="E896" s="3" t="s">
        <v>29</v>
      </c>
      <c r="F896" s="3" t="s">
        <v>32</v>
      </c>
      <c r="G896" s="3">
        <v>4</v>
      </c>
      <c r="H896" s="3" t="s">
        <v>23</v>
      </c>
      <c r="I896" s="13">
        <v>15000000</v>
      </c>
      <c r="J896" s="3">
        <v>2</v>
      </c>
      <c r="K896" s="4">
        <v>0.2638888888888889</v>
      </c>
      <c r="L896" s="3" t="s">
        <v>9</v>
      </c>
      <c r="M896" s="3" t="s">
        <v>53</v>
      </c>
      <c r="N896" s="3" t="s">
        <v>21</v>
      </c>
      <c r="O896" s="3" t="s">
        <v>81</v>
      </c>
      <c r="P896" s="3" t="s">
        <v>91</v>
      </c>
      <c r="S896" s="3"/>
      <c r="AB896" s="8"/>
    </row>
    <row r="897" spans="2:28" ht="21" customHeight="1" x14ac:dyDescent="0.25">
      <c r="B897" s="5" t="s">
        <v>57</v>
      </c>
      <c r="C897" s="5">
        <v>13</v>
      </c>
      <c r="D897" s="5" t="s">
        <v>17</v>
      </c>
      <c r="E897" s="5" t="s">
        <v>22</v>
      </c>
      <c r="F897" s="5" t="s">
        <v>13</v>
      </c>
      <c r="G897" s="5">
        <v>0</v>
      </c>
      <c r="H897" s="5" t="s">
        <v>58</v>
      </c>
      <c r="I897" s="5">
        <v>0</v>
      </c>
      <c r="J897" s="5">
        <v>1</v>
      </c>
      <c r="K897" s="6">
        <v>0.2638888888888889</v>
      </c>
      <c r="L897" s="5"/>
      <c r="M897" s="5"/>
      <c r="N897" s="5" t="s">
        <v>11</v>
      </c>
      <c r="O897" s="5" t="s">
        <v>80</v>
      </c>
      <c r="P897" s="5" t="s">
        <v>85</v>
      </c>
      <c r="S897" s="3"/>
      <c r="AB897" s="8"/>
    </row>
    <row r="898" spans="2:28" ht="21" customHeight="1" x14ac:dyDescent="0.25">
      <c r="B898" s="3" t="s">
        <v>57</v>
      </c>
      <c r="C898" s="3">
        <v>5</v>
      </c>
      <c r="D898" s="3" t="s">
        <v>28</v>
      </c>
      <c r="E898" s="3" t="s">
        <v>42</v>
      </c>
      <c r="F898" s="3" t="s">
        <v>32</v>
      </c>
      <c r="G898" s="3">
        <v>0</v>
      </c>
      <c r="H898" s="3" t="s">
        <v>58</v>
      </c>
      <c r="I898" s="3">
        <v>0</v>
      </c>
      <c r="J898" s="3">
        <v>5</v>
      </c>
      <c r="K898" s="4">
        <v>0.2638888888888889</v>
      </c>
      <c r="N898" s="3" t="s">
        <v>31</v>
      </c>
      <c r="O898" s="3" t="s">
        <v>79</v>
      </c>
      <c r="P898" s="3" t="s">
        <v>83</v>
      </c>
      <c r="S898" s="3"/>
      <c r="AB898" s="8"/>
    </row>
    <row r="899" spans="2:28" ht="21" customHeight="1" x14ac:dyDescent="0.25">
      <c r="B899" s="5" t="s">
        <v>57</v>
      </c>
      <c r="C899" s="5">
        <v>19</v>
      </c>
      <c r="D899" s="5" t="s">
        <v>35</v>
      </c>
      <c r="E899" s="5" t="s">
        <v>22</v>
      </c>
      <c r="F899" s="5" t="s">
        <v>7</v>
      </c>
      <c r="G899" s="5">
        <v>0</v>
      </c>
      <c r="H899" s="5" t="s">
        <v>58</v>
      </c>
      <c r="I899" s="5">
        <v>0</v>
      </c>
      <c r="J899" s="5">
        <v>2</v>
      </c>
      <c r="K899" s="6">
        <v>0.2638888888888889</v>
      </c>
      <c r="L899" s="5"/>
      <c r="M899" s="5"/>
      <c r="N899" s="5" t="s">
        <v>21</v>
      </c>
      <c r="O899" s="5" t="s">
        <v>79</v>
      </c>
      <c r="P899" s="5" t="s">
        <v>83</v>
      </c>
      <c r="S899" s="3"/>
      <c r="AB899" s="8"/>
    </row>
    <row r="900" spans="2:28" ht="21" customHeight="1" x14ac:dyDescent="0.25">
      <c r="B900" s="3" t="s">
        <v>57</v>
      </c>
      <c r="C900" s="3">
        <v>28</v>
      </c>
      <c r="D900" s="3" t="s">
        <v>35</v>
      </c>
      <c r="E900" s="3" t="s">
        <v>22</v>
      </c>
      <c r="F900" s="3" t="s">
        <v>13</v>
      </c>
      <c r="G900" s="3">
        <v>0</v>
      </c>
      <c r="H900" s="3" t="s">
        <v>58</v>
      </c>
      <c r="I900" s="3">
        <v>0</v>
      </c>
      <c r="J900" s="3">
        <v>4</v>
      </c>
      <c r="K900" s="4">
        <v>0.2638888888888889</v>
      </c>
      <c r="N900" s="3" t="s">
        <v>34</v>
      </c>
      <c r="O900" s="3" t="s">
        <v>80</v>
      </c>
      <c r="P900" s="3" t="s">
        <v>85</v>
      </c>
      <c r="S900" s="3"/>
      <c r="AB900" s="8"/>
    </row>
    <row r="901" spans="2:28" ht="21" customHeight="1" x14ac:dyDescent="0.25">
      <c r="B901" s="5" t="s">
        <v>57</v>
      </c>
      <c r="C901" s="5">
        <v>10</v>
      </c>
      <c r="D901" s="5" t="s">
        <v>56</v>
      </c>
      <c r="E901" s="5" t="s">
        <v>42</v>
      </c>
      <c r="F901" s="5" t="s">
        <v>32</v>
      </c>
      <c r="G901" s="5">
        <v>0</v>
      </c>
      <c r="H901" s="5" t="s">
        <v>58</v>
      </c>
      <c r="I901" s="5">
        <v>0</v>
      </c>
      <c r="J901" s="5">
        <v>5</v>
      </c>
      <c r="K901" s="6">
        <v>0.2638888888888889</v>
      </c>
      <c r="L901" s="5"/>
      <c r="M901" s="5"/>
      <c r="N901" s="5" t="s">
        <v>41</v>
      </c>
      <c r="O901" s="5" t="s">
        <v>78</v>
      </c>
      <c r="P901" s="5" t="s">
        <v>89</v>
      </c>
      <c r="S901" s="3"/>
      <c r="AB901" s="8"/>
    </row>
    <row r="902" spans="2:28" ht="21" customHeight="1" x14ac:dyDescent="0.25">
      <c r="B902" s="3" t="s">
        <v>4</v>
      </c>
      <c r="C902" s="3">
        <v>1</v>
      </c>
      <c r="D902" s="3" t="s">
        <v>5</v>
      </c>
      <c r="E902" s="3" t="s">
        <v>29</v>
      </c>
      <c r="F902" s="3" t="s">
        <v>55</v>
      </c>
      <c r="G902" s="3">
        <v>2</v>
      </c>
      <c r="H902" s="3" t="s">
        <v>19</v>
      </c>
      <c r="I902" s="13">
        <v>12000000</v>
      </c>
      <c r="J902" s="3">
        <v>1</v>
      </c>
      <c r="K902" s="4">
        <v>0.27083333333333331</v>
      </c>
      <c r="L902" s="3" t="s">
        <v>9</v>
      </c>
      <c r="M902" s="3" t="s">
        <v>39</v>
      </c>
      <c r="N902" s="3" t="s">
        <v>16</v>
      </c>
      <c r="O902" s="3" t="s">
        <v>80</v>
      </c>
      <c r="P902" s="3" t="s">
        <v>85</v>
      </c>
      <c r="S902" s="3"/>
      <c r="AB902" s="8"/>
    </row>
    <row r="903" spans="2:28" ht="21" customHeight="1" x14ac:dyDescent="0.25">
      <c r="B903" s="5" t="s">
        <v>4</v>
      </c>
      <c r="C903" s="5">
        <v>1</v>
      </c>
      <c r="D903" s="5" t="s">
        <v>5</v>
      </c>
      <c r="E903" s="5" t="s">
        <v>18</v>
      </c>
      <c r="F903" s="5" t="s">
        <v>13</v>
      </c>
      <c r="G903" s="5">
        <v>2</v>
      </c>
      <c r="H903" s="5" t="s">
        <v>19</v>
      </c>
      <c r="I903" s="12">
        <v>12000000</v>
      </c>
      <c r="J903" s="5">
        <v>1</v>
      </c>
      <c r="K903" s="6">
        <v>0.27083333333333331</v>
      </c>
      <c r="L903" s="5" t="s">
        <v>9</v>
      </c>
      <c r="M903" s="5" t="s">
        <v>30</v>
      </c>
      <c r="N903" s="5" t="s">
        <v>41</v>
      </c>
      <c r="O903" s="5" t="s">
        <v>79</v>
      </c>
      <c r="P903" s="5" t="s">
        <v>83</v>
      </c>
      <c r="S903" s="3"/>
      <c r="AB903" s="8"/>
    </row>
    <row r="904" spans="2:28" ht="21" customHeight="1" x14ac:dyDescent="0.25">
      <c r="B904" s="3" t="s">
        <v>4</v>
      </c>
      <c r="C904" s="3">
        <v>1</v>
      </c>
      <c r="D904" s="3" t="s">
        <v>5</v>
      </c>
      <c r="E904" s="3" t="s">
        <v>22</v>
      </c>
      <c r="F904" s="3" t="s">
        <v>32</v>
      </c>
      <c r="G904" s="3">
        <v>5</v>
      </c>
      <c r="H904" s="3" t="s">
        <v>26</v>
      </c>
      <c r="I904" s="13">
        <v>25000000</v>
      </c>
      <c r="J904" s="3">
        <v>2</v>
      </c>
      <c r="K904" s="4">
        <v>0.27083333333333331</v>
      </c>
      <c r="L904" s="3" t="s">
        <v>9</v>
      </c>
      <c r="M904" s="3" t="s">
        <v>39</v>
      </c>
      <c r="N904" s="3" t="s">
        <v>41</v>
      </c>
      <c r="O904" s="3" t="s">
        <v>78</v>
      </c>
      <c r="P904" s="3" t="s">
        <v>90</v>
      </c>
      <c r="S904" s="3"/>
      <c r="AB904" s="8"/>
    </row>
    <row r="905" spans="2:28" ht="21" customHeight="1" x14ac:dyDescent="0.25">
      <c r="B905" s="5" t="s">
        <v>4</v>
      </c>
      <c r="C905" s="5">
        <v>12</v>
      </c>
      <c r="D905" s="5" t="s">
        <v>50</v>
      </c>
      <c r="E905" s="5" t="s">
        <v>61</v>
      </c>
      <c r="F905" s="5" t="s">
        <v>32</v>
      </c>
      <c r="G905" s="5">
        <v>4</v>
      </c>
      <c r="H905" s="5" t="s">
        <v>14</v>
      </c>
      <c r="I905" s="12">
        <v>11000000</v>
      </c>
      <c r="J905" s="5">
        <v>1</v>
      </c>
      <c r="K905" s="6">
        <v>0.27083333333333331</v>
      </c>
      <c r="L905" s="5" t="s">
        <v>51</v>
      </c>
      <c r="M905" s="5" t="s">
        <v>15</v>
      </c>
      <c r="N905" s="5" t="s">
        <v>21</v>
      </c>
      <c r="O905" s="5" t="s">
        <v>79</v>
      </c>
      <c r="P905" s="5" t="s">
        <v>83</v>
      </c>
      <c r="S905" s="3"/>
      <c r="AB905" s="8"/>
    </row>
    <row r="906" spans="2:28" ht="21" customHeight="1" x14ac:dyDescent="0.25">
      <c r="B906" s="3" t="s">
        <v>4</v>
      </c>
      <c r="C906" s="3">
        <v>27</v>
      </c>
      <c r="D906" s="3" t="s">
        <v>12</v>
      </c>
      <c r="E906" s="3" t="s">
        <v>29</v>
      </c>
      <c r="F906" s="3" t="s">
        <v>13</v>
      </c>
      <c r="G906" s="3">
        <v>3</v>
      </c>
      <c r="H906" s="3" t="s">
        <v>23</v>
      </c>
      <c r="I906" s="13">
        <v>15000000</v>
      </c>
      <c r="J906" s="3">
        <v>4</v>
      </c>
      <c r="K906" s="4">
        <v>0.27083333333333331</v>
      </c>
      <c r="L906" s="3" t="s">
        <v>9</v>
      </c>
      <c r="M906" s="3" t="s">
        <v>30</v>
      </c>
      <c r="N906" s="3" t="s">
        <v>34</v>
      </c>
      <c r="O906" s="3" t="s">
        <v>78</v>
      </c>
      <c r="P906" s="3" t="s">
        <v>52</v>
      </c>
      <c r="S906" s="3"/>
      <c r="AB906" s="8"/>
    </row>
    <row r="907" spans="2:28" ht="21" customHeight="1" x14ac:dyDescent="0.25">
      <c r="B907" s="5" t="s">
        <v>4</v>
      </c>
      <c r="C907" s="5">
        <v>16</v>
      </c>
      <c r="D907" s="5" t="s">
        <v>12</v>
      </c>
      <c r="E907" s="5" t="s">
        <v>61</v>
      </c>
      <c r="F907" s="5" t="s">
        <v>13</v>
      </c>
      <c r="G907" s="5">
        <v>5</v>
      </c>
      <c r="H907" s="5" t="s">
        <v>33</v>
      </c>
      <c r="I907" s="12">
        <v>20000000</v>
      </c>
      <c r="J907" s="5">
        <v>3</v>
      </c>
      <c r="K907" s="6">
        <v>0.27083333333333331</v>
      </c>
      <c r="L907" s="5" t="s">
        <v>9</v>
      </c>
      <c r="M907" s="5" t="s">
        <v>43</v>
      </c>
      <c r="N907" s="5" t="s">
        <v>44</v>
      </c>
      <c r="O907" s="5" t="s">
        <v>78</v>
      </c>
      <c r="P907" s="5" t="s">
        <v>86</v>
      </c>
      <c r="S907" s="3"/>
      <c r="AB907" s="8"/>
    </row>
    <row r="908" spans="2:28" ht="21" customHeight="1" x14ac:dyDescent="0.25">
      <c r="B908" s="3" t="s">
        <v>4</v>
      </c>
      <c r="C908" s="3">
        <v>24</v>
      </c>
      <c r="D908" s="3" t="s">
        <v>17</v>
      </c>
      <c r="E908" s="3" t="s">
        <v>6</v>
      </c>
      <c r="F908" s="3" t="s">
        <v>7</v>
      </c>
      <c r="G908" s="3">
        <v>3</v>
      </c>
      <c r="H908" s="3" t="s">
        <v>23</v>
      </c>
      <c r="I908" s="13">
        <v>15000000</v>
      </c>
      <c r="J908" s="3">
        <v>5</v>
      </c>
      <c r="K908" s="4">
        <v>0.27083333333333331</v>
      </c>
      <c r="L908" s="3" t="s">
        <v>9</v>
      </c>
      <c r="M908" s="3" t="s">
        <v>10</v>
      </c>
      <c r="N908" s="3" t="s">
        <v>21</v>
      </c>
      <c r="O908" s="3" t="s">
        <v>79</v>
      </c>
      <c r="P908" s="3" t="s">
        <v>87</v>
      </c>
      <c r="S908" s="3"/>
      <c r="AB908" s="8"/>
    </row>
    <row r="909" spans="2:28" ht="21" customHeight="1" x14ac:dyDescent="0.25">
      <c r="B909" s="5" t="s">
        <v>4</v>
      </c>
      <c r="C909" s="5">
        <v>30</v>
      </c>
      <c r="D909" s="5" t="s">
        <v>17</v>
      </c>
      <c r="E909" s="5" t="s">
        <v>42</v>
      </c>
      <c r="F909" s="5" t="s">
        <v>32</v>
      </c>
      <c r="G909" s="5">
        <v>2</v>
      </c>
      <c r="H909" s="5" t="s">
        <v>19</v>
      </c>
      <c r="I909" s="12">
        <v>12000000</v>
      </c>
      <c r="J909" s="5">
        <v>4</v>
      </c>
      <c r="K909" s="6">
        <v>0.27083333333333331</v>
      </c>
      <c r="L909" s="5" t="s">
        <v>9</v>
      </c>
      <c r="M909" s="5" t="s">
        <v>20</v>
      </c>
      <c r="N909" s="5" t="s">
        <v>21</v>
      </c>
      <c r="O909" s="5" t="s">
        <v>78</v>
      </c>
      <c r="P909" s="5" t="s">
        <v>86</v>
      </c>
      <c r="S909" s="3"/>
      <c r="AB909" s="8"/>
    </row>
    <row r="910" spans="2:28" ht="21" customHeight="1" x14ac:dyDescent="0.25">
      <c r="B910" s="3" t="s">
        <v>4</v>
      </c>
      <c r="C910" s="3">
        <v>11</v>
      </c>
      <c r="D910" s="3" t="s">
        <v>17</v>
      </c>
      <c r="E910" s="3" t="s">
        <v>6</v>
      </c>
      <c r="F910" s="3" t="s">
        <v>13</v>
      </c>
      <c r="G910" s="3">
        <v>5</v>
      </c>
      <c r="H910" s="3" t="s">
        <v>59</v>
      </c>
      <c r="I910" s="13">
        <v>21000000</v>
      </c>
      <c r="J910" s="3">
        <v>1</v>
      </c>
      <c r="K910" s="4">
        <v>0.27083333333333331</v>
      </c>
      <c r="L910" s="3" t="s">
        <v>9</v>
      </c>
      <c r="M910" s="3" t="s">
        <v>20</v>
      </c>
      <c r="N910" s="3" t="s">
        <v>44</v>
      </c>
      <c r="O910" s="3" t="s">
        <v>81</v>
      </c>
      <c r="P910" s="3" t="s">
        <v>91</v>
      </c>
      <c r="S910" s="3"/>
      <c r="AB910" s="8"/>
    </row>
    <row r="911" spans="2:28" ht="21" customHeight="1" x14ac:dyDescent="0.25">
      <c r="B911" s="5" t="s">
        <v>4</v>
      </c>
      <c r="C911" s="5">
        <v>8</v>
      </c>
      <c r="D911" s="5" t="s">
        <v>28</v>
      </c>
      <c r="E911" s="5" t="s">
        <v>18</v>
      </c>
      <c r="F911" s="5" t="s">
        <v>13</v>
      </c>
      <c r="G911" s="5">
        <v>1</v>
      </c>
      <c r="H911" s="5" t="s">
        <v>37</v>
      </c>
      <c r="I911" s="12">
        <v>19000000</v>
      </c>
      <c r="J911" s="5">
        <v>3</v>
      </c>
      <c r="K911" s="6">
        <v>0.27083333333333331</v>
      </c>
      <c r="L911" s="5" t="s">
        <v>38</v>
      </c>
      <c r="M911" s="5" t="s">
        <v>20</v>
      </c>
      <c r="N911" s="5" t="s">
        <v>24</v>
      </c>
      <c r="O911" s="5" t="s">
        <v>79</v>
      </c>
      <c r="P911" s="5" t="s">
        <v>84</v>
      </c>
      <c r="S911" s="3"/>
      <c r="AB911" s="8"/>
    </row>
    <row r="912" spans="2:28" ht="21" customHeight="1" x14ac:dyDescent="0.25">
      <c r="B912" s="3" t="s">
        <v>4</v>
      </c>
      <c r="C912" s="3">
        <v>26</v>
      </c>
      <c r="D912" s="3" t="s">
        <v>28</v>
      </c>
      <c r="E912" s="3" t="s">
        <v>6</v>
      </c>
      <c r="F912" s="3" t="s">
        <v>7</v>
      </c>
      <c r="G912" s="3">
        <v>2</v>
      </c>
      <c r="H912" s="3" t="s">
        <v>40</v>
      </c>
      <c r="I912" s="13">
        <v>38000000</v>
      </c>
      <c r="J912" s="3">
        <v>4</v>
      </c>
      <c r="K912" s="4">
        <v>0.27083333333333331</v>
      </c>
      <c r="L912" s="3" t="s">
        <v>38</v>
      </c>
      <c r="M912" s="3" t="s">
        <v>10</v>
      </c>
      <c r="N912" s="3" t="s">
        <v>24</v>
      </c>
      <c r="O912" s="3" t="s">
        <v>80</v>
      </c>
      <c r="P912" s="3" t="s">
        <v>52</v>
      </c>
      <c r="S912" s="3"/>
      <c r="AB912" s="8"/>
    </row>
    <row r="913" spans="2:28" ht="21" customHeight="1" x14ac:dyDescent="0.25">
      <c r="B913" s="5" t="s">
        <v>4</v>
      </c>
      <c r="C913" s="5">
        <v>10</v>
      </c>
      <c r="D913" s="5" t="s">
        <v>28</v>
      </c>
      <c r="E913" s="5" t="s">
        <v>6</v>
      </c>
      <c r="F913" s="5" t="s">
        <v>13</v>
      </c>
      <c r="G913" s="5">
        <v>4</v>
      </c>
      <c r="H913" s="5" t="s">
        <v>14</v>
      </c>
      <c r="I913" s="12">
        <v>11000000</v>
      </c>
      <c r="J913" s="5">
        <v>5</v>
      </c>
      <c r="K913" s="6">
        <v>0.27083333333333331</v>
      </c>
      <c r="L913" s="5" t="s">
        <v>51</v>
      </c>
      <c r="M913" s="5" t="s">
        <v>27</v>
      </c>
      <c r="N913" s="5" t="s">
        <v>34</v>
      </c>
      <c r="O913" s="5" t="s">
        <v>80</v>
      </c>
      <c r="P913" s="5" t="s">
        <v>85</v>
      </c>
      <c r="S913" s="3"/>
      <c r="AB913" s="8"/>
    </row>
    <row r="914" spans="2:28" ht="21" customHeight="1" x14ac:dyDescent="0.25">
      <c r="B914" s="3" t="s">
        <v>4</v>
      </c>
      <c r="C914" s="3">
        <v>31</v>
      </c>
      <c r="D914" s="3" t="s">
        <v>28</v>
      </c>
      <c r="E914" s="3" t="s">
        <v>29</v>
      </c>
      <c r="F914" s="3" t="s">
        <v>32</v>
      </c>
      <c r="G914" s="3">
        <v>5</v>
      </c>
      <c r="H914" s="3" t="s">
        <v>59</v>
      </c>
      <c r="I914" s="13">
        <v>21000000</v>
      </c>
      <c r="J914" s="3">
        <v>5</v>
      </c>
      <c r="K914" s="4">
        <v>0.27083333333333331</v>
      </c>
      <c r="L914" s="3" t="s">
        <v>9</v>
      </c>
      <c r="M914" s="3" t="s">
        <v>30</v>
      </c>
      <c r="N914" s="3" t="s">
        <v>11</v>
      </c>
      <c r="O914" s="3" t="s">
        <v>79</v>
      </c>
      <c r="P914" s="3" t="s">
        <v>83</v>
      </c>
      <c r="S914" s="3"/>
      <c r="AB914" s="8"/>
    </row>
    <row r="915" spans="2:28" ht="21" customHeight="1" x14ac:dyDescent="0.25">
      <c r="B915" s="5" t="s">
        <v>4</v>
      </c>
      <c r="C915" s="5">
        <v>11</v>
      </c>
      <c r="D915" s="5" t="s">
        <v>28</v>
      </c>
      <c r="E915" s="5" t="s">
        <v>22</v>
      </c>
      <c r="F915" s="5" t="s">
        <v>7</v>
      </c>
      <c r="G915" s="5">
        <v>5</v>
      </c>
      <c r="H915" s="5" t="s">
        <v>26</v>
      </c>
      <c r="I915" s="12">
        <v>25000000</v>
      </c>
      <c r="J915" s="5">
        <v>2</v>
      </c>
      <c r="K915" s="6">
        <v>0.27083333333333331</v>
      </c>
      <c r="L915" s="5" t="s">
        <v>9</v>
      </c>
      <c r="M915" s="5" t="s">
        <v>30</v>
      </c>
      <c r="N915" s="5" t="s">
        <v>24</v>
      </c>
      <c r="O915" s="5" t="s">
        <v>78</v>
      </c>
      <c r="P915" s="5" t="s">
        <v>90</v>
      </c>
      <c r="S915" s="3"/>
      <c r="AB915" s="8"/>
    </row>
    <row r="916" spans="2:28" ht="21" customHeight="1" x14ac:dyDescent="0.25">
      <c r="B916" s="3" t="s">
        <v>4</v>
      </c>
      <c r="C916" s="3">
        <v>5</v>
      </c>
      <c r="D916" s="3" t="s">
        <v>28</v>
      </c>
      <c r="E916" s="3" t="s">
        <v>18</v>
      </c>
      <c r="F916" s="3" t="s">
        <v>13</v>
      </c>
      <c r="G916" s="3">
        <v>4</v>
      </c>
      <c r="H916" s="3" t="s">
        <v>33</v>
      </c>
      <c r="I916" s="13">
        <v>20000000</v>
      </c>
      <c r="J916" s="3">
        <v>4</v>
      </c>
      <c r="K916" s="4">
        <v>0.27083333333333331</v>
      </c>
      <c r="L916" s="3" t="s">
        <v>9</v>
      </c>
      <c r="M916" s="3" t="s">
        <v>53</v>
      </c>
      <c r="N916" s="3" t="s">
        <v>11</v>
      </c>
      <c r="O916" s="3" t="s">
        <v>78</v>
      </c>
      <c r="P916" s="3" t="s">
        <v>52</v>
      </c>
      <c r="S916" s="3"/>
      <c r="AB916" s="8"/>
    </row>
    <row r="917" spans="2:28" ht="21" customHeight="1" x14ac:dyDescent="0.25">
      <c r="B917" s="5" t="s">
        <v>4</v>
      </c>
      <c r="C917" s="5">
        <v>28</v>
      </c>
      <c r="D917" s="5" t="s">
        <v>28</v>
      </c>
      <c r="E917" s="5" t="s">
        <v>42</v>
      </c>
      <c r="F917" s="5" t="s">
        <v>7</v>
      </c>
      <c r="G917" s="5">
        <v>1</v>
      </c>
      <c r="H917" s="5" t="s">
        <v>8</v>
      </c>
      <c r="I917" s="12">
        <v>7000000</v>
      </c>
      <c r="J917" s="5">
        <v>5</v>
      </c>
      <c r="K917" s="6">
        <v>0.27083333333333331</v>
      </c>
      <c r="L917" s="5" t="s">
        <v>9</v>
      </c>
      <c r="M917" s="5" t="s">
        <v>10</v>
      </c>
      <c r="N917" s="5" t="s">
        <v>34</v>
      </c>
      <c r="O917" s="5" t="s">
        <v>81</v>
      </c>
      <c r="P917" s="5" t="s">
        <v>88</v>
      </c>
      <c r="S917" s="3"/>
      <c r="AB917" s="8"/>
    </row>
    <row r="918" spans="2:28" ht="21" customHeight="1" x14ac:dyDescent="0.25">
      <c r="B918" s="3" t="s">
        <v>4</v>
      </c>
      <c r="C918" s="3">
        <v>4</v>
      </c>
      <c r="D918" s="3" t="s">
        <v>35</v>
      </c>
      <c r="E918" s="3" t="s">
        <v>18</v>
      </c>
      <c r="F918" s="3" t="s">
        <v>13</v>
      </c>
      <c r="G918" s="3">
        <v>2</v>
      </c>
      <c r="H918" s="3" t="s">
        <v>40</v>
      </c>
      <c r="I918" s="13">
        <v>38000000</v>
      </c>
      <c r="J918" s="3">
        <v>4</v>
      </c>
      <c r="K918" s="4">
        <v>0.27083333333333331</v>
      </c>
      <c r="L918" s="3" t="s">
        <v>38</v>
      </c>
      <c r="M918" s="3" t="s">
        <v>53</v>
      </c>
      <c r="N918" s="3" t="s">
        <v>11</v>
      </c>
      <c r="O918" s="3" t="s">
        <v>79</v>
      </c>
      <c r="P918" s="3" t="s">
        <v>84</v>
      </c>
      <c r="S918" s="3"/>
      <c r="AB918" s="8"/>
    </row>
    <row r="919" spans="2:28" ht="21" customHeight="1" x14ac:dyDescent="0.25">
      <c r="B919" s="5" t="s">
        <v>4</v>
      </c>
      <c r="C919" s="5">
        <v>15</v>
      </c>
      <c r="D919" s="5" t="s">
        <v>35</v>
      </c>
      <c r="E919" s="5" t="s">
        <v>18</v>
      </c>
      <c r="F919" s="5" t="s">
        <v>36</v>
      </c>
      <c r="G919" s="5">
        <v>1</v>
      </c>
      <c r="H919" s="5" t="s">
        <v>37</v>
      </c>
      <c r="I919" s="12">
        <v>19000000</v>
      </c>
      <c r="J919" s="5">
        <v>7</v>
      </c>
      <c r="K919" s="6">
        <v>0.27083333333333331</v>
      </c>
      <c r="L919" s="5" t="s">
        <v>38</v>
      </c>
      <c r="M919" s="5" t="s">
        <v>39</v>
      </c>
      <c r="N919" s="5" t="s">
        <v>44</v>
      </c>
      <c r="O919" s="5" t="s">
        <v>81</v>
      </c>
      <c r="P919" s="5" t="s">
        <v>88</v>
      </c>
      <c r="S919" s="3"/>
      <c r="AB919" s="8"/>
    </row>
    <row r="920" spans="2:28" ht="21" customHeight="1" x14ac:dyDescent="0.25">
      <c r="B920" s="3" t="s">
        <v>4</v>
      </c>
      <c r="C920" s="3">
        <v>22</v>
      </c>
      <c r="D920" s="3" t="s">
        <v>35</v>
      </c>
      <c r="E920" s="3" t="s">
        <v>42</v>
      </c>
      <c r="F920" s="3" t="s">
        <v>32</v>
      </c>
      <c r="G920" s="3">
        <v>4</v>
      </c>
      <c r="H920" s="3" t="s">
        <v>33</v>
      </c>
      <c r="I920" s="13">
        <v>20000000</v>
      </c>
      <c r="J920" s="3">
        <v>3</v>
      </c>
      <c r="K920" s="4">
        <v>0.27083333333333331</v>
      </c>
      <c r="L920" s="3" t="s">
        <v>51</v>
      </c>
      <c r="M920" s="3" t="s">
        <v>46</v>
      </c>
      <c r="N920" s="3" t="s">
        <v>41</v>
      </c>
      <c r="O920" s="3" t="s">
        <v>79</v>
      </c>
      <c r="P920" s="3" t="s">
        <v>87</v>
      </c>
      <c r="S920" s="3"/>
      <c r="AB920" s="8"/>
    </row>
    <row r="921" spans="2:28" ht="21" customHeight="1" x14ac:dyDescent="0.25">
      <c r="B921" s="5" t="s">
        <v>4</v>
      </c>
      <c r="C921" s="5">
        <v>3</v>
      </c>
      <c r="D921" s="5" t="s">
        <v>35</v>
      </c>
      <c r="E921" s="5" t="s">
        <v>18</v>
      </c>
      <c r="F921" s="5" t="s">
        <v>32</v>
      </c>
      <c r="G921" s="5">
        <v>2</v>
      </c>
      <c r="H921" s="5" t="s">
        <v>19</v>
      </c>
      <c r="I921" s="12">
        <v>12000000</v>
      </c>
      <c r="J921" s="5">
        <v>2</v>
      </c>
      <c r="K921" s="6">
        <v>0.27083333333333331</v>
      </c>
      <c r="L921" s="5" t="s">
        <v>9</v>
      </c>
      <c r="M921" s="5" t="s">
        <v>10</v>
      </c>
      <c r="N921" s="5" t="s">
        <v>16</v>
      </c>
      <c r="O921" s="5" t="s">
        <v>78</v>
      </c>
      <c r="P921" s="5" t="s">
        <v>52</v>
      </c>
      <c r="S921" s="3"/>
      <c r="AB921" s="8"/>
    </row>
    <row r="922" spans="2:28" ht="21" customHeight="1" x14ac:dyDescent="0.25">
      <c r="B922" s="3" t="s">
        <v>4</v>
      </c>
      <c r="C922" s="3">
        <v>15</v>
      </c>
      <c r="D922" s="3" t="s">
        <v>35</v>
      </c>
      <c r="E922" s="3" t="s">
        <v>6</v>
      </c>
      <c r="F922" s="3" t="s">
        <v>13</v>
      </c>
      <c r="G922" s="3">
        <v>2</v>
      </c>
      <c r="H922" s="3" t="s">
        <v>19</v>
      </c>
      <c r="I922" s="13">
        <v>12000000</v>
      </c>
      <c r="J922" s="3">
        <v>3</v>
      </c>
      <c r="K922" s="4">
        <v>0.27083333333333331</v>
      </c>
      <c r="L922" s="3" t="s">
        <v>9</v>
      </c>
      <c r="M922" s="3" t="s">
        <v>27</v>
      </c>
      <c r="N922" s="3" t="s">
        <v>21</v>
      </c>
      <c r="O922" s="3" t="s">
        <v>78</v>
      </c>
      <c r="P922" s="3" t="s">
        <v>90</v>
      </c>
      <c r="S922" s="3"/>
      <c r="AB922" s="8"/>
    </row>
    <row r="923" spans="2:28" ht="21" customHeight="1" x14ac:dyDescent="0.25">
      <c r="B923" s="5" t="s">
        <v>4</v>
      </c>
      <c r="C923" s="5">
        <v>3</v>
      </c>
      <c r="D923" s="5" t="s">
        <v>35</v>
      </c>
      <c r="E923" s="5" t="s">
        <v>6</v>
      </c>
      <c r="F923" s="5" t="s">
        <v>7</v>
      </c>
      <c r="G923" s="5">
        <v>2</v>
      </c>
      <c r="H923" s="5" t="s">
        <v>19</v>
      </c>
      <c r="I923" s="12">
        <v>12000000</v>
      </c>
      <c r="J923" s="5">
        <v>3</v>
      </c>
      <c r="K923" s="6">
        <v>0.27083333333333331</v>
      </c>
      <c r="L923" s="5" t="s">
        <v>9</v>
      </c>
      <c r="M923" s="5" t="s">
        <v>20</v>
      </c>
      <c r="N923" s="5" t="s">
        <v>24</v>
      </c>
      <c r="O923" s="5" t="s">
        <v>79</v>
      </c>
      <c r="P923" s="5" t="s">
        <v>84</v>
      </c>
      <c r="S923" s="3"/>
      <c r="AB923" s="8"/>
    </row>
    <row r="924" spans="2:28" ht="21" customHeight="1" x14ac:dyDescent="0.25">
      <c r="B924" s="3" t="s">
        <v>4</v>
      </c>
      <c r="C924" s="3">
        <v>11</v>
      </c>
      <c r="D924" s="3" t="s">
        <v>35</v>
      </c>
      <c r="E924" s="3" t="s">
        <v>42</v>
      </c>
      <c r="F924" s="3" t="s">
        <v>36</v>
      </c>
      <c r="G924" s="3">
        <v>3</v>
      </c>
      <c r="H924" s="3" t="s">
        <v>23</v>
      </c>
      <c r="I924" s="13">
        <v>15000000</v>
      </c>
      <c r="J924" s="3">
        <v>3</v>
      </c>
      <c r="K924" s="4">
        <v>0.27083333333333331</v>
      </c>
      <c r="L924" s="3" t="s">
        <v>9</v>
      </c>
      <c r="M924" s="3" t="s">
        <v>53</v>
      </c>
      <c r="N924" s="3" t="s">
        <v>24</v>
      </c>
      <c r="O924" s="3" t="s">
        <v>81</v>
      </c>
      <c r="P924" s="3" t="s">
        <v>88</v>
      </c>
      <c r="S924" s="3"/>
      <c r="AB924" s="8"/>
    </row>
    <row r="925" spans="2:28" ht="21" customHeight="1" x14ac:dyDescent="0.25">
      <c r="B925" s="5" t="s">
        <v>4</v>
      </c>
      <c r="C925" s="5">
        <v>22</v>
      </c>
      <c r="D925" s="5" t="s">
        <v>35</v>
      </c>
      <c r="E925" s="5" t="s">
        <v>61</v>
      </c>
      <c r="F925" s="5" t="s">
        <v>32</v>
      </c>
      <c r="G925" s="5">
        <v>3</v>
      </c>
      <c r="H925" s="5" t="s">
        <v>23</v>
      </c>
      <c r="I925" s="12">
        <v>15000000</v>
      </c>
      <c r="J925" s="5">
        <v>4</v>
      </c>
      <c r="K925" s="6">
        <v>0.27083333333333331</v>
      </c>
      <c r="L925" s="5" t="s">
        <v>9</v>
      </c>
      <c r="M925" s="5" t="s">
        <v>10</v>
      </c>
      <c r="N925" s="5" t="s">
        <v>24</v>
      </c>
      <c r="O925" s="5" t="s">
        <v>78</v>
      </c>
      <c r="P925" s="5" t="s">
        <v>89</v>
      </c>
      <c r="S925" s="3"/>
      <c r="AB925" s="8"/>
    </row>
    <row r="926" spans="2:28" ht="21" customHeight="1" x14ac:dyDescent="0.25">
      <c r="B926" s="3" t="s">
        <v>4</v>
      </c>
      <c r="C926" s="3">
        <v>20</v>
      </c>
      <c r="D926" s="3" t="s">
        <v>35</v>
      </c>
      <c r="E926" s="3" t="s">
        <v>6</v>
      </c>
      <c r="F926" s="3" t="s">
        <v>32</v>
      </c>
      <c r="G926" s="3">
        <v>3</v>
      </c>
      <c r="H926" s="3" t="s">
        <v>23</v>
      </c>
      <c r="I926" s="13">
        <v>15000000</v>
      </c>
      <c r="J926" s="3">
        <v>6</v>
      </c>
      <c r="K926" s="4">
        <v>0.27083333333333331</v>
      </c>
      <c r="L926" s="3" t="s">
        <v>9</v>
      </c>
      <c r="M926" s="3" t="s">
        <v>27</v>
      </c>
      <c r="N926" s="3" t="s">
        <v>11</v>
      </c>
      <c r="O926" s="3" t="s">
        <v>80</v>
      </c>
      <c r="P926" s="3" t="s">
        <v>52</v>
      </c>
      <c r="S926" s="3"/>
      <c r="AB926" s="8"/>
    </row>
    <row r="927" spans="2:28" ht="21" customHeight="1" x14ac:dyDescent="0.25">
      <c r="B927" s="5" t="s">
        <v>4</v>
      </c>
      <c r="C927" s="5">
        <v>30</v>
      </c>
      <c r="D927" s="5" t="s">
        <v>35</v>
      </c>
      <c r="E927" s="5" t="s">
        <v>61</v>
      </c>
      <c r="F927" s="5" t="s">
        <v>32</v>
      </c>
      <c r="G927" s="5">
        <v>1</v>
      </c>
      <c r="H927" s="5" t="s">
        <v>8</v>
      </c>
      <c r="I927" s="12">
        <v>7000000</v>
      </c>
      <c r="J927" s="5">
        <v>3</v>
      </c>
      <c r="K927" s="6">
        <v>0.27083333333333331</v>
      </c>
      <c r="L927" s="5" t="s">
        <v>9</v>
      </c>
      <c r="M927" s="5" t="s">
        <v>10</v>
      </c>
      <c r="N927" s="5" t="s">
        <v>41</v>
      </c>
      <c r="O927" s="5" t="s">
        <v>79</v>
      </c>
      <c r="P927" s="5" t="s">
        <v>84</v>
      </c>
      <c r="S927" s="3"/>
      <c r="AB927" s="8"/>
    </row>
    <row r="928" spans="2:28" ht="21" customHeight="1" x14ac:dyDescent="0.25">
      <c r="B928" s="3" t="s">
        <v>4</v>
      </c>
      <c r="C928" s="3">
        <v>2</v>
      </c>
      <c r="D928" s="3" t="s">
        <v>56</v>
      </c>
      <c r="E928" s="3" t="s">
        <v>18</v>
      </c>
      <c r="F928" s="3" t="s">
        <v>32</v>
      </c>
      <c r="G928" s="3">
        <v>3</v>
      </c>
      <c r="H928" s="3" t="s">
        <v>19</v>
      </c>
      <c r="I928" s="13">
        <v>12000000</v>
      </c>
      <c r="J928" s="3">
        <v>3</v>
      </c>
      <c r="K928" s="4">
        <v>0.27083333333333331</v>
      </c>
      <c r="L928" s="3" t="s">
        <v>9</v>
      </c>
      <c r="M928" s="3" t="s">
        <v>30</v>
      </c>
      <c r="N928" s="3" t="s">
        <v>21</v>
      </c>
      <c r="O928" s="3" t="s">
        <v>79</v>
      </c>
      <c r="P928" s="3" t="s">
        <v>84</v>
      </c>
      <c r="S928" s="3"/>
      <c r="AB928" s="8"/>
    </row>
    <row r="929" spans="2:28" ht="21" customHeight="1" x14ac:dyDescent="0.25">
      <c r="B929" s="5" t="s">
        <v>4</v>
      </c>
      <c r="C929" s="5">
        <v>17</v>
      </c>
      <c r="D929" s="5" t="s">
        <v>56</v>
      </c>
      <c r="E929" s="5" t="s">
        <v>6</v>
      </c>
      <c r="F929" s="5" t="s">
        <v>32</v>
      </c>
      <c r="G929" s="5">
        <v>3</v>
      </c>
      <c r="H929" s="5" t="s">
        <v>14</v>
      </c>
      <c r="I929" s="12">
        <v>11000000</v>
      </c>
      <c r="J929" s="5">
        <v>4</v>
      </c>
      <c r="K929" s="6">
        <v>0.27083333333333331</v>
      </c>
      <c r="L929" s="5" t="s">
        <v>9</v>
      </c>
      <c r="M929" s="5" t="s">
        <v>39</v>
      </c>
      <c r="N929" s="5" t="s">
        <v>34</v>
      </c>
      <c r="O929" s="5" t="s">
        <v>78</v>
      </c>
      <c r="P929" s="5" t="s">
        <v>86</v>
      </c>
      <c r="S929" s="3"/>
      <c r="AB929" s="8"/>
    </row>
    <row r="930" spans="2:28" ht="21" customHeight="1" x14ac:dyDescent="0.25">
      <c r="B930" s="3" t="s">
        <v>4</v>
      </c>
      <c r="C930" s="3">
        <v>24</v>
      </c>
      <c r="D930" s="3" t="s">
        <v>56</v>
      </c>
      <c r="E930" s="3" t="s">
        <v>22</v>
      </c>
      <c r="F930" s="3" t="s">
        <v>7</v>
      </c>
      <c r="G930" s="3">
        <v>5</v>
      </c>
      <c r="H930" s="3" t="s">
        <v>26</v>
      </c>
      <c r="I930" s="13">
        <v>25000000</v>
      </c>
      <c r="J930" s="3">
        <v>6</v>
      </c>
      <c r="K930" s="4">
        <v>0.27083333333333331</v>
      </c>
      <c r="L930" s="3" t="s">
        <v>9</v>
      </c>
      <c r="M930" s="3" t="s">
        <v>27</v>
      </c>
      <c r="N930" s="3" t="s">
        <v>44</v>
      </c>
      <c r="O930" s="3" t="s">
        <v>78</v>
      </c>
      <c r="P930" s="3" t="s">
        <v>89</v>
      </c>
      <c r="S930" s="3"/>
      <c r="AB930" s="8"/>
    </row>
    <row r="931" spans="2:28" ht="21" customHeight="1" x14ac:dyDescent="0.25">
      <c r="B931" s="5" t="s">
        <v>4</v>
      </c>
      <c r="C931" s="5">
        <v>28</v>
      </c>
      <c r="D931" s="5" t="s">
        <v>56</v>
      </c>
      <c r="E931" s="5" t="s">
        <v>61</v>
      </c>
      <c r="F931" s="5" t="s">
        <v>32</v>
      </c>
      <c r="G931" s="5">
        <v>4</v>
      </c>
      <c r="H931" s="5" t="s">
        <v>33</v>
      </c>
      <c r="I931" s="12">
        <v>20000000</v>
      </c>
      <c r="J931" s="5">
        <v>2</v>
      </c>
      <c r="K931" s="6">
        <v>0.27083333333333331</v>
      </c>
      <c r="L931" s="5" t="s">
        <v>9</v>
      </c>
      <c r="M931" s="5" t="s">
        <v>30</v>
      </c>
      <c r="N931" s="5" t="s">
        <v>44</v>
      </c>
      <c r="O931" s="5" t="s">
        <v>79</v>
      </c>
      <c r="P931" s="5" t="s">
        <v>84</v>
      </c>
      <c r="S931" s="3"/>
      <c r="AB931" s="8"/>
    </row>
    <row r="932" spans="2:28" ht="21" customHeight="1" x14ac:dyDescent="0.25">
      <c r="B932" s="3" t="s">
        <v>4</v>
      </c>
      <c r="C932" s="3">
        <v>1</v>
      </c>
      <c r="D932" s="3" t="s">
        <v>5</v>
      </c>
      <c r="E932" s="3" t="s">
        <v>29</v>
      </c>
      <c r="F932" s="3" t="s">
        <v>55</v>
      </c>
      <c r="G932" s="3">
        <v>2</v>
      </c>
      <c r="H932" s="3" t="s">
        <v>19</v>
      </c>
      <c r="I932" s="13">
        <v>12000000</v>
      </c>
      <c r="J932" s="3">
        <v>1</v>
      </c>
      <c r="K932" s="4">
        <v>0.27083333333333331</v>
      </c>
      <c r="L932" s="3" t="s">
        <v>9</v>
      </c>
      <c r="M932" s="3" t="s">
        <v>39</v>
      </c>
      <c r="N932" s="3" t="s">
        <v>16</v>
      </c>
      <c r="O932" s="3" t="s">
        <v>80</v>
      </c>
      <c r="P932" s="3" t="s">
        <v>85</v>
      </c>
      <c r="S932" s="3"/>
      <c r="AB932" s="8"/>
    </row>
    <row r="933" spans="2:28" ht="21" customHeight="1" x14ac:dyDescent="0.25">
      <c r="B933" s="5" t="s">
        <v>4</v>
      </c>
      <c r="C933" s="5">
        <v>1</v>
      </c>
      <c r="D933" s="5" t="s">
        <v>5</v>
      </c>
      <c r="E933" s="5" t="s">
        <v>18</v>
      </c>
      <c r="F933" s="5" t="s">
        <v>13</v>
      </c>
      <c r="G933" s="5">
        <v>2</v>
      </c>
      <c r="H933" s="5" t="s">
        <v>19</v>
      </c>
      <c r="I933" s="12">
        <v>12000000</v>
      </c>
      <c r="J933" s="5">
        <v>1</v>
      </c>
      <c r="K933" s="6">
        <v>0.27083333333333331</v>
      </c>
      <c r="L933" s="5" t="s">
        <v>9</v>
      </c>
      <c r="M933" s="5" t="s">
        <v>30</v>
      </c>
      <c r="N933" s="5" t="s">
        <v>41</v>
      </c>
      <c r="O933" s="5" t="s">
        <v>79</v>
      </c>
      <c r="P933" s="5" t="s">
        <v>83</v>
      </c>
      <c r="S933" s="3"/>
      <c r="AB933" s="8"/>
    </row>
    <row r="934" spans="2:28" ht="21" customHeight="1" x14ac:dyDescent="0.25">
      <c r="B934" s="3" t="s">
        <v>4</v>
      </c>
      <c r="C934" s="3">
        <v>1</v>
      </c>
      <c r="D934" s="3" t="s">
        <v>5</v>
      </c>
      <c r="E934" s="3" t="s">
        <v>22</v>
      </c>
      <c r="F934" s="3" t="s">
        <v>32</v>
      </c>
      <c r="G934" s="3">
        <v>5</v>
      </c>
      <c r="H934" s="3" t="s">
        <v>26</v>
      </c>
      <c r="I934" s="13">
        <v>25000000</v>
      </c>
      <c r="J934" s="3">
        <v>2</v>
      </c>
      <c r="K934" s="4">
        <v>0.27083333333333331</v>
      </c>
      <c r="L934" s="3" t="s">
        <v>9</v>
      </c>
      <c r="M934" s="3" t="s">
        <v>39</v>
      </c>
      <c r="N934" s="3" t="s">
        <v>41</v>
      </c>
      <c r="O934" s="3" t="s">
        <v>78</v>
      </c>
      <c r="P934" s="3" t="s">
        <v>90</v>
      </c>
      <c r="S934" s="3"/>
      <c r="AB934" s="8"/>
    </row>
    <row r="935" spans="2:28" ht="21" customHeight="1" x14ac:dyDescent="0.25">
      <c r="B935" s="5" t="s">
        <v>4</v>
      </c>
      <c r="C935" s="5">
        <v>12</v>
      </c>
      <c r="D935" s="5" t="s">
        <v>50</v>
      </c>
      <c r="E935" s="5" t="s">
        <v>61</v>
      </c>
      <c r="F935" s="5" t="s">
        <v>32</v>
      </c>
      <c r="G935" s="5">
        <v>4</v>
      </c>
      <c r="H935" s="5" t="s">
        <v>14</v>
      </c>
      <c r="I935" s="12">
        <v>11000000</v>
      </c>
      <c r="J935" s="5">
        <v>1</v>
      </c>
      <c r="K935" s="6">
        <v>0.27083333333333331</v>
      </c>
      <c r="L935" s="5" t="s">
        <v>51</v>
      </c>
      <c r="M935" s="5" t="s">
        <v>15</v>
      </c>
      <c r="N935" s="5" t="s">
        <v>21</v>
      </c>
      <c r="O935" s="5" t="s">
        <v>79</v>
      </c>
      <c r="P935" s="5" t="s">
        <v>83</v>
      </c>
      <c r="S935" s="3"/>
      <c r="AB935" s="8"/>
    </row>
    <row r="936" spans="2:28" ht="21" customHeight="1" x14ac:dyDescent="0.25">
      <c r="B936" s="3" t="s">
        <v>57</v>
      </c>
      <c r="C936" s="3">
        <v>19</v>
      </c>
      <c r="D936" s="3" t="s">
        <v>48</v>
      </c>
      <c r="E936" s="3" t="s">
        <v>6</v>
      </c>
      <c r="F936" s="3" t="s">
        <v>13</v>
      </c>
      <c r="G936" s="3">
        <v>0</v>
      </c>
      <c r="H936" s="3" t="s">
        <v>58</v>
      </c>
      <c r="I936" s="3">
        <v>0</v>
      </c>
      <c r="J936" s="3">
        <v>3</v>
      </c>
      <c r="K936" s="4">
        <v>0.27083333333333331</v>
      </c>
      <c r="N936" s="3" t="s">
        <v>16</v>
      </c>
      <c r="O936" s="3" t="s">
        <v>80</v>
      </c>
      <c r="P936" s="3" t="s">
        <v>85</v>
      </c>
      <c r="S936" s="3"/>
      <c r="AB936" s="8"/>
    </row>
    <row r="937" spans="2:28" ht="21" customHeight="1" x14ac:dyDescent="0.25">
      <c r="B937" s="5" t="s">
        <v>57</v>
      </c>
      <c r="C937" s="5">
        <v>3</v>
      </c>
      <c r="D937" s="5" t="s">
        <v>60</v>
      </c>
      <c r="E937" s="5" t="s">
        <v>6</v>
      </c>
      <c r="F937" s="5" t="s">
        <v>13</v>
      </c>
      <c r="G937" s="5">
        <v>0</v>
      </c>
      <c r="H937" s="5" t="s">
        <v>58</v>
      </c>
      <c r="I937" s="5">
        <v>0</v>
      </c>
      <c r="J937" s="5">
        <v>1</v>
      </c>
      <c r="K937" s="6">
        <v>0.27083333333333331</v>
      </c>
      <c r="L937" s="5"/>
      <c r="M937" s="5"/>
      <c r="N937" s="5" t="s">
        <v>41</v>
      </c>
      <c r="O937" s="5" t="s">
        <v>79</v>
      </c>
      <c r="P937" s="5" t="s">
        <v>84</v>
      </c>
      <c r="S937" s="3"/>
      <c r="AB937" s="8"/>
    </row>
    <row r="938" spans="2:28" ht="21" customHeight="1" x14ac:dyDescent="0.25">
      <c r="B938" s="3" t="s">
        <v>57</v>
      </c>
      <c r="C938" s="3">
        <v>23</v>
      </c>
      <c r="D938" s="3" t="s">
        <v>17</v>
      </c>
      <c r="E938" s="3" t="s">
        <v>29</v>
      </c>
      <c r="F938" s="3" t="s">
        <v>13</v>
      </c>
      <c r="G938" s="3">
        <v>0</v>
      </c>
      <c r="H938" s="3" t="s">
        <v>58</v>
      </c>
      <c r="I938" s="3">
        <v>0</v>
      </c>
      <c r="J938" s="3">
        <v>3</v>
      </c>
      <c r="K938" s="4">
        <v>0.27083333333333331</v>
      </c>
      <c r="N938" s="3" t="s">
        <v>44</v>
      </c>
      <c r="O938" s="3" t="s">
        <v>78</v>
      </c>
      <c r="P938" s="3" t="s">
        <v>86</v>
      </c>
      <c r="S938" s="3"/>
      <c r="AB938" s="8"/>
    </row>
    <row r="939" spans="2:28" ht="21" customHeight="1" x14ac:dyDescent="0.25">
      <c r="B939" s="5" t="s">
        <v>57</v>
      </c>
      <c r="C939" s="5">
        <v>5</v>
      </c>
      <c r="D939" s="5" t="s">
        <v>28</v>
      </c>
      <c r="E939" s="5" t="s">
        <v>6</v>
      </c>
      <c r="F939" s="5" t="s">
        <v>7</v>
      </c>
      <c r="G939" s="5">
        <v>0</v>
      </c>
      <c r="H939" s="5" t="s">
        <v>58</v>
      </c>
      <c r="I939" s="5">
        <v>0</v>
      </c>
      <c r="J939" s="5">
        <v>1</v>
      </c>
      <c r="K939" s="6">
        <v>0.27083333333333331</v>
      </c>
      <c r="L939" s="5"/>
      <c r="M939" s="5"/>
      <c r="N939" s="5" t="s">
        <v>21</v>
      </c>
      <c r="O939" s="5" t="s">
        <v>78</v>
      </c>
      <c r="P939" s="5" t="s">
        <v>89</v>
      </c>
      <c r="S939" s="3"/>
      <c r="AB939" s="8"/>
    </row>
    <row r="940" spans="2:28" ht="21" customHeight="1" x14ac:dyDescent="0.25">
      <c r="B940" s="3" t="s">
        <v>57</v>
      </c>
      <c r="C940" s="3">
        <v>10</v>
      </c>
      <c r="D940" s="3" t="s">
        <v>28</v>
      </c>
      <c r="E940" s="3" t="s">
        <v>42</v>
      </c>
      <c r="F940" s="3" t="s">
        <v>13</v>
      </c>
      <c r="G940" s="3">
        <v>0</v>
      </c>
      <c r="H940" s="3" t="s">
        <v>58</v>
      </c>
      <c r="I940" s="3">
        <v>0</v>
      </c>
      <c r="J940" s="3">
        <v>6</v>
      </c>
      <c r="K940" s="4">
        <v>0.27083333333333331</v>
      </c>
      <c r="N940" s="3" t="s">
        <v>34</v>
      </c>
      <c r="O940" s="3" t="s">
        <v>81</v>
      </c>
      <c r="P940" s="3" t="s">
        <v>91</v>
      </c>
      <c r="S940" s="3"/>
      <c r="AB940" s="8"/>
    </row>
    <row r="941" spans="2:28" ht="21" customHeight="1" x14ac:dyDescent="0.25">
      <c r="B941" s="5" t="s">
        <v>57</v>
      </c>
      <c r="C941" s="5">
        <v>24</v>
      </c>
      <c r="D941" s="5" t="s">
        <v>28</v>
      </c>
      <c r="E941" s="5" t="s">
        <v>42</v>
      </c>
      <c r="F941" s="5" t="s">
        <v>32</v>
      </c>
      <c r="G941" s="5">
        <v>0</v>
      </c>
      <c r="H941" s="5" t="s">
        <v>58</v>
      </c>
      <c r="I941" s="5">
        <v>0</v>
      </c>
      <c r="J941" s="5">
        <v>3</v>
      </c>
      <c r="K941" s="6">
        <v>0.27083333333333331</v>
      </c>
      <c r="L941" s="5"/>
      <c r="M941" s="5"/>
      <c r="N941" s="5" t="s">
        <v>16</v>
      </c>
      <c r="O941" s="5" t="s">
        <v>80</v>
      </c>
      <c r="P941" s="5" t="s">
        <v>52</v>
      </c>
      <c r="S941" s="3"/>
      <c r="AB941" s="8"/>
    </row>
    <row r="942" spans="2:28" ht="21" customHeight="1" x14ac:dyDescent="0.25">
      <c r="B942" s="3" t="s">
        <v>57</v>
      </c>
      <c r="C942" s="3">
        <v>29</v>
      </c>
      <c r="D942" s="3" t="s">
        <v>56</v>
      </c>
      <c r="E942" s="3" t="s">
        <v>29</v>
      </c>
      <c r="F942" s="3" t="s">
        <v>32</v>
      </c>
      <c r="G942" s="3">
        <v>0</v>
      </c>
      <c r="H942" s="3" t="s">
        <v>58</v>
      </c>
      <c r="I942" s="3">
        <v>0</v>
      </c>
      <c r="J942" s="3">
        <v>3</v>
      </c>
      <c r="K942" s="4">
        <v>0.27083333333333331</v>
      </c>
      <c r="N942" s="3" t="s">
        <v>34</v>
      </c>
      <c r="O942" s="3" t="s">
        <v>79</v>
      </c>
      <c r="P942" s="3" t="s">
        <v>83</v>
      </c>
      <c r="S942" s="3"/>
      <c r="AB942" s="8"/>
    </row>
    <row r="943" spans="2:28" ht="21" customHeight="1" x14ac:dyDescent="0.25">
      <c r="B943" s="5" t="s">
        <v>57</v>
      </c>
      <c r="C943" s="5">
        <v>30</v>
      </c>
      <c r="D943" s="5" t="s">
        <v>56</v>
      </c>
      <c r="E943" s="5" t="s">
        <v>18</v>
      </c>
      <c r="F943" s="5" t="s">
        <v>55</v>
      </c>
      <c r="G943" s="5">
        <v>0</v>
      </c>
      <c r="H943" s="5" t="s">
        <v>58</v>
      </c>
      <c r="I943" s="5">
        <v>0</v>
      </c>
      <c r="J943" s="5">
        <v>1</v>
      </c>
      <c r="K943" s="6">
        <v>0.27083333333333331</v>
      </c>
      <c r="L943" s="5"/>
      <c r="M943" s="5"/>
      <c r="N943" s="5" t="s">
        <v>16</v>
      </c>
      <c r="O943" s="5" t="s">
        <v>78</v>
      </c>
      <c r="P943" s="5" t="s">
        <v>82</v>
      </c>
      <c r="S943" s="3"/>
      <c r="AB943" s="8"/>
    </row>
    <row r="944" spans="2:28" ht="21" customHeight="1" x14ac:dyDescent="0.25">
      <c r="B944" s="3" t="s">
        <v>57</v>
      </c>
      <c r="C944" s="3">
        <v>21</v>
      </c>
      <c r="D944" s="3" t="s">
        <v>56</v>
      </c>
      <c r="E944" s="3" t="s">
        <v>6</v>
      </c>
      <c r="F944" s="3" t="s">
        <v>13</v>
      </c>
      <c r="G944" s="3">
        <v>0</v>
      </c>
      <c r="H944" s="3" t="s">
        <v>58</v>
      </c>
      <c r="I944" s="3">
        <v>0</v>
      </c>
      <c r="J944" s="3">
        <v>2</v>
      </c>
      <c r="K944" s="4">
        <v>0.27083333333333331</v>
      </c>
      <c r="N944" s="3" t="s">
        <v>41</v>
      </c>
      <c r="O944" s="3" t="s">
        <v>79</v>
      </c>
      <c r="P944" s="3" t="s">
        <v>83</v>
      </c>
      <c r="S944" s="3"/>
      <c r="AB944" s="8"/>
    </row>
    <row r="945" spans="2:28" ht="21" customHeight="1" x14ac:dyDescent="0.25">
      <c r="B945" s="5" t="s">
        <v>57</v>
      </c>
      <c r="C945" s="5">
        <v>19</v>
      </c>
      <c r="D945" s="5" t="s">
        <v>48</v>
      </c>
      <c r="E945" s="5" t="s">
        <v>6</v>
      </c>
      <c r="F945" s="5" t="s">
        <v>13</v>
      </c>
      <c r="G945" s="5">
        <v>0</v>
      </c>
      <c r="H945" s="5" t="s">
        <v>58</v>
      </c>
      <c r="I945" s="5">
        <v>0</v>
      </c>
      <c r="J945" s="5">
        <v>3</v>
      </c>
      <c r="K945" s="6">
        <v>0.27083333333333331</v>
      </c>
      <c r="L945" s="5"/>
      <c r="M945" s="5"/>
      <c r="N945" s="5" t="s">
        <v>16</v>
      </c>
      <c r="O945" s="5" t="s">
        <v>80</v>
      </c>
      <c r="P945" s="5" t="s">
        <v>85</v>
      </c>
      <c r="S945" s="3"/>
      <c r="AB945" s="8"/>
    </row>
    <row r="946" spans="2:28" ht="21" customHeight="1" x14ac:dyDescent="0.25">
      <c r="B946" s="3" t="s">
        <v>57</v>
      </c>
      <c r="C946" s="3">
        <v>3</v>
      </c>
      <c r="D946" s="3" t="s">
        <v>60</v>
      </c>
      <c r="E946" s="3" t="s">
        <v>6</v>
      </c>
      <c r="F946" s="3" t="s">
        <v>13</v>
      </c>
      <c r="G946" s="3">
        <v>0</v>
      </c>
      <c r="H946" s="3" t="s">
        <v>58</v>
      </c>
      <c r="I946" s="3">
        <v>0</v>
      </c>
      <c r="J946" s="3">
        <v>1</v>
      </c>
      <c r="K946" s="4">
        <v>0.27083333333333331</v>
      </c>
      <c r="N946" s="3" t="s">
        <v>41</v>
      </c>
      <c r="O946" s="3" t="s">
        <v>79</v>
      </c>
      <c r="P946" s="3" t="s">
        <v>84</v>
      </c>
      <c r="S946" s="3"/>
      <c r="AB946" s="8"/>
    </row>
    <row r="947" spans="2:28" ht="21" customHeight="1" x14ac:dyDescent="0.25">
      <c r="B947" s="5" t="s">
        <v>4</v>
      </c>
      <c r="C947" s="5">
        <v>19</v>
      </c>
      <c r="D947" s="5" t="s">
        <v>47</v>
      </c>
      <c r="E947" s="5" t="s">
        <v>18</v>
      </c>
      <c r="F947" s="5" t="s">
        <v>36</v>
      </c>
      <c r="G947" s="5">
        <v>2</v>
      </c>
      <c r="H947" s="5" t="s">
        <v>19</v>
      </c>
      <c r="I947" s="12">
        <v>12000000</v>
      </c>
      <c r="J947" s="5">
        <v>3</v>
      </c>
      <c r="K947" s="6">
        <v>0.2986111111111111</v>
      </c>
      <c r="L947" s="5" t="s">
        <v>9</v>
      </c>
      <c r="M947" s="5" t="s">
        <v>15</v>
      </c>
      <c r="N947" s="5" t="s">
        <v>41</v>
      </c>
      <c r="O947" s="5" t="s">
        <v>79</v>
      </c>
      <c r="P947" s="5" t="s">
        <v>87</v>
      </c>
      <c r="S947" s="3"/>
      <c r="AB947" s="8"/>
    </row>
    <row r="948" spans="2:28" ht="21" customHeight="1" x14ac:dyDescent="0.25">
      <c r="B948" s="3" t="s">
        <v>4</v>
      </c>
      <c r="C948" s="3">
        <v>22</v>
      </c>
      <c r="D948" s="3" t="s">
        <v>17</v>
      </c>
      <c r="E948" s="3" t="s">
        <v>61</v>
      </c>
      <c r="F948" s="3" t="s">
        <v>7</v>
      </c>
      <c r="G948" s="3">
        <v>4</v>
      </c>
      <c r="H948" s="3" t="s">
        <v>23</v>
      </c>
      <c r="I948" s="13">
        <v>15000000</v>
      </c>
      <c r="J948" s="3">
        <v>2</v>
      </c>
      <c r="K948" s="4">
        <v>0.2986111111111111</v>
      </c>
      <c r="L948" s="3" t="s">
        <v>9</v>
      </c>
      <c r="M948" s="3" t="s">
        <v>27</v>
      </c>
      <c r="N948" s="3" t="s">
        <v>34</v>
      </c>
      <c r="O948" s="3" t="s">
        <v>81</v>
      </c>
      <c r="P948" s="3" t="s">
        <v>88</v>
      </c>
      <c r="S948" s="3"/>
      <c r="AB948" s="8"/>
    </row>
    <row r="949" spans="2:28" ht="21" customHeight="1" x14ac:dyDescent="0.25">
      <c r="B949" s="5" t="s">
        <v>4</v>
      </c>
      <c r="C949" s="5">
        <v>25</v>
      </c>
      <c r="D949" s="5" t="s">
        <v>28</v>
      </c>
      <c r="E949" s="5" t="s">
        <v>6</v>
      </c>
      <c r="F949" s="5" t="s">
        <v>32</v>
      </c>
      <c r="G949" s="5">
        <v>1</v>
      </c>
      <c r="H949" s="5" t="s">
        <v>37</v>
      </c>
      <c r="I949" s="12">
        <v>19000000</v>
      </c>
      <c r="J949" s="5">
        <v>4</v>
      </c>
      <c r="K949" s="6">
        <v>0.2986111111111111</v>
      </c>
      <c r="L949" s="5" t="s">
        <v>38</v>
      </c>
      <c r="M949" s="5" t="s">
        <v>53</v>
      </c>
      <c r="N949" s="5" t="s">
        <v>21</v>
      </c>
      <c r="O949" s="5" t="s">
        <v>80</v>
      </c>
      <c r="P949" s="5" t="s">
        <v>85</v>
      </c>
      <c r="S949" s="3"/>
      <c r="AB949" s="8"/>
    </row>
    <row r="950" spans="2:28" ht="21" customHeight="1" x14ac:dyDescent="0.25">
      <c r="B950" s="3" t="s">
        <v>4</v>
      </c>
      <c r="C950" s="3">
        <v>31</v>
      </c>
      <c r="D950" s="3" t="s">
        <v>28</v>
      </c>
      <c r="E950" s="3" t="s">
        <v>6</v>
      </c>
      <c r="F950" s="3" t="s">
        <v>7</v>
      </c>
      <c r="G950" s="3">
        <v>3</v>
      </c>
      <c r="H950" s="3" t="s">
        <v>14</v>
      </c>
      <c r="I950" s="13">
        <v>11000000</v>
      </c>
      <c r="J950" s="3">
        <v>1</v>
      </c>
      <c r="K950" s="4">
        <v>0.2986111111111111</v>
      </c>
      <c r="L950" s="3" t="s">
        <v>9</v>
      </c>
      <c r="M950" s="3" t="s">
        <v>30</v>
      </c>
      <c r="N950" s="3" t="s">
        <v>24</v>
      </c>
      <c r="O950" s="3" t="s">
        <v>79</v>
      </c>
      <c r="P950" s="3" t="s">
        <v>83</v>
      </c>
      <c r="S950" s="3"/>
      <c r="AB950" s="8"/>
    </row>
    <row r="951" spans="2:28" ht="21" customHeight="1" x14ac:dyDescent="0.25">
      <c r="B951" s="5" t="s">
        <v>4</v>
      </c>
      <c r="C951" s="5">
        <v>29</v>
      </c>
      <c r="D951" s="5" t="s">
        <v>28</v>
      </c>
      <c r="E951" s="5" t="s">
        <v>42</v>
      </c>
      <c r="F951" s="5" t="s">
        <v>13</v>
      </c>
      <c r="G951" s="5">
        <v>2</v>
      </c>
      <c r="H951" s="5" t="s">
        <v>19</v>
      </c>
      <c r="I951" s="12">
        <v>12000000</v>
      </c>
      <c r="J951" s="5">
        <v>3</v>
      </c>
      <c r="K951" s="6">
        <v>0.2986111111111111</v>
      </c>
      <c r="L951" s="5" t="s">
        <v>9</v>
      </c>
      <c r="M951" s="5" t="s">
        <v>30</v>
      </c>
      <c r="N951" s="5" t="s">
        <v>31</v>
      </c>
      <c r="O951" s="5" t="s">
        <v>79</v>
      </c>
      <c r="P951" s="5" t="s">
        <v>83</v>
      </c>
      <c r="S951" s="3"/>
      <c r="AB951" s="8"/>
    </row>
    <row r="952" spans="2:28" ht="21" customHeight="1" x14ac:dyDescent="0.25">
      <c r="B952" s="3" t="s">
        <v>4</v>
      </c>
      <c r="C952" s="3">
        <v>2</v>
      </c>
      <c r="D952" s="3" t="s">
        <v>35</v>
      </c>
      <c r="E952" s="3" t="s">
        <v>42</v>
      </c>
      <c r="F952" s="3" t="s">
        <v>55</v>
      </c>
      <c r="G952" s="3">
        <v>2</v>
      </c>
      <c r="H952" s="3" t="s">
        <v>40</v>
      </c>
      <c r="I952" s="13">
        <v>38000000</v>
      </c>
      <c r="J952" s="3">
        <v>1</v>
      </c>
      <c r="K952" s="4">
        <v>0.2986111111111111</v>
      </c>
      <c r="L952" s="3" t="s">
        <v>38</v>
      </c>
      <c r="M952" s="3" t="s">
        <v>10</v>
      </c>
      <c r="N952" s="3" t="s">
        <v>21</v>
      </c>
      <c r="O952" s="3" t="s">
        <v>81</v>
      </c>
      <c r="P952" s="3" t="s">
        <v>88</v>
      </c>
      <c r="S952" s="3"/>
      <c r="AB952" s="8"/>
    </row>
    <row r="953" spans="2:28" ht="21" customHeight="1" x14ac:dyDescent="0.25">
      <c r="B953" s="5" t="s">
        <v>4</v>
      </c>
      <c r="C953" s="5">
        <v>22</v>
      </c>
      <c r="D953" s="5" t="s">
        <v>35</v>
      </c>
      <c r="E953" s="5" t="s">
        <v>61</v>
      </c>
      <c r="F953" s="5" t="s">
        <v>13</v>
      </c>
      <c r="G953" s="5">
        <v>5</v>
      </c>
      <c r="H953" s="5" t="s">
        <v>26</v>
      </c>
      <c r="I953" s="12">
        <v>25000000</v>
      </c>
      <c r="J953" s="5">
        <v>3</v>
      </c>
      <c r="K953" s="6">
        <v>0.2986111111111111</v>
      </c>
      <c r="L953" s="5" t="s">
        <v>9</v>
      </c>
      <c r="M953" s="5" t="s">
        <v>46</v>
      </c>
      <c r="N953" s="5" t="s">
        <v>41</v>
      </c>
      <c r="O953" s="5" t="s">
        <v>79</v>
      </c>
      <c r="P953" s="5" t="s">
        <v>87</v>
      </c>
      <c r="S953" s="3"/>
      <c r="AB953" s="8"/>
    </row>
    <row r="954" spans="2:28" ht="21" customHeight="1" x14ac:dyDescent="0.25">
      <c r="B954" s="3" t="s">
        <v>4</v>
      </c>
      <c r="C954" s="3">
        <v>29</v>
      </c>
      <c r="D954" s="3" t="s">
        <v>56</v>
      </c>
      <c r="E954" s="3" t="s">
        <v>6</v>
      </c>
      <c r="F954" s="3" t="s">
        <v>13</v>
      </c>
      <c r="G954" s="3">
        <v>1</v>
      </c>
      <c r="H954" s="3" t="s">
        <v>8</v>
      </c>
      <c r="I954" s="13">
        <v>7000000</v>
      </c>
      <c r="J954" s="3">
        <v>1</v>
      </c>
      <c r="K954" s="4">
        <v>0.2986111111111111</v>
      </c>
      <c r="L954" s="3" t="s">
        <v>9</v>
      </c>
      <c r="M954" s="3" t="s">
        <v>27</v>
      </c>
      <c r="N954" s="3" t="s">
        <v>21</v>
      </c>
      <c r="O954" s="3" t="s">
        <v>78</v>
      </c>
      <c r="P954" s="3" t="s">
        <v>89</v>
      </c>
      <c r="S954" s="3"/>
      <c r="AB954" s="8"/>
    </row>
    <row r="955" spans="2:28" ht="21" customHeight="1" x14ac:dyDescent="0.25">
      <c r="B955" s="5" t="s">
        <v>4</v>
      </c>
      <c r="C955" s="5">
        <v>19</v>
      </c>
      <c r="D955" s="5" t="s">
        <v>47</v>
      </c>
      <c r="E955" s="5" t="s">
        <v>18</v>
      </c>
      <c r="F955" s="5" t="s">
        <v>36</v>
      </c>
      <c r="G955" s="5">
        <v>2</v>
      </c>
      <c r="H955" s="5" t="s">
        <v>19</v>
      </c>
      <c r="I955" s="12">
        <v>12000000</v>
      </c>
      <c r="J955" s="5">
        <v>3</v>
      </c>
      <c r="K955" s="6">
        <v>0.2986111111111111</v>
      </c>
      <c r="L955" s="5" t="s">
        <v>9</v>
      </c>
      <c r="M955" s="5" t="s">
        <v>15</v>
      </c>
      <c r="N955" s="5" t="s">
        <v>41</v>
      </c>
      <c r="O955" s="5" t="s">
        <v>79</v>
      </c>
      <c r="P955" s="5" t="s">
        <v>87</v>
      </c>
      <c r="S955" s="3"/>
      <c r="AB955" s="8"/>
    </row>
    <row r="956" spans="2:28" ht="21" customHeight="1" x14ac:dyDescent="0.25">
      <c r="B956" s="3" t="s">
        <v>57</v>
      </c>
      <c r="C956" s="3">
        <v>28</v>
      </c>
      <c r="D956" s="3" t="s">
        <v>17</v>
      </c>
      <c r="E956" s="3" t="s">
        <v>29</v>
      </c>
      <c r="F956" s="3" t="s">
        <v>32</v>
      </c>
      <c r="G956" s="3">
        <v>0</v>
      </c>
      <c r="H956" s="3" t="s">
        <v>58</v>
      </c>
      <c r="I956" s="3">
        <v>0</v>
      </c>
      <c r="J956" s="3">
        <v>1</v>
      </c>
      <c r="K956" s="4">
        <v>0.2986111111111111</v>
      </c>
      <c r="N956" s="3" t="s">
        <v>44</v>
      </c>
      <c r="O956" s="3" t="s">
        <v>78</v>
      </c>
      <c r="P956" s="3" t="s">
        <v>80</v>
      </c>
      <c r="S956" s="3"/>
      <c r="AB956" s="8"/>
    </row>
    <row r="957" spans="2:28" ht="21" customHeight="1" x14ac:dyDescent="0.25">
      <c r="B957" s="5" t="s">
        <v>57</v>
      </c>
      <c r="C957" s="5">
        <v>5</v>
      </c>
      <c r="D957" s="5" t="s">
        <v>28</v>
      </c>
      <c r="E957" s="5" t="s">
        <v>29</v>
      </c>
      <c r="F957" s="5" t="s">
        <v>32</v>
      </c>
      <c r="G957" s="5">
        <v>0</v>
      </c>
      <c r="H957" s="5" t="s">
        <v>58</v>
      </c>
      <c r="I957" s="5">
        <v>0</v>
      </c>
      <c r="J957" s="5">
        <v>2</v>
      </c>
      <c r="K957" s="6">
        <v>0.2986111111111111</v>
      </c>
      <c r="L957" s="5"/>
      <c r="M957" s="5"/>
      <c r="N957" s="5" t="s">
        <v>11</v>
      </c>
      <c r="O957" s="5" t="s">
        <v>78</v>
      </c>
      <c r="P957" s="5" t="s">
        <v>90</v>
      </c>
      <c r="S957" s="3"/>
      <c r="AB957" s="8"/>
    </row>
    <row r="958" spans="2:28" ht="21" customHeight="1" x14ac:dyDescent="0.25">
      <c r="B958" s="3" t="s">
        <v>57</v>
      </c>
      <c r="C958" s="3">
        <v>29</v>
      </c>
      <c r="D958" s="3" t="s">
        <v>28</v>
      </c>
      <c r="E958" s="3" t="s">
        <v>22</v>
      </c>
      <c r="F958" s="3" t="s">
        <v>36</v>
      </c>
      <c r="G958" s="3">
        <v>0</v>
      </c>
      <c r="H958" s="3" t="s">
        <v>58</v>
      </c>
      <c r="I958" s="3">
        <v>0</v>
      </c>
      <c r="J958" s="3">
        <v>5</v>
      </c>
      <c r="K958" s="4">
        <v>0.2986111111111111</v>
      </c>
      <c r="N958" s="3" t="s">
        <v>16</v>
      </c>
      <c r="O958" s="3" t="s">
        <v>80</v>
      </c>
      <c r="P958" s="3" t="s">
        <v>85</v>
      </c>
      <c r="S958" s="3"/>
      <c r="AB958" s="8"/>
    </row>
    <row r="959" spans="2:28" ht="21" customHeight="1" x14ac:dyDescent="0.25">
      <c r="B959" s="5" t="s">
        <v>57</v>
      </c>
      <c r="C959" s="5">
        <v>30</v>
      </c>
      <c r="D959" s="5" t="s">
        <v>35</v>
      </c>
      <c r="E959" s="5" t="s">
        <v>22</v>
      </c>
      <c r="F959" s="5" t="s">
        <v>32</v>
      </c>
      <c r="G959" s="5">
        <v>0</v>
      </c>
      <c r="H959" s="5" t="s">
        <v>58</v>
      </c>
      <c r="I959" s="5">
        <v>0</v>
      </c>
      <c r="J959" s="5">
        <v>1</v>
      </c>
      <c r="K959" s="6">
        <v>0.2986111111111111</v>
      </c>
      <c r="L959" s="5"/>
      <c r="M959" s="5"/>
      <c r="N959" s="5" t="s">
        <v>24</v>
      </c>
      <c r="O959" s="5" t="s">
        <v>78</v>
      </c>
      <c r="P959" s="5" t="s">
        <v>80</v>
      </c>
      <c r="S959" s="3"/>
      <c r="AB959" s="8"/>
    </row>
    <row r="960" spans="2:28" ht="21" customHeight="1" x14ac:dyDescent="0.25">
      <c r="B960" s="3" t="s">
        <v>57</v>
      </c>
      <c r="C960" s="3">
        <v>15</v>
      </c>
      <c r="D960" s="3" t="s">
        <v>35</v>
      </c>
      <c r="E960" s="3" t="s">
        <v>42</v>
      </c>
      <c r="F960" s="3" t="s">
        <v>32</v>
      </c>
      <c r="G960" s="3">
        <v>0</v>
      </c>
      <c r="H960" s="3" t="s">
        <v>58</v>
      </c>
      <c r="I960" s="3">
        <v>0</v>
      </c>
      <c r="J960" s="3">
        <v>4</v>
      </c>
      <c r="K960" s="4">
        <v>0.2986111111111111</v>
      </c>
      <c r="N960" s="3" t="s">
        <v>44</v>
      </c>
      <c r="O960" s="3" t="s">
        <v>78</v>
      </c>
      <c r="P960" s="3" t="s">
        <v>80</v>
      </c>
      <c r="S960" s="3"/>
      <c r="AB960" s="8"/>
    </row>
    <row r="961" spans="2:28" ht="21" customHeight="1" x14ac:dyDescent="0.25">
      <c r="B961" s="5" t="s">
        <v>4</v>
      </c>
      <c r="C961" s="5">
        <v>14</v>
      </c>
      <c r="D961" s="5" t="s">
        <v>45</v>
      </c>
      <c r="E961" s="5" t="s">
        <v>22</v>
      </c>
      <c r="F961" s="5" t="s">
        <v>7</v>
      </c>
      <c r="G961" s="5">
        <v>5</v>
      </c>
      <c r="H961" s="5" t="s">
        <v>33</v>
      </c>
      <c r="I961" s="12">
        <v>20000000</v>
      </c>
      <c r="J961" s="5">
        <v>6</v>
      </c>
      <c r="K961" s="6">
        <v>0.30138888888888887</v>
      </c>
      <c r="L961" s="5" t="s">
        <v>9</v>
      </c>
      <c r="M961" s="5" t="s">
        <v>39</v>
      </c>
      <c r="N961" s="5" t="s">
        <v>24</v>
      </c>
      <c r="O961" s="5" t="s">
        <v>78</v>
      </c>
      <c r="P961" s="5" t="s">
        <v>90</v>
      </c>
      <c r="S961" s="3"/>
      <c r="AB961" s="8"/>
    </row>
    <row r="962" spans="2:28" ht="21" customHeight="1" x14ac:dyDescent="0.25">
      <c r="B962" s="3" t="s">
        <v>4</v>
      </c>
      <c r="C962" s="3">
        <v>11</v>
      </c>
      <c r="D962" s="3" t="s">
        <v>47</v>
      </c>
      <c r="E962" s="3" t="s">
        <v>6</v>
      </c>
      <c r="F962" s="3" t="s">
        <v>13</v>
      </c>
      <c r="G962" s="3">
        <v>1</v>
      </c>
      <c r="H962" s="3" t="s">
        <v>37</v>
      </c>
      <c r="I962" s="13">
        <v>19000000</v>
      </c>
      <c r="J962" s="3">
        <v>3</v>
      </c>
      <c r="K962" s="4">
        <v>0.30138888888888887</v>
      </c>
      <c r="L962" s="3" t="s">
        <v>38</v>
      </c>
      <c r="M962" s="3" t="s">
        <v>30</v>
      </c>
      <c r="N962" s="3" t="s">
        <v>41</v>
      </c>
      <c r="O962" s="3" t="s">
        <v>79</v>
      </c>
      <c r="P962" s="3" t="s">
        <v>83</v>
      </c>
      <c r="S962" s="3"/>
      <c r="AB962" s="8"/>
    </row>
    <row r="963" spans="2:28" ht="21" customHeight="1" x14ac:dyDescent="0.25">
      <c r="B963" s="5" t="s">
        <v>4</v>
      </c>
      <c r="C963" s="5">
        <v>13</v>
      </c>
      <c r="D963" s="5" t="s">
        <v>49</v>
      </c>
      <c r="E963" s="5" t="s">
        <v>22</v>
      </c>
      <c r="F963" s="5" t="s">
        <v>32</v>
      </c>
      <c r="G963" s="5">
        <v>2</v>
      </c>
      <c r="H963" s="5" t="s">
        <v>19</v>
      </c>
      <c r="I963" s="12">
        <v>12000000</v>
      </c>
      <c r="J963" s="5">
        <v>1</v>
      </c>
      <c r="K963" s="6">
        <v>0.30138888888888887</v>
      </c>
      <c r="L963" s="5" t="s">
        <v>9</v>
      </c>
      <c r="M963" s="5" t="s">
        <v>30</v>
      </c>
      <c r="N963" s="5" t="s">
        <v>44</v>
      </c>
      <c r="O963" s="5" t="s">
        <v>79</v>
      </c>
      <c r="P963" s="5" t="s">
        <v>83</v>
      </c>
      <c r="S963" s="3"/>
      <c r="AB963" s="8"/>
    </row>
    <row r="964" spans="2:28" ht="21" customHeight="1" x14ac:dyDescent="0.25">
      <c r="B964" s="3" t="s">
        <v>4</v>
      </c>
      <c r="C964" s="3">
        <v>28</v>
      </c>
      <c r="D964" s="3" t="s">
        <v>12</v>
      </c>
      <c r="E964" s="3" t="s">
        <v>22</v>
      </c>
      <c r="F964" s="3" t="s">
        <v>32</v>
      </c>
      <c r="G964" s="3">
        <v>2</v>
      </c>
      <c r="H964" s="3" t="s">
        <v>40</v>
      </c>
      <c r="I964" s="13">
        <v>38000000</v>
      </c>
      <c r="J964" s="3">
        <v>5</v>
      </c>
      <c r="K964" s="4">
        <v>0.30138888888888887</v>
      </c>
      <c r="L964" s="3" t="s">
        <v>38</v>
      </c>
      <c r="M964" s="3" t="s">
        <v>46</v>
      </c>
      <c r="N964" s="3" t="s">
        <v>44</v>
      </c>
      <c r="O964" s="3" t="s">
        <v>78</v>
      </c>
      <c r="P964" s="3" t="s">
        <v>86</v>
      </c>
      <c r="S964" s="3"/>
      <c r="AB964" s="8"/>
    </row>
    <row r="965" spans="2:28" ht="21" customHeight="1" x14ac:dyDescent="0.25">
      <c r="B965" s="5" t="s">
        <v>4</v>
      </c>
      <c r="C965" s="5">
        <v>30</v>
      </c>
      <c r="D965" s="5" t="s">
        <v>17</v>
      </c>
      <c r="E965" s="5" t="s">
        <v>22</v>
      </c>
      <c r="F965" s="5" t="s">
        <v>7</v>
      </c>
      <c r="G965" s="5">
        <v>1</v>
      </c>
      <c r="H965" s="5" t="s">
        <v>8</v>
      </c>
      <c r="I965" s="12">
        <v>7000000</v>
      </c>
      <c r="J965" s="5">
        <v>1</v>
      </c>
      <c r="K965" s="6">
        <v>0.30138888888888887</v>
      </c>
      <c r="L965" s="5" t="s">
        <v>9</v>
      </c>
      <c r="M965" s="5" t="s">
        <v>27</v>
      </c>
      <c r="N965" s="5" t="s">
        <v>21</v>
      </c>
      <c r="O965" s="5" t="s">
        <v>81</v>
      </c>
      <c r="P965" s="5" t="s">
        <v>88</v>
      </c>
      <c r="S965" s="3"/>
      <c r="AB965" s="8"/>
    </row>
    <row r="966" spans="2:28" ht="21" customHeight="1" x14ac:dyDescent="0.25">
      <c r="B966" s="3" t="s">
        <v>4</v>
      </c>
      <c r="C966" s="3">
        <v>20</v>
      </c>
      <c r="D966" s="3" t="s">
        <v>17</v>
      </c>
      <c r="E966" s="3" t="s">
        <v>22</v>
      </c>
      <c r="F966" s="3" t="s">
        <v>7</v>
      </c>
      <c r="G966" s="3">
        <v>2</v>
      </c>
      <c r="H966" s="3" t="s">
        <v>19</v>
      </c>
      <c r="I966" s="13">
        <v>12000000</v>
      </c>
      <c r="J966" s="3">
        <v>2</v>
      </c>
      <c r="K966" s="4">
        <v>0.30138888888888887</v>
      </c>
      <c r="L966" s="3" t="s">
        <v>9</v>
      </c>
      <c r="M966" s="3" t="s">
        <v>10</v>
      </c>
      <c r="N966" s="3" t="s">
        <v>34</v>
      </c>
      <c r="O966" s="3" t="s">
        <v>78</v>
      </c>
      <c r="P966" s="3" t="s">
        <v>86</v>
      </c>
      <c r="S966" s="3"/>
      <c r="AB966" s="8"/>
    </row>
    <row r="967" spans="2:28" ht="21" customHeight="1" x14ac:dyDescent="0.25">
      <c r="B967" s="5" t="s">
        <v>4</v>
      </c>
      <c r="C967" s="5">
        <v>22</v>
      </c>
      <c r="D967" s="5" t="s">
        <v>28</v>
      </c>
      <c r="E967" s="5" t="s">
        <v>6</v>
      </c>
      <c r="F967" s="5" t="s">
        <v>7</v>
      </c>
      <c r="G967" s="5">
        <v>2</v>
      </c>
      <c r="H967" s="5" t="s">
        <v>19</v>
      </c>
      <c r="I967" s="12">
        <v>12000000</v>
      </c>
      <c r="J967" s="5">
        <v>2</v>
      </c>
      <c r="K967" s="6">
        <v>0.30138888888888887</v>
      </c>
      <c r="L967" s="5" t="s">
        <v>9</v>
      </c>
      <c r="M967" s="5" t="s">
        <v>20</v>
      </c>
      <c r="N967" s="5" t="s">
        <v>16</v>
      </c>
      <c r="O967" s="5" t="s">
        <v>79</v>
      </c>
      <c r="P967" s="5" t="s">
        <v>87</v>
      </c>
      <c r="S967" s="3"/>
      <c r="AB967" s="8"/>
    </row>
    <row r="968" spans="2:28" ht="21" customHeight="1" x14ac:dyDescent="0.25">
      <c r="B968" s="3" t="s">
        <v>4</v>
      </c>
      <c r="C968" s="3">
        <v>17</v>
      </c>
      <c r="D968" s="3" t="s">
        <v>35</v>
      </c>
      <c r="E968" s="3" t="s">
        <v>29</v>
      </c>
      <c r="F968" s="3" t="s">
        <v>36</v>
      </c>
      <c r="G968" s="3">
        <v>3</v>
      </c>
      <c r="H968" s="3" t="s">
        <v>23</v>
      </c>
      <c r="I968" s="13">
        <v>15000000</v>
      </c>
      <c r="J968" s="3">
        <v>2</v>
      </c>
      <c r="K968" s="4">
        <v>0.30138888888888887</v>
      </c>
      <c r="L968" s="3" t="s">
        <v>9</v>
      </c>
      <c r="M968" s="3" t="s">
        <v>15</v>
      </c>
      <c r="N968" s="3" t="s">
        <v>16</v>
      </c>
      <c r="O968" s="3" t="s">
        <v>78</v>
      </c>
      <c r="P968" s="3" t="s">
        <v>80</v>
      </c>
      <c r="S968" s="3"/>
      <c r="AB968" s="8"/>
    </row>
    <row r="969" spans="2:28" ht="21" customHeight="1" x14ac:dyDescent="0.25">
      <c r="B969" s="5" t="s">
        <v>4</v>
      </c>
      <c r="C969" s="5">
        <v>20</v>
      </c>
      <c r="D969" s="5" t="s">
        <v>35</v>
      </c>
      <c r="E969" s="5" t="s">
        <v>29</v>
      </c>
      <c r="F969" s="5" t="s">
        <v>32</v>
      </c>
      <c r="G969" s="5">
        <v>3</v>
      </c>
      <c r="H969" s="5" t="s">
        <v>14</v>
      </c>
      <c r="I969" s="12">
        <v>11000000</v>
      </c>
      <c r="J969" s="5">
        <v>2</v>
      </c>
      <c r="K969" s="6">
        <v>0.30138888888888887</v>
      </c>
      <c r="L969" s="5" t="s">
        <v>9</v>
      </c>
      <c r="M969" s="5" t="s">
        <v>30</v>
      </c>
      <c r="N969" s="5" t="s">
        <v>21</v>
      </c>
      <c r="O969" s="5" t="s">
        <v>79</v>
      </c>
      <c r="P969" s="5" t="s">
        <v>83</v>
      </c>
      <c r="S969" s="3"/>
      <c r="AB969" s="8"/>
    </row>
    <row r="970" spans="2:28" ht="21" customHeight="1" x14ac:dyDescent="0.25">
      <c r="B970" s="3" t="s">
        <v>4</v>
      </c>
      <c r="C970" s="3">
        <v>22</v>
      </c>
      <c r="D970" s="3" t="s">
        <v>35</v>
      </c>
      <c r="E970" s="3" t="s">
        <v>6</v>
      </c>
      <c r="F970" s="3" t="s">
        <v>55</v>
      </c>
      <c r="G970" s="3">
        <v>5</v>
      </c>
      <c r="H970" s="3" t="s">
        <v>26</v>
      </c>
      <c r="I970" s="13">
        <v>25000000</v>
      </c>
      <c r="J970" s="3">
        <v>4</v>
      </c>
      <c r="K970" s="4">
        <v>0.30138888888888887</v>
      </c>
      <c r="L970" s="3" t="s">
        <v>9</v>
      </c>
      <c r="M970" s="3" t="s">
        <v>15</v>
      </c>
      <c r="N970" s="3" t="s">
        <v>11</v>
      </c>
      <c r="O970" s="3" t="s">
        <v>79</v>
      </c>
      <c r="P970" s="3" t="s">
        <v>87</v>
      </c>
      <c r="S970" s="3"/>
      <c r="AB970" s="8"/>
    </row>
    <row r="971" spans="2:28" ht="21" customHeight="1" x14ac:dyDescent="0.25">
      <c r="B971" s="5" t="s">
        <v>4</v>
      </c>
      <c r="C971" s="5">
        <v>3</v>
      </c>
      <c r="D971" s="5" t="s">
        <v>35</v>
      </c>
      <c r="E971" s="5" t="s">
        <v>22</v>
      </c>
      <c r="F971" s="5" t="s">
        <v>7</v>
      </c>
      <c r="G971" s="5">
        <v>4</v>
      </c>
      <c r="H971" s="5" t="s">
        <v>23</v>
      </c>
      <c r="I971" s="12">
        <v>15000000</v>
      </c>
      <c r="J971" s="5">
        <v>3</v>
      </c>
      <c r="K971" s="6">
        <v>0.30138888888888887</v>
      </c>
      <c r="L971" s="5" t="s">
        <v>9</v>
      </c>
      <c r="M971" s="5" t="s">
        <v>53</v>
      </c>
      <c r="N971" s="5" t="s">
        <v>44</v>
      </c>
      <c r="O971" s="5" t="s">
        <v>78</v>
      </c>
      <c r="P971" s="5" t="s">
        <v>86</v>
      </c>
      <c r="S971" s="3"/>
      <c r="AB971" s="8"/>
    </row>
    <row r="972" spans="2:28" ht="21" customHeight="1" x14ac:dyDescent="0.25">
      <c r="B972" s="3" t="s">
        <v>4</v>
      </c>
      <c r="C972" s="3">
        <v>14</v>
      </c>
      <c r="D972" s="3" t="s">
        <v>45</v>
      </c>
      <c r="E972" s="3" t="s">
        <v>22</v>
      </c>
      <c r="F972" s="3" t="s">
        <v>7</v>
      </c>
      <c r="G972" s="3">
        <v>5</v>
      </c>
      <c r="H972" s="3" t="s">
        <v>33</v>
      </c>
      <c r="I972" s="13">
        <v>20000000</v>
      </c>
      <c r="J972" s="3">
        <v>6</v>
      </c>
      <c r="K972" s="4">
        <v>0.30138888888888887</v>
      </c>
      <c r="L972" s="3" t="s">
        <v>9</v>
      </c>
      <c r="M972" s="3" t="s">
        <v>39</v>
      </c>
      <c r="N972" s="3" t="s">
        <v>24</v>
      </c>
      <c r="O972" s="3" t="s">
        <v>78</v>
      </c>
      <c r="P972" s="3" t="s">
        <v>90</v>
      </c>
      <c r="S972" s="3"/>
      <c r="AB972" s="8"/>
    </row>
    <row r="973" spans="2:28" ht="21" customHeight="1" x14ac:dyDescent="0.25">
      <c r="B973" s="5" t="s">
        <v>4</v>
      </c>
      <c r="C973" s="5">
        <v>11</v>
      </c>
      <c r="D973" s="5" t="s">
        <v>47</v>
      </c>
      <c r="E973" s="5" t="s">
        <v>6</v>
      </c>
      <c r="F973" s="5" t="s">
        <v>13</v>
      </c>
      <c r="G973" s="5">
        <v>1</v>
      </c>
      <c r="H973" s="5" t="s">
        <v>37</v>
      </c>
      <c r="I973" s="12">
        <v>19000000</v>
      </c>
      <c r="J973" s="5">
        <v>3</v>
      </c>
      <c r="K973" s="6">
        <v>0.30138888888888887</v>
      </c>
      <c r="L973" s="5" t="s">
        <v>38</v>
      </c>
      <c r="M973" s="5" t="s">
        <v>30</v>
      </c>
      <c r="N973" s="5" t="s">
        <v>41</v>
      </c>
      <c r="O973" s="5" t="s">
        <v>79</v>
      </c>
      <c r="P973" s="5" t="s">
        <v>83</v>
      </c>
      <c r="S973" s="3"/>
      <c r="AB973" s="8"/>
    </row>
    <row r="974" spans="2:28" ht="21" customHeight="1" x14ac:dyDescent="0.25">
      <c r="B974" s="3" t="s">
        <v>4</v>
      </c>
      <c r="C974" s="3">
        <v>13</v>
      </c>
      <c r="D974" s="3" t="s">
        <v>49</v>
      </c>
      <c r="E974" s="3" t="s">
        <v>22</v>
      </c>
      <c r="F974" s="3" t="s">
        <v>32</v>
      </c>
      <c r="G974" s="3">
        <v>2</v>
      </c>
      <c r="H974" s="3" t="s">
        <v>19</v>
      </c>
      <c r="I974" s="13">
        <v>12000000</v>
      </c>
      <c r="J974" s="3">
        <v>1</v>
      </c>
      <c r="K974" s="4">
        <v>0.30138888888888887</v>
      </c>
      <c r="L974" s="3" t="s">
        <v>9</v>
      </c>
      <c r="M974" s="3" t="s">
        <v>30</v>
      </c>
      <c r="N974" s="3" t="s">
        <v>44</v>
      </c>
      <c r="O974" s="3" t="s">
        <v>79</v>
      </c>
      <c r="P974" s="3" t="s">
        <v>83</v>
      </c>
      <c r="S974" s="3"/>
      <c r="AB974" s="8"/>
    </row>
    <row r="975" spans="2:28" ht="21" customHeight="1" x14ac:dyDescent="0.25">
      <c r="B975" s="5" t="s">
        <v>4</v>
      </c>
      <c r="C975" s="5">
        <v>28</v>
      </c>
      <c r="D975" s="5" t="s">
        <v>12</v>
      </c>
      <c r="E975" s="5" t="s">
        <v>22</v>
      </c>
      <c r="F975" s="5" t="s">
        <v>32</v>
      </c>
      <c r="G975" s="5">
        <v>2</v>
      </c>
      <c r="H975" s="5" t="s">
        <v>40</v>
      </c>
      <c r="I975" s="12">
        <v>38000000</v>
      </c>
      <c r="J975" s="5">
        <v>5</v>
      </c>
      <c r="K975" s="6">
        <v>0.30138888888888887</v>
      </c>
      <c r="L975" s="5" t="s">
        <v>38</v>
      </c>
      <c r="M975" s="5" t="s">
        <v>46</v>
      </c>
      <c r="N975" s="5" t="s">
        <v>44</v>
      </c>
      <c r="O975" s="5" t="s">
        <v>78</v>
      </c>
      <c r="P975" s="5" t="s">
        <v>86</v>
      </c>
      <c r="S975" s="3"/>
      <c r="AB975" s="8"/>
    </row>
    <row r="976" spans="2:28" ht="21" customHeight="1" x14ac:dyDescent="0.25">
      <c r="B976" s="3" t="s">
        <v>57</v>
      </c>
      <c r="C976" s="3">
        <v>13</v>
      </c>
      <c r="D976" s="3" t="s">
        <v>48</v>
      </c>
      <c r="E976" s="3" t="s">
        <v>42</v>
      </c>
      <c r="F976" s="3" t="s">
        <v>32</v>
      </c>
      <c r="G976" s="3">
        <v>0</v>
      </c>
      <c r="H976" s="3" t="s">
        <v>58</v>
      </c>
      <c r="I976" s="3">
        <v>0</v>
      </c>
      <c r="J976" s="3">
        <v>2</v>
      </c>
      <c r="K976" s="4">
        <v>0.30138888888888887</v>
      </c>
      <c r="N976" s="3" t="s">
        <v>41</v>
      </c>
      <c r="O976" s="3" t="s">
        <v>81</v>
      </c>
      <c r="P976" s="3" t="s">
        <v>91</v>
      </c>
      <c r="S976" s="3"/>
      <c r="AB976" s="8"/>
    </row>
    <row r="977" spans="2:28" ht="21" customHeight="1" x14ac:dyDescent="0.25">
      <c r="B977" s="5" t="s">
        <v>57</v>
      </c>
      <c r="C977" s="5">
        <v>11</v>
      </c>
      <c r="D977" s="5" t="s">
        <v>35</v>
      </c>
      <c r="E977" s="5" t="s">
        <v>22</v>
      </c>
      <c r="F977" s="5" t="s">
        <v>13</v>
      </c>
      <c r="G977" s="5">
        <v>0</v>
      </c>
      <c r="H977" s="5" t="s">
        <v>58</v>
      </c>
      <c r="I977" s="5">
        <v>0</v>
      </c>
      <c r="J977" s="5">
        <v>2</v>
      </c>
      <c r="K977" s="6">
        <v>0.30138888888888887</v>
      </c>
      <c r="L977" s="5"/>
      <c r="M977" s="5"/>
      <c r="N977" s="5" t="s">
        <v>24</v>
      </c>
      <c r="O977" s="5" t="s">
        <v>80</v>
      </c>
      <c r="P977" s="5" t="s">
        <v>85</v>
      </c>
      <c r="S977" s="3"/>
      <c r="AB977" s="8"/>
    </row>
    <row r="978" spans="2:28" ht="21" customHeight="1" x14ac:dyDescent="0.25">
      <c r="B978" s="3" t="s">
        <v>57</v>
      </c>
      <c r="C978" s="3">
        <v>13</v>
      </c>
      <c r="D978" s="3" t="s">
        <v>48</v>
      </c>
      <c r="E978" s="3" t="s">
        <v>42</v>
      </c>
      <c r="F978" s="3" t="s">
        <v>32</v>
      </c>
      <c r="G978" s="3">
        <v>0</v>
      </c>
      <c r="H978" s="3" t="s">
        <v>58</v>
      </c>
      <c r="I978" s="3">
        <v>0</v>
      </c>
      <c r="J978" s="3">
        <v>2</v>
      </c>
      <c r="K978" s="4">
        <v>0.30138888888888887</v>
      </c>
      <c r="N978" s="3" t="s">
        <v>41</v>
      </c>
      <c r="O978" s="3" t="s">
        <v>81</v>
      </c>
      <c r="P978" s="3" t="s">
        <v>91</v>
      </c>
      <c r="S978" s="3"/>
      <c r="AB978" s="8"/>
    </row>
    <row r="979" spans="2:28" ht="21" customHeight="1" x14ac:dyDescent="0.25">
      <c r="B979" s="5" t="s">
        <v>4</v>
      </c>
      <c r="C979" s="5">
        <v>11</v>
      </c>
      <c r="D979" s="5" t="s">
        <v>45</v>
      </c>
      <c r="E979" s="5" t="s">
        <v>6</v>
      </c>
      <c r="F979" s="5" t="s">
        <v>32</v>
      </c>
      <c r="G979" s="5">
        <v>2</v>
      </c>
      <c r="H979" s="5" t="s">
        <v>40</v>
      </c>
      <c r="I979" s="12">
        <v>38000000</v>
      </c>
      <c r="J979" s="5">
        <v>4</v>
      </c>
      <c r="K979" s="6">
        <v>0.3125</v>
      </c>
      <c r="L979" s="5" t="s">
        <v>38</v>
      </c>
      <c r="M979" s="5" t="s">
        <v>39</v>
      </c>
      <c r="N979" s="5" t="s">
        <v>44</v>
      </c>
      <c r="O979" s="5" t="s">
        <v>80</v>
      </c>
      <c r="P979" s="5" t="s">
        <v>52</v>
      </c>
      <c r="S979" s="3"/>
      <c r="AB979" s="8"/>
    </row>
    <row r="980" spans="2:28" ht="21" customHeight="1" x14ac:dyDescent="0.25">
      <c r="B980" s="3" t="s">
        <v>4</v>
      </c>
      <c r="C980" s="3">
        <v>6</v>
      </c>
      <c r="D980" s="3" t="s">
        <v>45</v>
      </c>
      <c r="E980" s="3" t="s">
        <v>22</v>
      </c>
      <c r="F980" s="3" t="s">
        <v>32</v>
      </c>
      <c r="G980" s="3">
        <v>5</v>
      </c>
      <c r="H980" s="3" t="s">
        <v>33</v>
      </c>
      <c r="I980" s="13">
        <v>20000000</v>
      </c>
      <c r="J980" s="3">
        <v>3</v>
      </c>
      <c r="K980" s="4">
        <v>0.3125</v>
      </c>
      <c r="L980" s="3" t="s">
        <v>9</v>
      </c>
      <c r="M980" s="3" t="s">
        <v>20</v>
      </c>
      <c r="N980" s="3" t="s">
        <v>16</v>
      </c>
      <c r="O980" s="3" t="s">
        <v>79</v>
      </c>
      <c r="P980" s="3" t="s">
        <v>83</v>
      </c>
      <c r="S980" s="3"/>
      <c r="AB980" s="8"/>
    </row>
    <row r="981" spans="2:28" ht="21" customHeight="1" x14ac:dyDescent="0.25">
      <c r="B981" s="5" t="s">
        <v>4</v>
      </c>
      <c r="C981" s="5">
        <v>1</v>
      </c>
      <c r="D981" s="5" t="s">
        <v>5</v>
      </c>
      <c r="E981" s="5" t="s">
        <v>6</v>
      </c>
      <c r="F981" s="5" t="s">
        <v>36</v>
      </c>
      <c r="G981" s="5">
        <v>2</v>
      </c>
      <c r="H981" s="5" t="s">
        <v>19</v>
      </c>
      <c r="I981" s="12">
        <v>12000000</v>
      </c>
      <c r="J981" s="5">
        <v>1</v>
      </c>
      <c r="K981" s="6">
        <v>0.3125</v>
      </c>
      <c r="L981" s="5" t="s">
        <v>9</v>
      </c>
      <c r="M981" s="5" t="s">
        <v>10</v>
      </c>
      <c r="N981" s="5" t="s">
        <v>16</v>
      </c>
      <c r="O981" s="5" t="s">
        <v>81</v>
      </c>
      <c r="P981" s="5" t="s">
        <v>91</v>
      </c>
      <c r="S981" s="3"/>
      <c r="AB981" s="8"/>
    </row>
    <row r="982" spans="2:28" ht="21" customHeight="1" x14ac:dyDescent="0.25">
      <c r="B982" s="3" t="s">
        <v>4</v>
      </c>
      <c r="C982" s="3">
        <v>10</v>
      </c>
      <c r="D982" s="3" t="s">
        <v>49</v>
      </c>
      <c r="E982" s="3" t="s">
        <v>29</v>
      </c>
      <c r="F982" s="3" t="s">
        <v>7</v>
      </c>
      <c r="G982" s="3">
        <v>2</v>
      </c>
      <c r="H982" s="3" t="s">
        <v>40</v>
      </c>
      <c r="I982" s="13">
        <v>38000000</v>
      </c>
      <c r="J982" s="3">
        <v>2</v>
      </c>
      <c r="K982" s="4">
        <v>0.3125</v>
      </c>
      <c r="L982" s="3" t="s">
        <v>62</v>
      </c>
      <c r="M982" s="3" t="s">
        <v>39</v>
      </c>
      <c r="N982" s="3" t="s">
        <v>34</v>
      </c>
      <c r="O982" s="3" t="s">
        <v>79</v>
      </c>
      <c r="P982" s="3" t="s">
        <v>87</v>
      </c>
      <c r="S982" s="3"/>
      <c r="AB982" s="8"/>
    </row>
    <row r="983" spans="2:28" ht="21" customHeight="1" x14ac:dyDescent="0.25">
      <c r="B983" s="5" t="s">
        <v>4</v>
      </c>
      <c r="C983" s="5">
        <v>1</v>
      </c>
      <c r="D983" s="5" t="s">
        <v>49</v>
      </c>
      <c r="E983" s="5" t="s">
        <v>61</v>
      </c>
      <c r="F983" s="5" t="s">
        <v>32</v>
      </c>
      <c r="G983" s="5">
        <v>3</v>
      </c>
      <c r="H983" s="5" t="s">
        <v>23</v>
      </c>
      <c r="I983" s="12">
        <v>15000000</v>
      </c>
      <c r="J983" s="5">
        <v>1</v>
      </c>
      <c r="K983" s="6">
        <v>0.3125</v>
      </c>
      <c r="L983" s="5" t="s">
        <v>9</v>
      </c>
      <c r="M983" s="5" t="s">
        <v>46</v>
      </c>
      <c r="N983" s="5" t="s">
        <v>34</v>
      </c>
      <c r="O983" s="5" t="s">
        <v>78</v>
      </c>
      <c r="P983" s="5" t="s">
        <v>89</v>
      </c>
      <c r="S983" s="3"/>
      <c r="AB983" s="8"/>
    </row>
    <row r="984" spans="2:28" ht="21" customHeight="1" x14ac:dyDescent="0.25">
      <c r="B984" s="3" t="s">
        <v>4</v>
      </c>
      <c r="C984" s="3">
        <v>30</v>
      </c>
      <c r="D984" s="3" t="s">
        <v>17</v>
      </c>
      <c r="E984" s="3" t="s">
        <v>22</v>
      </c>
      <c r="F984" s="3" t="s">
        <v>32</v>
      </c>
      <c r="G984" s="3">
        <v>1</v>
      </c>
      <c r="H984" s="3" t="s">
        <v>8</v>
      </c>
      <c r="I984" s="13">
        <v>7000000</v>
      </c>
      <c r="J984" s="3">
        <v>2</v>
      </c>
      <c r="K984" s="4">
        <v>0.3125</v>
      </c>
      <c r="L984" s="3" t="s">
        <v>9</v>
      </c>
      <c r="M984" s="3" t="s">
        <v>20</v>
      </c>
      <c r="N984" s="3" t="s">
        <v>34</v>
      </c>
      <c r="O984" s="3" t="s">
        <v>78</v>
      </c>
      <c r="P984" s="3" t="s">
        <v>52</v>
      </c>
      <c r="S984" s="3"/>
      <c r="AB984" s="8"/>
    </row>
    <row r="985" spans="2:28" ht="21" customHeight="1" x14ac:dyDescent="0.25">
      <c r="B985" s="5" t="s">
        <v>4</v>
      </c>
      <c r="C985" s="5">
        <v>27</v>
      </c>
      <c r="D985" s="5" t="s">
        <v>17</v>
      </c>
      <c r="E985" s="5" t="s">
        <v>6</v>
      </c>
      <c r="F985" s="5" t="s">
        <v>13</v>
      </c>
      <c r="G985" s="5">
        <v>1</v>
      </c>
      <c r="H985" s="5" t="s">
        <v>8</v>
      </c>
      <c r="I985" s="12">
        <v>7000000</v>
      </c>
      <c r="J985" s="5">
        <v>1</v>
      </c>
      <c r="K985" s="6">
        <v>0.3125</v>
      </c>
      <c r="L985" s="5" t="s">
        <v>9</v>
      </c>
      <c r="M985" s="5" t="s">
        <v>43</v>
      </c>
      <c r="N985" s="5" t="s">
        <v>44</v>
      </c>
      <c r="O985" s="5" t="s">
        <v>80</v>
      </c>
      <c r="P985" s="5" t="s">
        <v>52</v>
      </c>
      <c r="S985" s="3"/>
      <c r="AB985" s="8"/>
    </row>
    <row r="986" spans="2:28" ht="21" customHeight="1" x14ac:dyDescent="0.25">
      <c r="B986" s="3" t="s">
        <v>4</v>
      </c>
      <c r="C986" s="3">
        <v>15</v>
      </c>
      <c r="D986" s="3" t="s">
        <v>28</v>
      </c>
      <c r="E986" s="3" t="s">
        <v>22</v>
      </c>
      <c r="F986" s="3" t="s">
        <v>7</v>
      </c>
      <c r="G986" s="3">
        <v>1</v>
      </c>
      <c r="H986" s="3" t="s">
        <v>37</v>
      </c>
      <c r="I986" s="13">
        <v>19000000</v>
      </c>
      <c r="J986" s="3">
        <v>2</v>
      </c>
      <c r="K986" s="4">
        <v>0.3125</v>
      </c>
      <c r="L986" s="3" t="s">
        <v>38</v>
      </c>
      <c r="M986" s="3" t="s">
        <v>10</v>
      </c>
      <c r="N986" s="3" t="s">
        <v>21</v>
      </c>
      <c r="O986" s="3" t="s">
        <v>81</v>
      </c>
      <c r="P986" s="3" t="s">
        <v>91</v>
      </c>
      <c r="S986" s="3"/>
      <c r="AB986" s="8"/>
    </row>
    <row r="987" spans="2:28" ht="21" customHeight="1" x14ac:dyDescent="0.25">
      <c r="B987" s="5" t="s">
        <v>4</v>
      </c>
      <c r="C987" s="5">
        <v>5</v>
      </c>
      <c r="D987" s="5" t="s">
        <v>28</v>
      </c>
      <c r="E987" s="5" t="s">
        <v>6</v>
      </c>
      <c r="F987" s="5" t="s">
        <v>32</v>
      </c>
      <c r="G987" s="5">
        <v>4</v>
      </c>
      <c r="H987" s="5" t="s">
        <v>23</v>
      </c>
      <c r="I987" s="12">
        <v>15000000</v>
      </c>
      <c r="J987" s="5">
        <v>6</v>
      </c>
      <c r="K987" s="6">
        <v>0.3125</v>
      </c>
      <c r="L987" s="5" t="s">
        <v>9</v>
      </c>
      <c r="M987" s="5" t="s">
        <v>43</v>
      </c>
      <c r="N987" s="5" t="s">
        <v>21</v>
      </c>
      <c r="O987" s="5" t="s">
        <v>80</v>
      </c>
      <c r="P987" s="5" t="s">
        <v>85</v>
      </c>
      <c r="S987" s="3"/>
      <c r="AB987" s="8"/>
    </row>
    <row r="988" spans="2:28" ht="21" customHeight="1" x14ac:dyDescent="0.25">
      <c r="B988" s="3" t="s">
        <v>4</v>
      </c>
      <c r="C988" s="3">
        <v>6</v>
      </c>
      <c r="D988" s="3" t="s">
        <v>28</v>
      </c>
      <c r="E988" s="3" t="s">
        <v>42</v>
      </c>
      <c r="F988" s="3" t="s">
        <v>13</v>
      </c>
      <c r="G988" s="3">
        <v>5</v>
      </c>
      <c r="H988" s="3" t="s">
        <v>33</v>
      </c>
      <c r="I988" s="13">
        <v>20000000</v>
      </c>
      <c r="J988" s="3">
        <v>6</v>
      </c>
      <c r="K988" s="4">
        <v>0.3125</v>
      </c>
      <c r="L988" s="3" t="s">
        <v>9</v>
      </c>
      <c r="M988" s="3" t="s">
        <v>20</v>
      </c>
      <c r="N988" s="3" t="s">
        <v>21</v>
      </c>
      <c r="O988" s="3" t="s">
        <v>78</v>
      </c>
      <c r="P988" s="3" t="s">
        <v>89</v>
      </c>
      <c r="S988" s="3"/>
      <c r="AB988" s="8"/>
    </row>
    <row r="989" spans="2:28" ht="21" customHeight="1" x14ac:dyDescent="0.25">
      <c r="B989" s="5" t="s">
        <v>4</v>
      </c>
      <c r="C989" s="5">
        <v>12</v>
      </c>
      <c r="D989" s="5" t="s">
        <v>28</v>
      </c>
      <c r="E989" s="5" t="s">
        <v>61</v>
      </c>
      <c r="F989" s="5" t="s">
        <v>7</v>
      </c>
      <c r="G989" s="5">
        <v>2</v>
      </c>
      <c r="H989" s="5" t="s">
        <v>19</v>
      </c>
      <c r="I989" s="12">
        <v>12000000</v>
      </c>
      <c r="J989" s="5">
        <v>2</v>
      </c>
      <c r="K989" s="6">
        <v>0.3125</v>
      </c>
      <c r="L989" s="5" t="s">
        <v>9</v>
      </c>
      <c r="M989" s="5" t="s">
        <v>10</v>
      </c>
      <c r="N989" s="5" t="s">
        <v>31</v>
      </c>
      <c r="O989" s="5" t="s">
        <v>81</v>
      </c>
      <c r="P989" s="5" t="s">
        <v>88</v>
      </c>
      <c r="S989" s="3"/>
      <c r="AB989" s="8"/>
    </row>
    <row r="990" spans="2:28" ht="21" customHeight="1" x14ac:dyDescent="0.25">
      <c r="B990" s="3" t="s">
        <v>4</v>
      </c>
      <c r="C990" s="3">
        <v>28</v>
      </c>
      <c r="D990" s="3" t="s">
        <v>28</v>
      </c>
      <c r="E990" s="3" t="s">
        <v>18</v>
      </c>
      <c r="F990" s="3" t="s">
        <v>13</v>
      </c>
      <c r="G990" s="3">
        <v>2</v>
      </c>
      <c r="H990" s="3" t="s">
        <v>19</v>
      </c>
      <c r="I990" s="13">
        <v>12000000</v>
      </c>
      <c r="J990" s="3">
        <v>2</v>
      </c>
      <c r="K990" s="4">
        <v>0.3125</v>
      </c>
      <c r="L990" s="3" t="s">
        <v>9</v>
      </c>
      <c r="M990" s="3" t="s">
        <v>10</v>
      </c>
      <c r="N990" s="3" t="s">
        <v>11</v>
      </c>
      <c r="O990" s="3" t="s">
        <v>78</v>
      </c>
      <c r="P990" s="3" t="s">
        <v>82</v>
      </c>
      <c r="S990" s="3"/>
      <c r="AB990" s="8"/>
    </row>
    <row r="991" spans="2:28" ht="21" customHeight="1" x14ac:dyDescent="0.25">
      <c r="B991" s="5" t="s">
        <v>4</v>
      </c>
      <c r="C991" s="5">
        <v>8</v>
      </c>
      <c r="D991" s="5" t="s">
        <v>28</v>
      </c>
      <c r="E991" s="5" t="s">
        <v>6</v>
      </c>
      <c r="F991" s="5" t="s">
        <v>13</v>
      </c>
      <c r="G991" s="5">
        <v>2</v>
      </c>
      <c r="H991" s="5" t="s">
        <v>19</v>
      </c>
      <c r="I991" s="12">
        <v>12000000</v>
      </c>
      <c r="J991" s="5">
        <v>3</v>
      </c>
      <c r="K991" s="6">
        <v>0.3125</v>
      </c>
      <c r="L991" s="5" t="s">
        <v>9</v>
      </c>
      <c r="M991" s="5" t="s">
        <v>20</v>
      </c>
      <c r="N991" s="5" t="s">
        <v>24</v>
      </c>
      <c r="O991" s="5" t="s">
        <v>79</v>
      </c>
      <c r="P991" s="15" t="s">
        <v>92</v>
      </c>
      <c r="S991" s="3"/>
      <c r="AB991" s="8"/>
    </row>
    <row r="992" spans="2:28" ht="21" customHeight="1" x14ac:dyDescent="0.25">
      <c r="B992" s="3" t="s">
        <v>4</v>
      </c>
      <c r="C992" s="3">
        <v>7</v>
      </c>
      <c r="D992" s="3" t="s">
        <v>28</v>
      </c>
      <c r="E992" s="3" t="s">
        <v>29</v>
      </c>
      <c r="F992" s="3" t="s">
        <v>32</v>
      </c>
      <c r="G992" s="3">
        <v>2</v>
      </c>
      <c r="H992" s="3" t="s">
        <v>19</v>
      </c>
      <c r="I992" s="13">
        <v>12000000</v>
      </c>
      <c r="J992" s="3">
        <v>3</v>
      </c>
      <c r="K992" s="4">
        <v>0.3125</v>
      </c>
      <c r="L992" s="3" t="s">
        <v>9</v>
      </c>
      <c r="M992" s="3" t="s">
        <v>46</v>
      </c>
      <c r="N992" s="3" t="s">
        <v>31</v>
      </c>
      <c r="O992" s="3" t="s">
        <v>78</v>
      </c>
      <c r="P992" s="3" t="s">
        <v>52</v>
      </c>
      <c r="S992" s="3"/>
      <c r="AB992" s="8"/>
    </row>
    <row r="993" spans="2:28" ht="21" customHeight="1" x14ac:dyDescent="0.25">
      <c r="B993" s="5" t="s">
        <v>4</v>
      </c>
      <c r="C993" s="5">
        <v>9</v>
      </c>
      <c r="D993" s="5" t="s">
        <v>28</v>
      </c>
      <c r="E993" s="5" t="s">
        <v>42</v>
      </c>
      <c r="F993" s="5" t="s">
        <v>32</v>
      </c>
      <c r="G993" s="5">
        <v>3</v>
      </c>
      <c r="H993" s="5" t="s">
        <v>23</v>
      </c>
      <c r="I993" s="12">
        <v>15000000</v>
      </c>
      <c r="J993" s="5">
        <v>1</v>
      </c>
      <c r="K993" s="6">
        <v>0.3125</v>
      </c>
      <c r="L993" s="5" t="s">
        <v>9</v>
      </c>
      <c r="M993" s="5" t="s">
        <v>20</v>
      </c>
      <c r="N993" s="5" t="s">
        <v>41</v>
      </c>
      <c r="O993" s="5" t="s">
        <v>80</v>
      </c>
      <c r="P993" s="5" t="s">
        <v>85</v>
      </c>
      <c r="S993" s="3"/>
      <c r="AB993" s="8"/>
    </row>
    <row r="994" spans="2:28" ht="21" customHeight="1" x14ac:dyDescent="0.25">
      <c r="B994" s="3" t="s">
        <v>4</v>
      </c>
      <c r="C994" s="3">
        <v>16</v>
      </c>
      <c r="D994" s="3" t="s">
        <v>35</v>
      </c>
      <c r="E994" s="3" t="s">
        <v>18</v>
      </c>
      <c r="F994" s="3" t="s">
        <v>13</v>
      </c>
      <c r="G994" s="3">
        <v>1</v>
      </c>
      <c r="H994" s="3" t="s">
        <v>37</v>
      </c>
      <c r="I994" s="13">
        <v>19000000</v>
      </c>
      <c r="J994" s="3">
        <v>1</v>
      </c>
      <c r="K994" s="4">
        <v>0.3125</v>
      </c>
      <c r="L994" s="3" t="s">
        <v>38</v>
      </c>
      <c r="M994" s="3" t="s">
        <v>10</v>
      </c>
      <c r="N994" s="3" t="s">
        <v>24</v>
      </c>
      <c r="O994" s="3" t="s">
        <v>79</v>
      </c>
      <c r="P994" s="3" t="s">
        <v>84</v>
      </c>
      <c r="S994" s="3"/>
      <c r="AB994" s="8"/>
    </row>
    <row r="995" spans="2:28" ht="21" customHeight="1" x14ac:dyDescent="0.25">
      <c r="B995" s="5" t="s">
        <v>4</v>
      </c>
      <c r="C995" s="5">
        <v>22</v>
      </c>
      <c r="D995" s="5" t="s">
        <v>35</v>
      </c>
      <c r="E995" s="5" t="s">
        <v>18</v>
      </c>
      <c r="F995" s="5" t="s">
        <v>13</v>
      </c>
      <c r="G995" s="5">
        <v>3</v>
      </c>
      <c r="H995" s="5" t="s">
        <v>14</v>
      </c>
      <c r="I995" s="12">
        <v>11000000</v>
      </c>
      <c r="J995" s="5">
        <v>3</v>
      </c>
      <c r="K995" s="6">
        <v>0.3125</v>
      </c>
      <c r="L995" s="5" t="s">
        <v>9</v>
      </c>
      <c r="M995" s="5" t="s">
        <v>10</v>
      </c>
      <c r="N995" s="5" t="s">
        <v>21</v>
      </c>
      <c r="O995" s="5" t="s">
        <v>81</v>
      </c>
      <c r="P995" s="5" t="s">
        <v>91</v>
      </c>
      <c r="S995" s="3"/>
      <c r="AB995" s="8"/>
    </row>
    <row r="996" spans="2:28" ht="21" customHeight="1" x14ac:dyDescent="0.25">
      <c r="B996" s="3" t="s">
        <v>4</v>
      </c>
      <c r="C996" s="3">
        <v>5</v>
      </c>
      <c r="D996" s="3" t="s">
        <v>35</v>
      </c>
      <c r="E996" s="3" t="s">
        <v>6</v>
      </c>
      <c r="F996" s="3" t="s">
        <v>32</v>
      </c>
      <c r="G996" s="3">
        <v>3</v>
      </c>
      <c r="H996" s="3" t="s">
        <v>23</v>
      </c>
      <c r="I996" s="13">
        <v>15000000</v>
      </c>
      <c r="J996" s="3">
        <v>2</v>
      </c>
      <c r="K996" s="4">
        <v>0.3125</v>
      </c>
      <c r="L996" s="3" t="s">
        <v>9</v>
      </c>
      <c r="M996" s="3" t="s">
        <v>53</v>
      </c>
      <c r="N996" s="3" t="s">
        <v>31</v>
      </c>
      <c r="O996" s="3" t="s">
        <v>80</v>
      </c>
      <c r="P996" s="3" t="s">
        <v>52</v>
      </c>
      <c r="S996" s="3"/>
      <c r="AB996" s="8"/>
    </row>
    <row r="997" spans="2:28" ht="21" customHeight="1" x14ac:dyDescent="0.25">
      <c r="B997" s="5" t="s">
        <v>4</v>
      </c>
      <c r="C997" s="5">
        <v>29</v>
      </c>
      <c r="D997" s="5" t="s">
        <v>35</v>
      </c>
      <c r="E997" s="5" t="s">
        <v>29</v>
      </c>
      <c r="F997" s="5" t="s">
        <v>32</v>
      </c>
      <c r="G997" s="5">
        <v>3</v>
      </c>
      <c r="H997" s="5" t="s">
        <v>23</v>
      </c>
      <c r="I997" s="12">
        <v>15000000</v>
      </c>
      <c r="J997" s="5">
        <v>4</v>
      </c>
      <c r="K997" s="6">
        <v>0.3125</v>
      </c>
      <c r="L997" s="5" t="s">
        <v>9</v>
      </c>
      <c r="M997" s="5" t="s">
        <v>10</v>
      </c>
      <c r="N997" s="5" t="s">
        <v>16</v>
      </c>
      <c r="O997" s="5" t="s">
        <v>78</v>
      </c>
      <c r="P997" s="5" t="s">
        <v>52</v>
      </c>
      <c r="S997" s="3"/>
      <c r="AB997" s="8"/>
    </row>
    <row r="998" spans="2:28" ht="21" customHeight="1" x14ac:dyDescent="0.25">
      <c r="B998" s="3" t="s">
        <v>4</v>
      </c>
      <c r="C998" s="3">
        <v>12</v>
      </c>
      <c r="D998" s="3" t="s">
        <v>35</v>
      </c>
      <c r="E998" s="3" t="s">
        <v>6</v>
      </c>
      <c r="F998" s="3" t="s">
        <v>36</v>
      </c>
      <c r="G998" s="3">
        <v>4</v>
      </c>
      <c r="H998" s="3" t="s">
        <v>23</v>
      </c>
      <c r="I998" s="13">
        <v>15000000</v>
      </c>
      <c r="J998" s="3">
        <v>2</v>
      </c>
      <c r="K998" s="4">
        <v>0.3125</v>
      </c>
      <c r="L998" s="3" t="s">
        <v>9</v>
      </c>
      <c r="M998" s="3" t="s">
        <v>10</v>
      </c>
      <c r="N998" s="3" t="s">
        <v>41</v>
      </c>
      <c r="O998" s="3" t="s">
        <v>78</v>
      </c>
      <c r="P998" s="3" t="s">
        <v>86</v>
      </c>
      <c r="S998" s="3"/>
      <c r="AB998" s="8"/>
    </row>
    <row r="999" spans="2:28" ht="21" customHeight="1" x14ac:dyDescent="0.25">
      <c r="B999" s="5" t="s">
        <v>4</v>
      </c>
      <c r="C999" s="5">
        <v>11</v>
      </c>
      <c r="D999" s="5" t="s">
        <v>45</v>
      </c>
      <c r="E999" s="5" t="s">
        <v>6</v>
      </c>
      <c r="F999" s="5" t="s">
        <v>32</v>
      </c>
      <c r="G999" s="5">
        <v>2</v>
      </c>
      <c r="H999" s="5" t="s">
        <v>40</v>
      </c>
      <c r="I999" s="12">
        <v>38000000</v>
      </c>
      <c r="J999" s="5">
        <v>4</v>
      </c>
      <c r="K999" s="6">
        <v>0.3125</v>
      </c>
      <c r="L999" s="5" t="s">
        <v>38</v>
      </c>
      <c r="M999" s="5" t="s">
        <v>39</v>
      </c>
      <c r="N999" s="5" t="s">
        <v>44</v>
      </c>
      <c r="O999" s="5" t="s">
        <v>80</v>
      </c>
      <c r="P999" s="5" t="s">
        <v>52</v>
      </c>
      <c r="S999" s="3"/>
      <c r="AB999" s="8"/>
    </row>
    <row r="1000" spans="2:28" ht="21" customHeight="1" x14ac:dyDescent="0.25">
      <c r="B1000" s="3" t="s">
        <v>4</v>
      </c>
      <c r="C1000" s="3">
        <v>6</v>
      </c>
      <c r="D1000" s="3" t="s">
        <v>45</v>
      </c>
      <c r="E1000" s="3" t="s">
        <v>22</v>
      </c>
      <c r="F1000" s="3" t="s">
        <v>32</v>
      </c>
      <c r="G1000" s="3">
        <v>5</v>
      </c>
      <c r="H1000" s="3" t="s">
        <v>33</v>
      </c>
      <c r="I1000" s="13">
        <v>20000000</v>
      </c>
      <c r="J1000" s="3">
        <v>3</v>
      </c>
      <c r="K1000" s="4">
        <v>0.3125</v>
      </c>
      <c r="L1000" s="3" t="s">
        <v>9</v>
      </c>
      <c r="M1000" s="3" t="s">
        <v>20</v>
      </c>
      <c r="N1000" s="3" t="s">
        <v>16</v>
      </c>
      <c r="O1000" s="3" t="s">
        <v>79</v>
      </c>
      <c r="P1000" s="3" t="s">
        <v>83</v>
      </c>
      <c r="S1000" s="3"/>
      <c r="AB1000" s="8"/>
    </row>
    <row r="1001" spans="2:28" ht="21" customHeight="1" x14ac:dyDescent="0.25">
      <c r="B1001" s="5" t="s">
        <v>4</v>
      </c>
      <c r="C1001" s="5">
        <v>1</v>
      </c>
      <c r="D1001" s="5" t="s">
        <v>5</v>
      </c>
      <c r="E1001" s="5" t="s">
        <v>6</v>
      </c>
      <c r="F1001" s="5" t="s">
        <v>36</v>
      </c>
      <c r="G1001" s="5">
        <v>2</v>
      </c>
      <c r="H1001" s="5" t="s">
        <v>19</v>
      </c>
      <c r="I1001" s="12">
        <v>12000000</v>
      </c>
      <c r="J1001" s="5">
        <v>1</v>
      </c>
      <c r="K1001" s="6">
        <v>0.3125</v>
      </c>
      <c r="L1001" s="5" t="s">
        <v>9</v>
      </c>
      <c r="M1001" s="5" t="s">
        <v>10</v>
      </c>
      <c r="N1001" s="5" t="s">
        <v>16</v>
      </c>
      <c r="O1001" s="5" t="s">
        <v>81</v>
      </c>
      <c r="P1001" s="5" t="s">
        <v>91</v>
      </c>
      <c r="S1001" s="3"/>
      <c r="AB1001" s="8"/>
    </row>
    <row r="1002" spans="2:28" ht="21" customHeight="1" x14ac:dyDescent="0.25">
      <c r="B1002" s="3" t="s">
        <v>4</v>
      </c>
      <c r="C1002" s="3">
        <v>10</v>
      </c>
      <c r="D1002" s="3" t="s">
        <v>49</v>
      </c>
      <c r="E1002" s="3" t="s">
        <v>29</v>
      </c>
      <c r="F1002" s="3" t="s">
        <v>7</v>
      </c>
      <c r="G1002" s="3">
        <v>2</v>
      </c>
      <c r="H1002" s="3" t="s">
        <v>40</v>
      </c>
      <c r="I1002" s="13">
        <v>38000000</v>
      </c>
      <c r="J1002" s="3">
        <v>2</v>
      </c>
      <c r="K1002" s="4">
        <v>0.3125</v>
      </c>
      <c r="L1002" s="3" t="s">
        <v>62</v>
      </c>
      <c r="M1002" s="3" t="s">
        <v>39</v>
      </c>
      <c r="N1002" s="3" t="s">
        <v>34</v>
      </c>
      <c r="O1002" s="3" t="s">
        <v>79</v>
      </c>
      <c r="P1002" s="3" t="s">
        <v>87</v>
      </c>
      <c r="S1002" s="3"/>
      <c r="AB1002" s="8"/>
    </row>
    <row r="1003" spans="2:28" ht="21" customHeight="1" x14ac:dyDescent="0.25">
      <c r="B1003" s="5" t="s">
        <v>4</v>
      </c>
      <c r="C1003" s="5">
        <v>1</v>
      </c>
      <c r="D1003" s="5" t="s">
        <v>49</v>
      </c>
      <c r="E1003" s="5" t="s">
        <v>61</v>
      </c>
      <c r="F1003" s="5" t="s">
        <v>32</v>
      </c>
      <c r="G1003" s="5">
        <v>3</v>
      </c>
      <c r="H1003" s="5" t="s">
        <v>23</v>
      </c>
      <c r="I1003" s="12">
        <v>15000000</v>
      </c>
      <c r="J1003" s="5">
        <v>1</v>
      </c>
      <c r="K1003" s="6">
        <v>0.3125</v>
      </c>
      <c r="L1003" s="5" t="s">
        <v>9</v>
      </c>
      <c r="M1003" s="5" t="s">
        <v>46</v>
      </c>
      <c r="N1003" s="5" t="s">
        <v>34</v>
      </c>
      <c r="O1003" s="5" t="s">
        <v>78</v>
      </c>
      <c r="P1003" s="5" t="s">
        <v>89</v>
      </c>
      <c r="S1003" s="3"/>
      <c r="AB1003" s="8"/>
    </row>
    <row r="1004" spans="2:28" ht="21" customHeight="1" x14ac:dyDescent="0.25">
      <c r="B1004" s="3" t="s">
        <v>57</v>
      </c>
      <c r="C1004" s="3">
        <v>7</v>
      </c>
      <c r="D1004" s="3" t="s">
        <v>60</v>
      </c>
      <c r="E1004" s="3" t="s">
        <v>18</v>
      </c>
      <c r="F1004" s="3" t="s">
        <v>7</v>
      </c>
      <c r="G1004" s="3">
        <v>0</v>
      </c>
      <c r="H1004" s="3" t="s">
        <v>58</v>
      </c>
      <c r="I1004" s="3">
        <v>0</v>
      </c>
      <c r="J1004" s="3">
        <v>3</v>
      </c>
      <c r="K1004" s="4">
        <v>0.3125</v>
      </c>
      <c r="N1004" s="3" t="s">
        <v>44</v>
      </c>
      <c r="O1004" s="3" t="s">
        <v>81</v>
      </c>
      <c r="P1004" s="3" t="s">
        <v>91</v>
      </c>
      <c r="S1004" s="3"/>
      <c r="AB1004" s="8"/>
    </row>
    <row r="1005" spans="2:28" ht="21" customHeight="1" x14ac:dyDescent="0.25">
      <c r="B1005" s="5" t="s">
        <v>57</v>
      </c>
      <c r="C1005" s="5">
        <v>12</v>
      </c>
      <c r="D1005" s="5" t="s">
        <v>12</v>
      </c>
      <c r="E1005" s="5" t="s">
        <v>42</v>
      </c>
      <c r="F1005" s="5" t="s">
        <v>13</v>
      </c>
      <c r="G1005" s="5">
        <v>0</v>
      </c>
      <c r="H1005" s="5" t="s">
        <v>58</v>
      </c>
      <c r="I1005" s="5">
        <v>0</v>
      </c>
      <c r="J1005" s="5">
        <v>2</v>
      </c>
      <c r="K1005" s="6">
        <v>0.3125</v>
      </c>
      <c r="L1005" s="5"/>
      <c r="M1005" s="5"/>
      <c r="N1005" s="5" t="s">
        <v>21</v>
      </c>
      <c r="O1005" s="5" t="s">
        <v>79</v>
      </c>
      <c r="P1005" s="5" t="s">
        <v>84</v>
      </c>
      <c r="S1005" s="3"/>
      <c r="AB1005" s="8"/>
    </row>
    <row r="1006" spans="2:28" ht="21" customHeight="1" x14ac:dyDescent="0.25">
      <c r="B1006" s="3" t="s">
        <v>57</v>
      </c>
      <c r="C1006" s="3">
        <v>1</v>
      </c>
      <c r="D1006" s="3" t="s">
        <v>17</v>
      </c>
      <c r="E1006" s="3" t="s">
        <v>22</v>
      </c>
      <c r="F1006" s="3" t="s">
        <v>32</v>
      </c>
      <c r="G1006" s="3">
        <v>0</v>
      </c>
      <c r="H1006" s="3" t="s">
        <v>58</v>
      </c>
      <c r="I1006" s="3">
        <v>0</v>
      </c>
      <c r="J1006" s="3">
        <v>4</v>
      </c>
      <c r="K1006" s="4">
        <v>0.3125</v>
      </c>
      <c r="N1006" s="3" t="s">
        <v>21</v>
      </c>
      <c r="O1006" s="3" t="s">
        <v>78</v>
      </c>
      <c r="P1006" s="3" t="s">
        <v>52</v>
      </c>
      <c r="S1006" s="3"/>
      <c r="AB1006" s="8"/>
    </row>
    <row r="1007" spans="2:28" ht="21" customHeight="1" x14ac:dyDescent="0.25">
      <c r="B1007" s="5" t="s">
        <v>57</v>
      </c>
      <c r="C1007" s="5">
        <v>29</v>
      </c>
      <c r="D1007" s="5" t="s">
        <v>17</v>
      </c>
      <c r="E1007" s="5" t="s">
        <v>29</v>
      </c>
      <c r="F1007" s="5" t="s">
        <v>32</v>
      </c>
      <c r="G1007" s="5">
        <v>0</v>
      </c>
      <c r="H1007" s="5" t="s">
        <v>58</v>
      </c>
      <c r="I1007" s="5">
        <v>0</v>
      </c>
      <c r="J1007" s="5">
        <v>2</v>
      </c>
      <c r="K1007" s="6">
        <v>0.3125</v>
      </c>
      <c r="L1007" s="5"/>
      <c r="M1007" s="5"/>
      <c r="N1007" s="5" t="s">
        <v>31</v>
      </c>
      <c r="O1007" s="5" t="s">
        <v>79</v>
      </c>
      <c r="P1007" s="5" t="s">
        <v>87</v>
      </c>
      <c r="S1007" s="3"/>
      <c r="AB1007" s="8"/>
    </row>
    <row r="1008" spans="2:28" ht="21" customHeight="1" x14ac:dyDescent="0.25">
      <c r="B1008" s="3" t="s">
        <v>57</v>
      </c>
      <c r="C1008" s="3">
        <v>26</v>
      </c>
      <c r="D1008" s="3" t="s">
        <v>28</v>
      </c>
      <c r="E1008" s="3" t="s">
        <v>29</v>
      </c>
      <c r="F1008" s="3" t="s">
        <v>7</v>
      </c>
      <c r="G1008" s="3">
        <v>0</v>
      </c>
      <c r="H1008" s="3" t="s">
        <v>58</v>
      </c>
      <c r="I1008" s="3">
        <v>0</v>
      </c>
      <c r="J1008" s="3">
        <v>3</v>
      </c>
      <c r="K1008" s="4">
        <v>0.3125</v>
      </c>
      <c r="N1008" s="3" t="s">
        <v>21</v>
      </c>
      <c r="O1008" s="3" t="s">
        <v>78</v>
      </c>
      <c r="P1008" s="3" t="s">
        <v>86</v>
      </c>
      <c r="S1008" s="3"/>
      <c r="AB1008" s="8"/>
    </row>
    <row r="1009" spans="2:28" ht="21" customHeight="1" x14ac:dyDescent="0.25">
      <c r="B1009" s="5" t="s">
        <v>57</v>
      </c>
      <c r="C1009" s="5">
        <v>30</v>
      </c>
      <c r="D1009" s="5" t="s">
        <v>56</v>
      </c>
      <c r="E1009" s="5" t="s">
        <v>42</v>
      </c>
      <c r="F1009" s="5" t="s">
        <v>7</v>
      </c>
      <c r="G1009" s="5">
        <v>0</v>
      </c>
      <c r="H1009" s="5" t="s">
        <v>58</v>
      </c>
      <c r="I1009" s="5">
        <v>0</v>
      </c>
      <c r="J1009" s="5">
        <v>7</v>
      </c>
      <c r="K1009" s="6">
        <v>0.3125</v>
      </c>
      <c r="L1009" s="5"/>
      <c r="M1009" s="5"/>
      <c r="N1009" s="5" t="s">
        <v>34</v>
      </c>
      <c r="O1009" s="5" t="s">
        <v>79</v>
      </c>
      <c r="P1009" s="5" t="s">
        <v>87</v>
      </c>
      <c r="S1009" s="3"/>
      <c r="AB1009" s="8"/>
    </row>
    <row r="1010" spans="2:28" ht="21" customHeight="1" x14ac:dyDescent="0.25">
      <c r="B1010" s="3" t="s">
        <v>57</v>
      </c>
      <c r="C1010" s="3">
        <v>7</v>
      </c>
      <c r="D1010" s="3" t="s">
        <v>60</v>
      </c>
      <c r="E1010" s="3" t="s">
        <v>18</v>
      </c>
      <c r="F1010" s="3" t="s">
        <v>7</v>
      </c>
      <c r="G1010" s="3">
        <v>0</v>
      </c>
      <c r="H1010" s="3" t="s">
        <v>58</v>
      </c>
      <c r="I1010" s="3">
        <v>0</v>
      </c>
      <c r="J1010" s="3">
        <v>3</v>
      </c>
      <c r="K1010" s="4">
        <v>0.3125</v>
      </c>
      <c r="N1010" s="3" t="s">
        <v>44</v>
      </c>
      <c r="O1010" s="3" t="s">
        <v>81</v>
      </c>
      <c r="P1010" s="3" t="s">
        <v>91</v>
      </c>
      <c r="S1010" s="3"/>
      <c r="AB1010" s="8"/>
    </row>
    <row r="1011" spans="2:28" ht="21" customHeight="1" x14ac:dyDescent="0.25">
      <c r="B1011" s="5" t="s">
        <v>4</v>
      </c>
      <c r="C1011" s="5">
        <v>16</v>
      </c>
      <c r="D1011" s="5" t="s">
        <v>47</v>
      </c>
      <c r="E1011" s="5" t="s">
        <v>29</v>
      </c>
      <c r="F1011" s="5" t="s">
        <v>13</v>
      </c>
      <c r="G1011" s="5">
        <v>3</v>
      </c>
      <c r="H1011" s="5" t="s">
        <v>14</v>
      </c>
      <c r="I1011" s="12">
        <v>11000000</v>
      </c>
      <c r="J1011" s="5">
        <v>3</v>
      </c>
      <c r="K1011" s="6">
        <v>0.33333333333333331</v>
      </c>
      <c r="L1011" s="5" t="s">
        <v>9</v>
      </c>
      <c r="M1011" s="5" t="s">
        <v>15</v>
      </c>
      <c r="N1011" s="5" t="s">
        <v>21</v>
      </c>
      <c r="O1011" s="5" t="s">
        <v>78</v>
      </c>
      <c r="P1011" s="5" t="s">
        <v>86</v>
      </c>
      <c r="S1011" s="3"/>
      <c r="AB1011" s="8"/>
    </row>
    <row r="1012" spans="2:28" ht="21" customHeight="1" x14ac:dyDescent="0.25">
      <c r="B1012" s="3" t="s">
        <v>4</v>
      </c>
      <c r="C1012" s="3">
        <v>13</v>
      </c>
      <c r="D1012" s="3" t="s">
        <v>17</v>
      </c>
      <c r="E1012" s="3" t="s">
        <v>61</v>
      </c>
      <c r="F1012" s="3" t="s">
        <v>13</v>
      </c>
      <c r="G1012" s="3">
        <v>2</v>
      </c>
      <c r="H1012" s="3" t="s">
        <v>54</v>
      </c>
      <c r="I1012" s="13">
        <v>10000000</v>
      </c>
      <c r="J1012" s="3">
        <v>2</v>
      </c>
      <c r="K1012" s="4">
        <v>0.33333333333333331</v>
      </c>
      <c r="L1012" s="3" t="s">
        <v>9</v>
      </c>
      <c r="M1012" s="3" t="s">
        <v>10</v>
      </c>
      <c r="N1012" s="3" t="s">
        <v>24</v>
      </c>
      <c r="O1012" s="3" t="s">
        <v>78</v>
      </c>
      <c r="P1012" s="3" t="s">
        <v>86</v>
      </c>
      <c r="S1012" s="3"/>
      <c r="AB1012" s="8"/>
    </row>
    <row r="1013" spans="2:28" ht="21" customHeight="1" x14ac:dyDescent="0.25">
      <c r="B1013" s="5" t="s">
        <v>4</v>
      </c>
      <c r="C1013" s="5">
        <v>16</v>
      </c>
      <c r="D1013" s="5" t="s">
        <v>17</v>
      </c>
      <c r="E1013" s="5" t="s">
        <v>6</v>
      </c>
      <c r="F1013" s="5" t="s">
        <v>32</v>
      </c>
      <c r="G1013" s="5">
        <v>2</v>
      </c>
      <c r="H1013" s="5" t="s">
        <v>19</v>
      </c>
      <c r="I1013" s="12">
        <v>12000000</v>
      </c>
      <c r="J1013" s="5">
        <v>2</v>
      </c>
      <c r="K1013" s="6">
        <v>0.33333333333333331</v>
      </c>
      <c r="L1013" s="5" t="s">
        <v>9</v>
      </c>
      <c r="M1013" s="5" t="s">
        <v>30</v>
      </c>
      <c r="N1013" s="5" t="s">
        <v>44</v>
      </c>
      <c r="O1013" s="5" t="s">
        <v>79</v>
      </c>
      <c r="P1013" s="5" t="s">
        <v>83</v>
      </c>
      <c r="S1013" s="3"/>
      <c r="AB1013" s="8"/>
    </row>
    <row r="1014" spans="2:28" ht="21" customHeight="1" x14ac:dyDescent="0.25">
      <c r="B1014" s="3" t="s">
        <v>4</v>
      </c>
      <c r="C1014" s="3">
        <v>26</v>
      </c>
      <c r="D1014" s="3" t="s">
        <v>28</v>
      </c>
      <c r="E1014" s="3" t="s">
        <v>22</v>
      </c>
      <c r="F1014" s="3" t="s">
        <v>32</v>
      </c>
      <c r="G1014" s="3">
        <v>2</v>
      </c>
      <c r="H1014" s="3" t="s">
        <v>40</v>
      </c>
      <c r="I1014" s="13">
        <v>38000000</v>
      </c>
      <c r="J1014" s="3">
        <v>5</v>
      </c>
      <c r="K1014" s="4">
        <v>0.33333333333333331</v>
      </c>
      <c r="L1014" s="3" t="s">
        <v>38</v>
      </c>
      <c r="M1014" s="3" t="s">
        <v>20</v>
      </c>
      <c r="N1014" s="3" t="s">
        <v>41</v>
      </c>
      <c r="O1014" s="3" t="s">
        <v>79</v>
      </c>
      <c r="P1014" s="3" t="s">
        <v>84</v>
      </c>
      <c r="S1014" s="3"/>
      <c r="AB1014" s="8"/>
    </row>
    <row r="1015" spans="2:28" ht="21" customHeight="1" x14ac:dyDescent="0.25">
      <c r="B1015" s="5" t="s">
        <v>4</v>
      </c>
      <c r="C1015" s="5">
        <v>9</v>
      </c>
      <c r="D1015" s="5" t="s">
        <v>28</v>
      </c>
      <c r="E1015" s="5" t="s">
        <v>18</v>
      </c>
      <c r="F1015" s="5" t="s">
        <v>32</v>
      </c>
      <c r="G1015" s="5">
        <v>4</v>
      </c>
      <c r="H1015" s="5" t="s">
        <v>33</v>
      </c>
      <c r="I1015" s="12">
        <v>20000000</v>
      </c>
      <c r="J1015" s="5">
        <v>1</v>
      </c>
      <c r="K1015" s="6">
        <v>0.33333333333333331</v>
      </c>
      <c r="L1015" s="5" t="s">
        <v>51</v>
      </c>
      <c r="M1015" s="5" t="s">
        <v>20</v>
      </c>
      <c r="N1015" s="5" t="s">
        <v>34</v>
      </c>
      <c r="O1015" s="5" t="s">
        <v>79</v>
      </c>
      <c r="P1015" s="15" t="s">
        <v>93</v>
      </c>
      <c r="S1015" s="3"/>
      <c r="AB1015" s="8"/>
    </row>
    <row r="1016" spans="2:28" ht="21" customHeight="1" x14ac:dyDescent="0.25">
      <c r="B1016" s="3" t="s">
        <v>4</v>
      </c>
      <c r="C1016" s="3">
        <v>28</v>
      </c>
      <c r="D1016" s="3" t="s">
        <v>28</v>
      </c>
      <c r="E1016" s="3" t="s">
        <v>18</v>
      </c>
      <c r="F1016" s="3" t="s">
        <v>32</v>
      </c>
      <c r="G1016" s="3">
        <v>1</v>
      </c>
      <c r="H1016" s="3" t="s">
        <v>8</v>
      </c>
      <c r="I1016" s="13">
        <v>7000000</v>
      </c>
      <c r="J1016" s="3">
        <v>2</v>
      </c>
      <c r="K1016" s="4">
        <v>0.33333333333333331</v>
      </c>
      <c r="L1016" s="3" t="s">
        <v>9</v>
      </c>
      <c r="M1016" s="3" t="s">
        <v>20</v>
      </c>
      <c r="N1016" s="3" t="s">
        <v>41</v>
      </c>
      <c r="O1016" s="3" t="s">
        <v>79</v>
      </c>
      <c r="P1016" s="3" t="s">
        <v>87</v>
      </c>
      <c r="S1016" s="3"/>
      <c r="AB1016" s="8"/>
    </row>
    <row r="1017" spans="2:28" ht="21" customHeight="1" x14ac:dyDescent="0.25">
      <c r="B1017" s="5" t="s">
        <v>4</v>
      </c>
      <c r="C1017" s="5">
        <v>30</v>
      </c>
      <c r="D1017" s="5" t="s">
        <v>28</v>
      </c>
      <c r="E1017" s="5" t="s">
        <v>22</v>
      </c>
      <c r="F1017" s="5" t="s">
        <v>7</v>
      </c>
      <c r="G1017" s="5">
        <v>3</v>
      </c>
      <c r="H1017" s="5" t="s">
        <v>23</v>
      </c>
      <c r="I1017" s="12">
        <v>15000000</v>
      </c>
      <c r="J1017" s="5">
        <v>4</v>
      </c>
      <c r="K1017" s="6">
        <v>0.33333333333333331</v>
      </c>
      <c r="L1017" s="5" t="s">
        <v>9</v>
      </c>
      <c r="M1017" s="5" t="s">
        <v>15</v>
      </c>
      <c r="N1017" s="5" t="s">
        <v>24</v>
      </c>
      <c r="O1017" s="5" t="s">
        <v>78</v>
      </c>
      <c r="P1017" s="5" t="s">
        <v>52</v>
      </c>
      <c r="S1017" s="3"/>
      <c r="AB1017" s="8"/>
    </row>
    <row r="1018" spans="2:28" ht="21" customHeight="1" x14ac:dyDescent="0.25">
      <c r="B1018" s="3" t="s">
        <v>4</v>
      </c>
      <c r="C1018" s="3">
        <v>5</v>
      </c>
      <c r="D1018" s="3" t="s">
        <v>35</v>
      </c>
      <c r="E1018" s="3" t="s">
        <v>18</v>
      </c>
      <c r="F1018" s="3" t="s">
        <v>7</v>
      </c>
      <c r="G1018" s="3">
        <v>5</v>
      </c>
      <c r="H1018" s="3" t="s">
        <v>26</v>
      </c>
      <c r="I1018" s="13">
        <v>25000000</v>
      </c>
      <c r="J1018" s="3">
        <v>2</v>
      </c>
      <c r="K1018" s="4">
        <v>0.33333333333333331</v>
      </c>
      <c r="L1018" s="3" t="s">
        <v>9</v>
      </c>
      <c r="M1018" s="3" t="s">
        <v>10</v>
      </c>
      <c r="N1018" s="3" t="s">
        <v>16</v>
      </c>
      <c r="O1018" s="3" t="s">
        <v>80</v>
      </c>
      <c r="P1018" s="3" t="s">
        <v>85</v>
      </c>
      <c r="S1018" s="3"/>
      <c r="AB1018" s="8"/>
    </row>
    <row r="1019" spans="2:28" ht="21" customHeight="1" x14ac:dyDescent="0.25">
      <c r="B1019" s="5" t="s">
        <v>4</v>
      </c>
      <c r="C1019" s="5">
        <v>16</v>
      </c>
      <c r="D1019" s="5" t="s">
        <v>47</v>
      </c>
      <c r="E1019" s="5" t="s">
        <v>29</v>
      </c>
      <c r="F1019" s="5" t="s">
        <v>13</v>
      </c>
      <c r="G1019" s="5">
        <v>3</v>
      </c>
      <c r="H1019" s="5" t="s">
        <v>14</v>
      </c>
      <c r="I1019" s="12">
        <v>11000000</v>
      </c>
      <c r="J1019" s="5">
        <v>3</v>
      </c>
      <c r="K1019" s="6">
        <v>0.33333333333333331</v>
      </c>
      <c r="L1019" s="5" t="s">
        <v>9</v>
      </c>
      <c r="M1019" s="5" t="s">
        <v>15</v>
      </c>
      <c r="N1019" s="5" t="s">
        <v>21</v>
      </c>
      <c r="O1019" s="5" t="s">
        <v>78</v>
      </c>
      <c r="P1019" s="5" t="s">
        <v>86</v>
      </c>
      <c r="S1019" s="3"/>
      <c r="AB1019" s="8"/>
    </row>
    <row r="1020" spans="2:28" ht="21" customHeight="1" x14ac:dyDescent="0.25">
      <c r="B1020" s="3" t="s">
        <v>57</v>
      </c>
      <c r="C1020" s="3">
        <v>12</v>
      </c>
      <c r="D1020" s="3" t="s">
        <v>17</v>
      </c>
      <c r="E1020" s="3" t="s">
        <v>22</v>
      </c>
      <c r="F1020" s="3" t="s">
        <v>32</v>
      </c>
      <c r="G1020" s="3">
        <v>0</v>
      </c>
      <c r="H1020" s="3" t="s">
        <v>58</v>
      </c>
      <c r="I1020" s="3">
        <v>0</v>
      </c>
      <c r="J1020" s="3">
        <v>3</v>
      </c>
      <c r="K1020" s="4">
        <v>0.33333333333333331</v>
      </c>
      <c r="N1020" s="3" t="s">
        <v>21</v>
      </c>
      <c r="O1020" s="3" t="s">
        <v>80</v>
      </c>
      <c r="P1020" s="3" t="s">
        <v>52</v>
      </c>
      <c r="S1020" s="3"/>
      <c r="AB1020" s="8"/>
    </row>
    <row r="1021" spans="2:28" ht="21" customHeight="1" x14ac:dyDescent="0.25">
      <c r="B1021" s="5" t="s">
        <v>57</v>
      </c>
      <c r="C1021" s="5">
        <v>1</v>
      </c>
      <c r="D1021" s="5" t="s">
        <v>28</v>
      </c>
      <c r="E1021" s="5" t="s">
        <v>42</v>
      </c>
      <c r="F1021" s="5" t="s">
        <v>32</v>
      </c>
      <c r="G1021" s="5">
        <v>0</v>
      </c>
      <c r="H1021" s="5" t="s">
        <v>58</v>
      </c>
      <c r="I1021" s="5">
        <v>0</v>
      </c>
      <c r="J1021" s="5">
        <v>1</v>
      </c>
      <c r="K1021" s="6">
        <v>0.33333333333333331</v>
      </c>
      <c r="L1021" s="5"/>
      <c r="M1021" s="5"/>
      <c r="N1021" s="5" t="s">
        <v>21</v>
      </c>
      <c r="O1021" s="5" t="s">
        <v>80</v>
      </c>
      <c r="P1021" s="5" t="s">
        <v>52</v>
      </c>
      <c r="S1021" s="3"/>
      <c r="AB1021" s="8"/>
    </row>
    <row r="1022" spans="2:28" ht="21" customHeight="1" x14ac:dyDescent="0.25">
      <c r="B1022" s="3" t="s">
        <v>57</v>
      </c>
      <c r="C1022" s="3">
        <v>5</v>
      </c>
      <c r="D1022" s="3" t="s">
        <v>28</v>
      </c>
      <c r="E1022" s="3" t="s">
        <v>42</v>
      </c>
      <c r="F1022" s="3" t="s">
        <v>36</v>
      </c>
      <c r="G1022" s="3">
        <v>0</v>
      </c>
      <c r="H1022" s="3" t="s">
        <v>58</v>
      </c>
      <c r="I1022" s="3">
        <v>0</v>
      </c>
      <c r="J1022" s="3">
        <v>4</v>
      </c>
      <c r="K1022" s="4">
        <v>0.33333333333333331</v>
      </c>
      <c r="N1022" s="3" t="s">
        <v>34</v>
      </c>
      <c r="O1022" s="3" t="s">
        <v>81</v>
      </c>
      <c r="P1022" s="3" t="s">
        <v>91</v>
      </c>
      <c r="S1022" s="3"/>
      <c r="AB1022" s="8"/>
    </row>
    <row r="1023" spans="2:28" ht="21" customHeight="1" x14ac:dyDescent="0.25">
      <c r="B1023" s="5" t="s">
        <v>57</v>
      </c>
      <c r="C1023" s="5">
        <v>27</v>
      </c>
      <c r="D1023" s="5" t="s">
        <v>35</v>
      </c>
      <c r="E1023" s="5" t="s">
        <v>6</v>
      </c>
      <c r="F1023" s="5" t="s">
        <v>7</v>
      </c>
      <c r="G1023" s="5">
        <v>0</v>
      </c>
      <c r="H1023" s="5" t="s">
        <v>58</v>
      </c>
      <c r="I1023" s="5">
        <v>0</v>
      </c>
      <c r="J1023" s="5">
        <v>1</v>
      </c>
      <c r="K1023" s="6">
        <v>0.33333333333333331</v>
      </c>
      <c r="L1023" s="5"/>
      <c r="M1023" s="5"/>
      <c r="N1023" s="5" t="s">
        <v>21</v>
      </c>
      <c r="O1023" s="5" t="s">
        <v>79</v>
      </c>
      <c r="P1023" s="5" t="s">
        <v>87</v>
      </c>
      <c r="S1023" s="3"/>
      <c r="AB1023" s="8"/>
    </row>
    <row r="1024" spans="2:28" ht="21" customHeight="1" x14ac:dyDescent="0.25">
      <c r="B1024" s="3" t="s">
        <v>57</v>
      </c>
      <c r="C1024" s="3">
        <v>16</v>
      </c>
      <c r="D1024" s="3" t="s">
        <v>35</v>
      </c>
      <c r="E1024" s="3" t="s">
        <v>6</v>
      </c>
      <c r="F1024" s="3" t="s">
        <v>7</v>
      </c>
      <c r="G1024" s="3">
        <v>0</v>
      </c>
      <c r="H1024" s="3" t="s">
        <v>58</v>
      </c>
      <c r="I1024" s="3">
        <v>0</v>
      </c>
      <c r="J1024" s="3">
        <v>1</v>
      </c>
      <c r="K1024" s="4">
        <v>0.33333333333333331</v>
      </c>
      <c r="N1024" s="3" t="s">
        <v>31</v>
      </c>
      <c r="O1024" s="3" t="s">
        <v>78</v>
      </c>
      <c r="P1024" s="3" t="s">
        <v>82</v>
      </c>
      <c r="S1024" s="3"/>
      <c r="AB1024" s="8"/>
    </row>
    <row r="1025" spans="2:28" ht="21" customHeight="1" x14ac:dyDescent="0.25">
      <c r="B1025" s="5" t="s">
        <v>4</v>
      </c>
      <c r="C1025" s="5">
        <v>11</v>
      </c>
      <c r="D1025" s="5" t="s">
        <v>47</v>
      </c>
      <c r="E1025" s="5" t="s">
        <v>22</v>
      </c>
      <c r="F1025" s="5" t="s">
        <v>32</v>
      </c>
      <c r="G1025" s="5">
        <v>4</v>
      </c>
      <c r="H1025" s="5" t="s">
        <v>33</v>
      </c>
      <c r="I1025" s="12">
        <v>20000000</v>
      </c>
      <c r="J1025" s="5">
        <v>1</v>
      </c>
      <c r="K1025" s="6">
        <v>0.34027777777777773</v>
      </c>
      <c r="L1025" s="5" t="s">
        <v>9</v>
      </c>
      <c r="M1025" s="5" t="s">
        <v>46</v>
      </c>
      <c r="N1025" s="5" t="s">
        <v>11</v>
      </c>
      <c r="O1025" s="5" t="s">
        <v>78</v>
      </c>
      <c r="P1025" s="5" t="s">
        <v>89</v>
      </c>
      <c r="S1025" s="3"/>
      <c r="AB1025" s="8"/>
    </row>
    <row r="1026" spans="2:28" ht="21" customHeight="1" x14ac:dyDescent="0.25">
      <c r="B1026" s="3" t="s">
        <v>4</v>
      </c>
      <c r="C1026" s="3">
        <v>1</v>
      </c>
      <c r="D1026" s="3" t="s">
        <v>49</v>
      </c>
      <c r="E1026" s="3" t="s">
        <v>29</v>
      </c>
      <c r="F1026" s="3" t="s">
        <v>13</v>
      </c>
      <c r="G1026" s="3">
        <v>2</v>
      </c>
      <c r="H1026" s="3" t="s">
        <v>19</v>
      </c>
      <c r="I1026" s="13">
        <v>12000000</v>
      </c>
      <c r="J1026" s="3">
        <v>5</v>
      </c>
      <c r="K1026" s="4">
        <v>0.34027777777777773</v>
      </c>
      <c r="L1026" s="3" t="s">
        <v>9</v>
      </c>
      <c r="M1026" s="3" t="s">
        <v>27</v>
      </c>
      <c r="N1026" s="3" t="s">
        <v>31</v>
      </c>
      <c r="O1026" s="3" t="s">
        <v>80</v>
      </c>
      <c r="P1026" s="3" t="s">
        <v>85</v>
      </c>
      <c r="S1026" s="3"/>
      <c r="AB1026" s="8"/>
    </row>
    <row r="1027" spans="2:28" ht="21" customHeight="1" x14ac:dyDescent="0.25">
      <c r="B1027" s="5" t="s">
        <v>4</v>
      </c>
      <c r="C1027" s="5">
        <v>10</v>
      </c>
      <c r="D1027" s="5" t="s">
        <v>17</v>
      </c>
      <c r="E1027" s="5" t="s">
        <v>29</v>
      </c>
      <c r="F1027" s="5" t="s">
        <v>32</v>
      </c>
      <c r="G1027" s="5">
        <v>2</v>
      </c>
      <c r="H1027" s="5" t="s">
        <v>40</v>
      </c>
      <c r="I1027" s="12">
        <v>38000000</v>
      </c>
      <c r="J1027" s="5">
        <v>2</v>
      </c>
      <c r="K1027" s="6">
        <v>0.34027777777777773</v>
      </c>
      <c r="L1027" s="5" t="s">
        <v>62</v>
      </c>
      <c r="M1027" s="5" t="s">
        <v>39</v>
      </c>
      <c r="N1027" s="5" t="s">
        <v>41</v>
      </c>
      <c r="O1027" s="5" t="s">
        <v>78</v>
      </c>
      <c r="P1027" s="5" t="s">
        <v>52</v>
      </c>
      <c r="S1027" s="3"/>
      <c r="AB1027" s="8"/>
    </row>
    <row r="1028" spans="2:28" ht="21" customHeight="1" x14ac:dyDescent="0.25">
      <c r="B1028" s="3" t="s">
        <v>4</v>
      </c>
      <c r="C1028" s="3">
        <v>11</v>
      </c>
      <c r="D1028" s="3" t="s">
        <v>17</v>
      </c>
      <c r="E1028" s="3" t="s">
        <v>6</v>
      </c>
      <c r="F1028" s="3" t="s">
        <v>13</v>
      </c>
      <c r="G1028" s="3">
        <v>2</v>
      </c>
      <c r="H1028" s="3" t="s">
        <v>19</v>
      </c>
      <c r="I1028" s="13">
        <v>12000000</v>
      </c>
      <c r="J1028" s="3">
        <v>4</v>
      </c>
      <c r="K1028" s="4">
        <v>0.34027777777777773</v>
      </c>
      <c r="L1028" s="3" t="s">
        <v>9</v>
      </c>
      <c r="M1028" s="3" t="s">
        <v>30</v>
      </c>
      <c r="N1028" s="3" t="s">
        <v>21</v>
      </c>
      <c r="O1028" s="3" t="s">
        <v>79</v>
      </c>
      <c r="P1028" s="3" t="s">
        <v>84</v>
      </c>
      <c r="S1028" s="3"/>
      <c r="AB1028" s="8"/>
    </row>
    <row r="1029" spans="2:28" ht="21" customHeight="1" x14ac:dyDescent="0.25">
      <c r="B1029" s="5" t="s">
        <v>4</v>
      </c>
      <c r="C1029" s="5">
        <v>12</v>
      </c>
      <c r="D1029" s="5" t="s">
        <v>17</v>
      </c>
      <c r="E1029" s="5" t="s">
        <v>29</v>
      </c>
      <c r="F1029" s="5" t="s">
        <v>7</v>
      </c>
      <c r="G1029" s="5">
        <v>3</v>
      </c>
      <c r="H1029" s="5" t="s">
        <v>23</v>
      </c>
      <c r="I1029" s="12">
        <v>15000000</v>
      </c>
      <c r="J1029" s="5">
        <v>4</v>
      </c>
      <c r="K1029" s="6">
        <v>0.34027777777777773</v>
      </c>
      <c r="L1029" s="5" t="s">
        <v>9</v>
      </c>
      <c r="M1029" s="5" t="s">
        <v>15</v>
      </c>
      <c r="N1029" s="5" t="s">
        <v>21</v>
      </c>
      <c r="O1029" s="5" t="s">
        <v>79</v>
      </c>
      <c r="P1029" s="5" t="s">
        <v>84</v>
      </c>
      <c r="S1029" s="3"/>
      <c r="AB1029" s="8"/>
    </row>
    <row r="1030" spans="2:28" ht="21" customHeight="1" x14ac:dyDescent="0.25">
      <c r="B1030" s="3" t="s">
        <v>4</v>
      </c>
      <c r="C1030" s="3">
        <v>27</v>
      </c>
      <c r="D1030" s="3" t="s">
        <v>28</v>
      </c>
      <c r="E1030" s="3" t="s">
        <v>22</v>
      </c>
      <c r="F1030" s="3" t="s">
        <v>36</v>
      </c>
      <c r="G1030" s="3">
        <v>1</v>
      </c>
      <c r="H1030" s="3" t="s">
        <v>37</v>
      </c>
      <c r="I1030" s="13">
        <v>19000000</v>
      </c>
      <c r="J1030" s="3">
        <v>1</v>
      </c>
      <c r="K1030" s="4">
        <v>0.34027777777777773</v>
      </c>
      <c r="L1030" s="3" t="s">
        <v>38</v>
      </c>
      <c r="M1030" s="3" t="s">
        <v>10</v>
      </c>
      <c r="N1030" s="3" t="s">
        <v>24</v>
      </c>
      <c r="O1030" s="3" t="s">
        <v>78</v>
      </c>
      <c r="P1030" s="3" t="s">
        <v>86</v>
      </c>
      <c r="S1030" s="3"/>
      <c r="AB1030" s="8"/>
    </row>
    <row r="1031" spans="2:28" ht="21" customHeight="1" x14ac:dyDescent="0.25">
      <c r="B1031" s="5" t="s">
        <v>4</v>
      </c>
      <c r="C1031" s="5">
        <v>30</v>
      </c>
      <c r="D1031" s="5" t="s">
        <v>28</v>
      </c>
      <c r="E1031" s="5" t="s">
        <v>29</v>
      </c>
      <c r="F1031" s="5" t="s">
        <v>32</v>
      </c>
      <c r="G1031" s="5">
        <v>4</v>
      </c>
      <c r="H1031" s="5" t="s">
        <v>14</v>
      </c>
      <c r="I1031" s="12">
        <v>11000000</v>
      </c>
      <c r="J1031" s="5">
        <v>3</v>
      </c>
      <c r="K1031" s="6">
        <v>0.34027777777777773</v>
      </c>
      <c r="L1031" s="5" t="s">
        <v>51</v>
      </c>
      <c r="M1031" s="5" t="s">
        <v>30</v>
      </c>
      <c r="N1031" s="5" t="s">
        <v>34</v>
      </c>
      <c r="O1031" s="5" t="s">
        <v>79</v>
      </c>
      <c r="P1031" s="5" t="s">
        <v>83</v>
      </c>
      <c r="S1031" s="3"/>
      <c r="AB1031" s="8"/>
    </row>
    <row r="1032" spans="2:28" ht="21" customHeight="1" x14ac:dyDescent="0.25">
      <c r="B1032" s="3" t="s">
        <v>4</v>
      </c>
      <c r="C1032" s="3">
        <v>27</v>
      </c>
      <c r="D1032" s="3" t="s">
        <v>28</v>
      </c>
      <c r="E1032" s="3" t="s">
        <v>18</v>
      </c>
      <c r="F1032" s="3" t="s">
        <v>7</v>
      </c>
      <c r="G1032" s="3">
        <v>5</v>
      </c>
      <c r="H1032" s="3" t="s">
        <v>26</v>
      </c>
      <c r="I1032" s="13">
        <v>25000000</v>
      </c>
      <c r="J1032" s="3">
        <v>2</v>
      </c>
      <c r="K1032" s="4">
        <v>0.34027777777777773</v>
      </c>
      <c r="L1032" s="3" t="s">
        <v>9</v>
      </c>
      <c r="M1032" s="3" t="s">
        <v>30</v>
      </c>
      <c r="N1032" s="3" t="s">
        <v>31</v>
      </c>
      <c r="O1032" s="3" t="s">
        <v>79</v>
      </c>
      <c r="P1032" s="3" t="s">
        <v>87</v>
      </c>
      <c r="S1032" s="3"/>
      <c r="AB1032" s="8"/>
    </row>
    <row r="1033" spans="2:28" ht="21" customHeight="1" x14ac:dyDescent="0.25">
      <c r="B1033" s="5" t="s">
        <v>4</v>
      </c>
      <c r="C1033" s="5">
        <v>9</v>
      </c>
      <c r="D1033" s="5" t="s">
        <v>28</v>
      </c>
      <c r="E1033" s="5" t="s">
        <v>6</v>
      </c>
      <c r="F1033" s="5" t="s">
        <v>32</v>
      </c>
      <c r="G1033" s="5">
        <v>3</v>
      </c>
      <c r="H1033" s="5" t="s">
        <v>23</v>
      </c>
      <c r="I1033" s="12">
        <v>15000000</v>
      </c>
      <c r="J1033" s="5">
        <v>4</v>
      </c>
      <c r="K1033" s="6">
        <v>0.34027777777777773</v>
      </c>
      <c r="L1033" s="5" t="s">
        <v>9</v>
      </c>
      <c r="M1033" s="5" t="s">
        <v>46</v>
      </c>
      <c r="N1033" s="5" t="s">
        <v>24</v>
      </c>
      <c r="O1033" s="5" t="s">
        <v>80</v>
      </c>
      <c r="P1033" s="5" t="s">
        <v>52</v>
      </c>
      <c r="S1033" s="3"/>
      <c r="AB1033" s="8"/>
    </row>
    <row r="1034" spans="2:28" ht="21" customHeight="1" x14ac:dyDescent="0.25">
      <c r="B1034" s="3" t="s">
        <v>4</v>
      </c>
      <c r="C1034" s="3">
        <v>22</v>
      </c>
      <c r="D1034" s="3" t="s">
        <v>35</v>
      </c>
      <c r="E1034" s="3" t="s">
        <v>61</v>
      </c>
      <c r="F1034" s="3" t="s">
        <v>32</v>
      </c>
      <c r="G1034" s="3">
        <v>3</v>
      </c>
      <c r="H1034" s="3" t="s">
        <v>23</v>
      </c>
      <c r="I1034" s="13">
        <v>15000000</v>
      </c>
      <c r="J1034" s="3">
        <v>1</v>
      </c>
      <c r="K1034" s="4">
        <v>0.34027777777777773</v>
      </c>
      <c r="L1034" s="3" t="s">
        <v>9</v>
      </c>
      <c r="M1034" s="3" t="s">
        <v>20</v>
      </c>
      <c r="N1034" s="3" t="s">
        <v>41</v>
      </c>
      <c r="O1034" s="3" t="s">
        <v>80</v>
      </c>
      <c r="P1034" s="3" t="s">
        <v>85</v>
      </c>
      <c r="S1034" s="3"/>
      <c r="AB1034" s="8"/>
    </row>
    <row r="1035" spans="2:28" ht="21" customHeight="1" x14ac:dyDescent="0.25">
      <c r="B1035" s="5" t="s">
        <v>4</v>
      </c>
      <c r="C1035" s="5">
        <v>23</v>
      </c>
      <c r="D1035" s="5" t="s">
        <v>56</v>
      </c>
      <c r="E1035" s="5" t="s">
        <v>29</v>
      </c>
      <c r="F1035" s="5" t="s">
        <v>32</v>
      </c>
      <c r="G1035" s="5">
        <v>5</v>
      </c>
      <c r="H1035" s="5" t="s">
        <v>59</v>
      </c>
      <c r="I1035" s="12">
        <v>21000000</v>
      </c>
      <c r="J1035" s="5">
        <v>1</v>
      </c>
      <c r="K1035" s="6">
        <v>0.34027777777777773</v>
      </c>
      <c r="L1035" s="5" t="s">
        <v>9</v>
      </c>
      <c r="M1035" s="5" t="s">
        <v>53</v>
      </c>
      <c r="N1035" s="5" t="s">
        <v>16</v>
      </c>
      <c r="O1035" s="5" t="s">
        <v>78</v>
      </c>
      <c r="P1035" s="5" t="s">
        <v>86</v>
      </c>
      <c r="S1035" s="3"/>
      <c r="AB1035" s="8"/>
    </row>
    <row r="1036" spans="2:28" ht="21" customHeight="1" x14ac:dyDescent="0.25">
      <c r="B1036" s="3" t="s">
        <v>4</v>
      </c>
      <c r="C1036" s="3">
        <v>11</v>
      </c>
      <c r="D1036" s="3" t="s">
        <v>47</v>
      </c>
      <c r="E1036" s="3" t="s">
        <v>22</v>
      </c>
      <c r="F1036" s="3" t="s">
        <v>32</v>
      </c>
      <c r="G1036" s="3">
        <v>4</v>
      </c>
      <c r="H1036" s="3" t="s">
        <v>33</v>
      </c>
      <c r="I1036" s="13">
        <v>20000000</v>
      </c>
      <c r="J1036" s="3">
        <v>1</v>
      </c>
      <c r="K1036" s="4">
        <v>0.34027777777777773</v>
      </c>
      <c r="L1036" s="3" t="s">
        <v>9</v>
      </c>
      <c r="M1036" s="3" t="s">
        <v>46</v>
      </c>
      <c r="N1036" s="3" t="s">
        <v>11</v>
      </c>
      <c r="O1036" s="3" t="s">
        <v>78</v>
      </c>
      <c r="P1036" s="3" t="s">
        <v>89</v>
      </c>
      <c r="S1036" s="3"/>
      <c r="AB1036" s="8"/>
    </row>
    <row r="1037" spans="2:28" ht="21" customHeight="1" x14ac:dyDescent="0.25">
      <c r="B1037" s="5" t="s">
        <v>4</v>
      </c>
      <c r="C1037" s="5">
        <v>1</v>
      </c>
      <c r="D1037" s="5" t="s">
        <v>49</v>
      </c>
      <c r="E1037" s="5" t="s">
        <v>29</v>
      </c>
      <c r="F1037" s="5" t="s">
        <v>13</v>
      </c>
      <c r="G1037" s="5">
        <v>2</v>
      </c>
      <c r="H1037" s="5" t="s">
        <v>19</v>
      </c>
      <c r="I1037" s="12">
        <v>12000000</v>
      </c>
      <c r="J1037" s="5">
        <v>5</v>
      </c>
      <c r="K1037" s="6">
        <v>0.34027777777777773</v>
      </c>
      <c r="L1037" s="5" t="s">
        <v>9</v>
      </c>
      <c r="M1037" s="5" t="s">
        <v>27</v>
      </c>
      <c r="N1037" s="5" t="s">
        <v>31</v>
      </c>
      <c r="O1037" s="5" t="s">
        <v>80</v>
      </c>
      <c r="P1037" s="5" t="s">
        <v>85</v>
      </c>
      <c r="S1037" s="3"/>
      <c r="AB1037" s="8"/>
    </row>
    <row r="1038" spans="2:28" ht="21" customHeight="1" x14ac:dyDescent="0.25">
      <c r="B1038" s="3" t="s">
        <v>57</v>
      </c>
      <c r="C1038" s="3">
        <v>18</v>
      </c>
      <c r="D1038" s="3" t="s">
        <v>48</v>
      </c>
      <c r="E1038" s="3" t="s">
        <v>6</v>
      </c>
      <c r="F1038" s="3" t="s">
        <v>32</v>
      </c>
      <c r="G1038" s="3">
        <v>0</v>
      </c>
      <c r="H1038" s="3" t="s">
        <v>58</v>
      </c>
      <c r="I1038" s="3">
        <v>0</v>
      </c>
      <c r="J1038" s="3">
        <v>1</v>
      </c>
      <c r="K1038" s="4">
        <v>0.34027777777777773</v>
      </c>
      <c r="N1038" s="3" t="s">
        <v>11</v>
      </c>
      <c r="O1038" s="3" t="s">
        <v>79</v>
      </c>
      <c r="P1038" s="3" t="s">
        <v>84</v>
      </c>
      <c r="S1038" s="3"/>
      <c r="AB1038" s="8"/>
    </row>
    <row r="1039" spans="2:28" ht="21" customHeight="1" x14ac:dyDescent="0.25">
      <c r="B1039" s="5" t="s">
        <v>57</v>
      </c>
      <c r="C1039" s="5">
        <v>2</v>
      </c>
      <c r="D1039" s="5" t="s">
        <v>60</v>
      </c>
      <c r="E1039" s="5" t="s">
        <v>6</v>
      </c>
      <c r="F1039" s="5" t="s">
        <v>13</v>
      </c>
      <c r="G1039" s="5">
        <v>0</v>
      </c>
      <c r="H1039" s="5" t="s">
        <v>58</v>
      </c>
      <c r="I1039" s="5">
        <v>0</v>
      </c>
      <c r="J1039" s="5">
        <v>4</v>
      </c>
      <c r="K1039" s="6">
        <v>0.34027777777777773</v>
      </c>
      <c r="L1039" s="5"/>
      <c r="M1039" s="5"/>
      <c r="N1039" s="5" t="s">
        <v>44</v>
      </c>
      <c r="O1039" s="5" t="s">
        <v>81</v>
      </c>
      <c r="P1039" s="5" t="s">
        <v>88</v>
      </c>
      <c r="S1039" s="3"/>
      <c r="AB1039" s="8"/>
    </row>
    <row r="1040" spans="2:28" ht="21" customHeight="1" x14ac:dyDescent="0.25">
      <c r="B1040" s="3" t="s">
        <v>57</v>
      </c>
      <c r="C1040" s="3">
        <v>18</v>
      </c>
      <c r="D1040" s="3" t="s">
        <v>48</v>
      </c>
      <c r="E1040" s="3" t="s">
        <v>6</v>
      </c>
      <c r="F1040" s="3" t="s">
        <v>32</v>
      </c>
      <c r="G1040" s="3">
        <v>0</v>
      </c>
      <c r="H1040" s="3" t="s">
        <v>58</v>
      </c>
      <c r="I1040" s="3">
        <v>0</v>
      </c>
      <c r="J1040" s="3">
        <v>1</v>
      </c>
      <c r="K1040" s="4">
        <v>0.34027777777777773</v>
      </c>
      <c r="N1040" s="3" t="s">
        <v>11</v>
      </c>
      <c r="O1040" s="3" t="s">
        <v>79</v>
      </c>
      <c r="P1040" s="3" t="s">
        <v>84</v>
      </c>
      <c r="S1040" s="3"/>
      <c r="AB1040" s="8"/>
    </row>
    <row r="1041" spans="2:28" ht="21" customHeight="1" x14ac:dyDescent="0.25">
      <c r="B1041" s="5" t="s">
        <v>57</v>
      </c>
      <c r="C1041" s="5">
        <v>2</v>
      </c>
      <c r="D1041" s="5" t="s">
        <v>60</v>
      </c>
      <c r="E1041" s="5" t="s">
        <v>6</v>
      </c>
      <c r="F1041" s="5" t="s">
        <v>13</v>
      </c>
      <c r="G1041" s="5">
        <v>0</v>
      </c>
      <c r="H1041" s="5" t="s">
        <v>58</v>
      </c>
      <c r="I1041" s="5">
        <v>0</v>
      </c>
      <c r="J1041" s="5">
        <v>4</v>
      </c>
      <c r="K1041" s="6">
        <v>0.34027777777777773</v>
      </c>
      <c r="L1041" s="5"/>
      <c r="M1041" s="5"/>
      <c r="N1041" s="5" t="s">
        <v>44</v>
      </c>
      <c r="O1041" s="5" t="s">
        <v>81</v>
      </c>
      <c r="P1041" s="5" t="s">
        <v>88</v>
      </c>
      <c r="S1041" s="3"/>
      <c r="AB1041" s="8"/>
    </row>
    <row r="1042" spans="2:28" ht="21" customHeight="1" x14ac:dyDescent="0.25">
      <c r="B1042" s="3" t="s">
        <v>4</v>
      </c>
      <c r="C1042" s="3">
        <v>13</v>
      </c>
      <c r="D1042" s="3" t="s">
        <v>45</v>
      </c>
      <c r="E1042" s="3" t="s">
        <v>6</v>
      </c>
      <c r="F1042" s="3" t="s">
        <v>32</v>
      </c>
      <c r="G1042" s="3">
        <v>4</v>
      </c>
      <c r="H1042" s="3" t="s">
        <v>23</v>
      </c>
      <c r="I1042" s="13">
        <v>15000000</v>
      </c>
      <c r="J1042" s="3">
        <v>5</v>
      </c>
      <c r="K1042" s="4">
        <v>0.34166666666666662</v>
      </c>
      <c r="L1042" s="3" t="s">
        <v>9</v>
      </c>
      <c r="M1042" s="3" t="s">
        <v>27</v>
      </c>
      <c r="N1042" s="3" t="s">
        <v>41</v>
      </c>
      <c r="O1042" s="3" t="s">
        <v>79</v>
      </c>
      <c r="P1042" s="3" t="s">
        <v>87</v>
      </c>
      <c r="S1042" s="3"/>
      <c r="AB1042" s="8"/>
    </row>
    <row r="1043" spans="2:28" ht="21" customHeight="1" x14ac:dyDescent="0.25">
      <c r="B1043" s="5" t="s">
        <v>4</v>
      </c>
      <c r="C1043" s="5">
        <v>11</v>
      </c>
      <c r="D1043" s="5" t="s">
        <v>47</v>
      </c>
      <c r="E1043" s="5" t="s">
        <v>18</v>
      </c>
      <c r="F1043" s="5" t="s">
        <v>7</v>
      </c>
      <c r="G1043" s="5">
        <v>2</v>
      </c>
      <c r="H1043" s="5" t="s">
        <v>40</v>
      </c>
      <c r="I1043" s="12">
        <v>38000000</v>
      </c>
      <c r="J1043" s="5">
        <v>2</v>
      </c>
      <c r="K1043" s="6">
        <v>0.34166666666666662</v>
      </c>
      <c r="L1043" s="5" t="s">
        <v>38</v>
      </c>
      <c r="M1043" s="5" t="s">
        <v>10</v>
      </c>
      <c r="N1043" s="5" t="s">
        <v>16</v>
      </c>
      <c r="O1043" s="5" t="s">
        <v>78</v>
      </c>
      <c r="P1043" s="5" t="s">
        <v>89</v>
      </c>
      <c r="S1043" s="3"/>
      <c r="AB1043" s="8"/>
    </row>
    <row r="1044" spans="2:28" ht="21" customHeight="1" x14ac:dyDescent="0.25">
      <c r="B1044" s="3" t="s">
        <v>4</v>
      </c>
      <c r="C1044" s="3">
        <v>12</v>
      </c>
      <c r="D1044" s="3" t="s">
        <v>49</v>
      </c>
      <c r="E1044" s="3" t="s">
        <v>6</v>
      </c>
      <c r="F1044" s="3" t="s">
        <v>32</v>
      </c>
      <c r="G1044" s="3">
        <v>1</v>
      </c>
      <c r="H1044" s="3" t="s">
        <v>8</v>
      </c>
      <c r="I1044" s="13">
        <v>7000000</v>
      </c>
      <c r="J1044" s="3">
        <v>1</v>
      </c>
      <c r="K1044" s="4">
        <v>0.34166666666666662</v>
      </c>
      <c r="L1044" s="3" t="s">
        <v>9</v>
      </c>
      <c r="M1044" s="3" t="s">
        <v>30</v>
      </c>
      <c r="N1044" s="3" t="s">
        <v>11</v>
      </c>
      <c r="O1044" s="3" t="s">
        <v>81</v>
      </c>
      <c r="P1044" s="3" t="s">
        <v>91</v>
      </c>
      <c r="S1044" s="3"/>
      <c r="AB1044" s="8"/>
    </row>
    <row r="1045" spans="2:28" ht="21" customHeight="1" x14ac:dyDescent="0.25">
      <c r="B1045" s="5" t="s">
        <v>4</v>
      </c>
      <c r="C1045" s="5">
        <v>27</v>
      </c>
      <c r="D1045" s="5" t="s">
        <v>12</v>
      </c>
      <c r="E1045" s="5" t="s">
        <v>22</v>
      </c>
      <c r="F1045" s="5" t="s">
        <v>55</v>
      </c>
      <c r="G1045" s="5">
        <v>5</v>
      </c>
      <c r="H1045" s="5" t="s">
        <v>26</v>
      </c>
      <c r="I1045" s="12">
        <v>25000000</v>
      </c>
      <c r="J1045" s="5">
        <v>4</v>
      </c>
      <c r="K1045" s="6">
        <v>0.34166666666666662</v>
      </c>
      <c r="L1045" s="5" t="s">
        <v>9</v>
      </c>
      <c r="M1045" s="5" t="s">
        <v>46</v>
      </c>
      <c r="N1045" s="5" t="s">
        <v>44</v>
      </c>
      <c r="O1045" s="5" t="s">
        <v>78</v>
      </c>
      <c r="P1045" s="5" t="s">
        <v>52</v>
      </c>
      <c r="S1045" s="3"/>
      <c r="AB1045" s="8"/>
    </row>
    <row r="1046" spans="2:28" ht="21" customHeight="1" x14ac:dyDescent="0.25">
      <c r="B1046" s="3" t="s">
        <v>4</v>
      </c>
      <c r="C1046" s="3">
        <v>30</v>
      </c>
      <c r="D1046" s="3" t="s">
        <v>17</v>
      </c>
      <c r="E1046" s="3" t="s">
        <v>22</v>
      </c>
      <c r="F1046" s="3" t="s">
        <v>32</v>
      </c>
      <c r="G1046" s="3">
        <v>1</v>
      </c>
      <c r="H1046" s="3" t="s">
        <v>37</v>
      </c>
      <c r="I1046" s="13">
        <v>19000000</v>
      </c>
      <c r="J1046" s="3">
        <v>5</v>
      </c>
      <c r="K1046" s="4">
        <v>0.34166666666666662</v>
      </c>
      <c r="L1046" s="3" t="s">
        <v>38</v>
      </c>
      <c r="M1046" s="3" t="s">
        <v>46</v>
      </c>
      <c r="N1046" s="3" t="s">
        <v>31</v>
      </c>
      <c r="O1046" s="3" t="s">
        <v>78</v>
      </c>
      <c r="P1046" s="3" t="s">
        <v>52</v>
      </c>
      <c r="S1046" s="3"/>
      <c r="AB1046" s="8"/>
    </row>
    <row r="1047" spans="2:28" ht="21" customHeight="1" x14ac:dyDescent="0.25">
      <c r="B1047" s="5" t="s">
        <v>4</v>
      </c>
      <c r="C1047" s="5">
        <v>19</v>
      </c>
      <c r="D1047" s="5" t="s">
        <v>17</v>
      </c>
      <c r="E1047" s="5" t="s">
        <v>22</v>
      </c>
      <c r="F1047" s="5" t="s">
        <v>55</v>
      </c>
      <c r="G1047" s="5">
        <v>5</v>
      </c>
      <c r="H1047" s="5" t="s">
        <v>33</v>
      </c>
      <c r="I1047" s="12">
        <v>20000000</v>
      </c>
      <c r="J1047" s="5">
        <v>5</v>
      </c>
      <c r="K1047" s="6">
        <v>0.34166666666666662</v>
      </c>
      <c r="L1047" s="5" t="s">
        <v>9</v>
      </c>
      <c r="M1047" s="5" t="s">
        <v>30</v>
      </c>
      <c r="N1047" s="5" t="s">
        <v>24</v>
      </c>
      <c r="O1047" s="5" t="s">
        <v>78</v>
      </c>
      <c r="P1047" s="5" t="s">
        <v>90</v>
      </c>
      <c r="S1047" s="3"/>
      <c r="AB1047" s="8"/>
    </row>
    <row r="1048" spans="2:28" ht="21" customHeight="1" x14ac:dyDescent="0.25">
      <c r="B1048" s="3" t="s">
        <v>4</v>
      </c>
      <c r="C1048" s="3">
        <v>12</v>
      </c>
      <c r="D1048" s="3" t="s">
        <v>17</v>
      </c>
      <c r="E1048" s="3" t="s">
        <v>6</v>
      </c>
      <c r="F1048" s="3" t="s">
        <v>32</v>
      </c>
      <c r="G1048" s="3">
        <v>3</v>
      </c>
      <c r="H1048" s="3" t="s">
        <v>14</v>
      </c>
      <c r="I1048" s="13">
        <v>11000000</v>
      </c>
      <c r="J1048" s="3">
        <v>5</v>
      </c>
      <c r="K1048" s="4">
        <v>0.34166666666666662</v>
      </c>
      <c r="L1048" s="3" t="s">
        <v>9</v>
      </c>
      <c r="M1048" s="3" t="s">
        <v>53</v>
      </c>
      <c r="N1048" s="3" t="s">
        <v>16</v>
      </c>
      <c r="O1048" s="3" t="s">
        <v>80</v>
      </c>
      <c r="P1048" s="3" t="s">
        <v>52</v>
      </c>
      <c r="S1048" s="3"/>
      <c r="AB1048" s="8"/>
    </row>
    <row r="1049" spans="2:28" ht="21" customHeight="1" x14ac:dyDescent="0.25">
      <c r="B1049" s="5" t="s">
        <v>4</v>
      </c>
      <c r="C1049" s="5">
        <v>21</v>
      </c>
      <c r="D1049" s="5" t="s">
        <v>28</v>
      </c>
      <c r="E1049" s="5" t="s">
        <v>6</v>
      </c>
      <c r="F1049" s="5" t="s">
        <v>13</v>
      </c>
      <c r="G1049" s="5">
        <v>2</v>
      </c>
      <c r="H1049" s="5" t="s">
        <v>19</v>
      </c>
      <c r="I1049" s="12">
        <v>12000000</v>
      </c>
      <c r="J1049" s="5">
        <v>1</v>
      </c>
      <c r="K1049" s="6">
        <v>0.34166666666666662</v>
      </c>
      <c r="L1049" s="5" t="s">
        <v>9</v>
      </c>
      <c r="M1049" s="5" t="s">
        <v>39</v>
      </c>
      <c r="N1049" s="5" t="s">
        <v>11</v>
      </c>
      <c r="O1049" s="5" t="s">
        <v>79</v>
      </c>
      <c r="P1049" s="15" t="s">
        <v>93</v>
      </c>
      <c r="S1049" s="3"/>
      <c r="AB1049" s="8"/>
    </row>
    <row r="1050" spans="2:28" ht="21" customHeight="1" x14ac:dyDescent="0.25">
      <c r="B1050" s="3" t="s">
        <v>4</v>
      </c>
      <c r="C1050" s="3">
        <v>17</v>
      </c>
      <c r="D1050" s="3" t="s">
        <v>35</v>
      </c>
      <c r="E1050" s="3" t="s">
        <v>29</v>
      </c>
      <c r="F1050" s="3" t="s">
        <v>32</v>
      </c>
      <c r="G1050" s="3">
        <v>2</v>
      </c>
      <c r="H1050" s="3" t="s">
        <v>19</v>
      </c>
      <c r="I1050" s="13">
        <v>12000000</v>
      </c>
      <c r="J1050" s="3">
        <v>4</v>
      </c>
      <c r="K1050" s="4">
        <v>0.34166666666666662</v>
      </c>
      <c r="L1050" s="3" t="s">
        <v>9</v>
      </c>
      <c r="M1050" s="3" t="s">
        <v>53</v>
      </c>
      <c r="N1050" s="3" t="s">
        <v>11</v>
      </c>
      <c r="O1050" s="3" t="s">
        <v>80</v>
      </c>
      <c r="P1050" s="3" t="s">
        <v>85</v>
      </c>
      <c r="S1050" s="3"/>
      <c r="AB1050" s="8"/>
    </row>
    <row r="1051" spans="2:28" ht="21" customHeight="1" x14ac:dyDescent="0.25">
      <c r="B1051" s="5" t="s">
        <v>4</v>
      </c>
      <c r="C1051" s="5">
        <v>15</v>
      </c>
      <c r="D1051" s="5" t="s">
        <v>56</v>
      </c>
      <c r="E1051" s="5" t="s">
        <v>18</v>
      </c>
      <c r="F1051" s="5" t="s">
        <v>55</v>
      </c>
      <c r="G1051" s="5">
        <v>4</v>
      </c>
      <c r="H1051" s="5" t="s">
        <v>33</v>
      </c>
      <c r="I1051" s="12">
        <v>20000000</v>
      </c>
      <c r="J1051" s="5">
        <v>2</v>
      </c>
      <c r="K1051" s="6">
        <v>0.34166666666666662</v>
      </c>
      <c r="L1051" s="5" t="s">
        <v>51</v>
      </c>
      <c r="M1051" s="5" t="s">
        <v>20</v>
      </c>
      <c r="N1051" s="5" t="s">
        <v>34</v>
      </c>
      <c r="O1051" s="5" t="s">
        <v>79</v>
      </c>
      <c r="P1051" s="5" t="s">
        <v>87</v>
      </c>
      <c r="S1051" s="3"/>
      <c r="AB1051" s="8"/>
    </row>
    <row r="1052" spans="2:28" ht="21" customHeight="1" x14ac:dyDescent="0.25">
      <c r="B1052" s="3" t="s">
        <v>4</v>
      </c>
      <c r="C1052" s="3">
        <v>1</v>
      </c>
      <c r="D1052" s="3" t="s">
        <v>56</v>
      </c>
      <c r="E1052" s="3" t="s">
        <v>29</v>
      </c>
      <c r="F1052" s="3" t="s">
        <v>32</v>
      </c>
      <c r="G1052" s="3">
        <v>3</v>
      </c>
      <c r="H1052" s="3" t="s">
        <v>19</v>
      </c>
      <c r="I1052" s="13">
        <v>12000000</v>
      </c>
      <c r="J1052" s="3">
        <v>4</v>
      </c>
      <c r="K1052" s="4">
        <v>0.34166666666666662</v>
      </c>
      <c r="L1052" s="3" t="s">
        <v>9</v>
      </c>
      <c r="M1052" s="3" t="s">
        <v>10</v>
      </c>
      <c r="N1052" s="3" t="s">
        <v>34</v>
      </c>
      <c r="O1052" s="3" t="s">
        <v>81</v>
      </c>
      <c r="P1052" s="3" t="s">
        <v>88</v>
      </c>
      <c r="S1052" s="3"/>
      <c r="AB1052" s="8"/>
    </row>
    <row r="1053" spans="2:28" ht="21" customHeight="1" x14ac:dyDescent="0.25">
      <c r="B1053" s="5" t="s">
        <v>4</v>
      </c>
      <c r="C1053" s="5">
        <v>13</v>
      </c>
      <c r="D1053" s="5" t="s">
        <v>45</v>
      </c>
      <c r="E1053" s="5" t="s">
        <v>6</v>
      </c>
      <c r="F1053" s="5" t="s">
        <v>32</v>
      </c>
      <c r="G1053" s="5">
        <v>4</v>
      </c>
      <c r="H1053" s="5" t="s">
        <v>23</v>
      </c>
      <c r="I1053" s="12">
        <v>15000000</v>
      </c>
      <c r="J1053" s="5">
        <v>5</v>
      </c>
      <c r="K1053" s="6">
        <v>0.34166666666666662</v>
      </c>
      <c r="L1053" s="5" t="s">
        <v>9</v>
      </c>
      <c r="M1053" s="5" t="s">
        <v>27</v>
      </c>
      <c r="N1053" s="5" t="s">
        <v>41</v>
      </c>
      <c r="O1053" s="5" t="s">
        <v>79</v>
      </c>
      <c r="P1053" s="5" t="s">
        <v>87</v>
      </c>
      <c r="S1053" s="3"/>
      <c r="AB1053" s="8"/>
    </row>
    <row r="1054" spans="2:28" ht="21" customHeight="1" x14ac:dyDescent="0.25">
      <c r="B1054" s="3" t="s">
        <v>4</v>
      </c>
      <c r="C1054" s="3">
        <v>11</v>
      </c>
      <c r="D1054" s="3" t="s">
        <v>47</v>
      </c>
      <c r="E1054" s="3" t="s">
        <v>18</v>
      </c>
      <c r="F1054" s="3" t="s">
        <v>7</v>
      </c>
      <c r="G1054" s="3">
        <v>2</v>
      </c>
      <c r="H1054" s="3" t="s">
        <v>40</v>
      </c>
      <c r="I1054" s="13">
        <v>38000000</v>
      </c>
      <c r="J1054" s="3">
        <v>2</v>
      </c>
      <c r="K1054" s="4">
        <v>0.34166666666666662</v>
      </c>
      <c r="L1054" s="3" t="s">
        <v>38</v>
      </c>
      <c r="M1054" s="3" t="s">
        <v>10</v>
      </c>
      <c r="N1054" s="3" t="s">
        <v>16</v>
      </c>
      <c r="O1054" s="3" t="s">
        <v>78</v>
      </c>
      <c r="P1054" s="3" t="s">
        <v>89</v>
      </c>
      <c r="S1054" s="3"/>
      <c r="AB1054" s="8"/>
    </row>
    <row r="1055" spans="2:28" ht="21" customHeight="1" x14ac:dyDescent="0.25">
      <c r="B1055" s="5" t="s">
        <v>4</v>
      </c>
      <c r="C1055" s="5">
        <v>12</v>
      </c>
      <c r="D1055" s="5" t="s">
        <v>49</v>
      </c>
      <c r="E1055" s="5" t="s">
        <v>6</v>
      </c>
      <c r="F1055" s="5" t="s">
        <v>32</v>
      </c>
      <c r="G1055" s="5">
        <v>1</v>
      </c>
      <c r="H1055" s="5" t="s">
        <v>8</v>
      </c>
      <c r="I1055" s="12">
        <v>7000000</v>
      </c>
      <c r="J1055" s="5">
        <v>1</v>
      </c>
      <c r="K1055" s="6">
        <v>0.34166666666666662</v>
      </c>
      <c r="L1055" s="5" t="s">
        <v>9</v>
      </c>
      <c r="M1055" s="5" t="s">
        <v>30</v>
      </c>
      <c r="N1055" s="5" t="s">
        <v>11</v>
      </c>
      <c r="O1055" s="5" t="s">
        <v>81</v>
      </c>
      <c r="P1055" s="5" t="s">
        <v>91</v>
      </c>
      <c r="S1055" s="3"/>
      <c r="AB1055" s="8"/>
    </row>
    <row r="1056" spans="2:28" ht="21" customHeight="1" x14ac:dyDescent="0.25">
      <c r="B1056" s="3" t="s">
        <v>4</v>
      </c>
      <c r="C1056" s="3">
        <v>27</v>
      </c>
      <c r="D1056" s="3" t="s">
        <v>12</v>
      </c>
      <c r="E1056" s="3" t="s">
        <v>22</v>
      </c>
      <c r="F1056" s="3" t="s">
        <v>55</v>
      </c>
      <c r="G1056" s="3">
        <v>5</v>
      </c>
      <c r="H1056" s="3" t="s">
        <v>26</v>
      </c>
      <c r="I1056" s="13">
        <v>25000000</v>
      </c>
      <c r="J1056" s="3">
        <v>4</v>
      </c>
      <c r="K1056" s="4">
        <v>0.34166666666666662</v>
      </c>
      <c r="L1056" s="3" t="s">
        <v>9</v>
      </c>
      <c r="M1056" s="3" t="s">
        <v>46</v>
      </c>
      <c r="N1056" s="3" t="s">
        <v>44</v>
      </c>
      <c r="O1056" s="3" t="s">
        <v>78</v>
      </c>
      <c r="P1056" s="3" t="s">
        <v>52</v>
      </c>
      <c r="S1056" s="3"/>
      <c r="AB1056" s="8"/>
    </row>
    <row r="1057" spans="2:28" ht="21" customHeight="1" x14ac:dyDescent="0.25">
      <c r="B1057" s="5" t="s">
        <v>57</v>
      </c>
      <c r="C1057" s="5">
        <v>12</v>
      </c>
      <c r="D1057" s="5" t="s">
        <v>48</v>
      </c>
      <c r="E1057" s="5" t="s">
        <v>42</v>
      </c>
      <c r="F1057" s="5" t="s">
        <v>13</v>
      </c>
      <c r="G1057" s="5">
        <v>0</v>
      </c>
      <c r="H1057" s="5" t="s">
        <v>58</v>
      </c>
      <c r="I1057" s="5">
        <v>0</v>
      </c>
      <c r="J1057" s="5">
        <v>3</v>
      </c>
      <c r="K1057" s="6">
        <v>0.34166666666666662</v>
      </c>
      <c r="L1057" s="5"/>
      <c r="M1057" s="5"/>
      <c r="N1057" s="5" t="s">
        <v>44</v>
      </c>
      <c r="O1057" s="5" t="s">
        <v>81</v>
      </c>
      <c r="P1057" s="5" t="s">
        <v>88</v>
      </c>
      <c r="S1057" s="3"/>
      <c r="AB1057" s="8"/>
    </row>
    <row r="1058" spans="2:28" ht="21" customHeight="1" x14ac:dyDescent="0.25">
      <c r="B1058" s="3" t="s">
        <v>57</v>
      </c>
      <c r="C1058" s="3">
        <v>25</v>
      </c>
      <c r="D1058" s="3" t="s">
        <v>35</v>
      </c>
      <c r="E1058" s="3" t="s">
        <v>6</v>
      </c>
      <c r="F1058" s="3" t="s">
        <v>32</v>
      </c>
      <c r="G1058" s="3">
        <v>0</v>
      </c>
      <c r="H1058" s="3" t="s">
        <v>58</v>
      </c>
      <c r="I1058" s="3">
        <v>0</v>
      </c>
      <c r="J1058" s="3">
        <v>1</v>
      </c>
      <c r="K1058" s="4">
        <v>0.34166666666666662</v>
      </c>
      <c r="N1058" s="3" t="s">
        <v>41</v>
      </c>
      <c r="O1058" s="3" t="s">
        <v>80</v>
      </c>
      <c r="P1058" s="3" t="s">
        <v>52</v>
      </c>
      <c r="S1058" s="3"/>
      <c r="AB1058" s="8"/>
    </row>
    <row r="1059" spans="2:28" ht="21" customHeight="1" x14ac:dyDescent="0.25">
      <c r="B1059" s="5" t="s">
        <v>57</v>
      </c>
      <c r="C1059" s="5">
        <v>12</v>
      </c>
      <c r="D1059" s="5" t="s">
        <v>48</v>
      </c>
      <c r="E1059" s="5" t="s">
        <v>42</v>
      </c>
      <c r="F1059" s="5" t="s">
        <v>13</v>
      </c>
      <c r="G1059" s="5">
        <v>0</v>
      </c>
      <c r="H1059" s="5" t="s">
        <v>58</v>
      </c>
      <c r="I1059" s="5">
        <v>0</v>
      </c>
      <c r="J1059" s="5">
        <v>3</v>
      </c>
      <c r="K1059" s="6">
        <v>0.34166666666666662</v>
      </c>
      <c r="L1059" s="5"/>
      <c r="M1059" s="5"/>
      <c r="N1059" s="5" t="s">
        <v>44</v>
      </c>
      <c r="O1059" s="5" t="s">
        <v>81</v>
      </c>
      <c r="P1059" s="5" t="s">
        <v>88</v>
      </c>
      <c r="S1059" s="3"/>
      <c r="AB1059" s="8"/>
    </row>
    <row r="1060" spans="2:28" ht="21" customHeight="1" x14ac:dyDescent="0.25">
      <c r="B1060" s="3" t="s">
        <v>4</v>
      </c>
      <c r="C1060" s="3">
        <v>12</v>
      </c>
      <c r="D1060" s="3" t="s">
        <v>12</v>
      </c>
      <c r="E1060" s="3" t="s">
        <v>6</v>
      </c>
      <c r="F1060" s="3" t="s">
        <v>32</v>
      </c>
      <c r="G1060" s="3">
        <v>3</v>
      </c>
      <c r="H1060" s="3" t="s">
        <v>23</v>
      </c>
      <c r="I1060" s="13">
        <v>15000000</v>
      </c>
      <c r="J1060" s="3">
        <v>1</v>
      </c>
      <c r="K1060" s="4">
        <v>0.34722222222222227</v>
      </c>
      <c r="L1060" s="3" t="s">
        <v>9</v>
      </c>
      <c r="M1060" s="3" t="s">
        <v>27</v>
      </c>
      <c r="N1060" s="3" t="s">
        <v>31</v>
      </c>
      <c r="O1060" s="3" t="s">
        <v>79</v>
      </c>
      <c r="P1060" s="3" t="s">
        <v>83</v>
      </c>
      <c r="S1060" s="3"/>
      <c r="AB1060" s="8"/>
    </row>
    <row r="1061" spans="2:28" ht="21" customHeight="1" x14ac:dyDescent="0.25">
      <c r="B1061" s="5" t="s">
        <v>4</v>
      </c>
      <c r="C1061" s="5">
        <v>30</v>
      </c>
      <c r="D1061" s="5" t="s">
        <v>17</v>
      </c>
      <c r="E1061" s="5" t="s">
        <v>18</v>
      </c>
      <c r="F1061" s="5" t="s">
        <v>32</v>
      </c>
      <c r="G1061" s="5">
        <v>2</v>
      </c>
      <c r="H1061" s="5" t="s">
        <v>19</v>
      </c>
      <c r="I1061" s="12">
        <v>12000000</v>
      </c>
      <c r="J1061" s="5">
        <v>2</v>
      </c>
      <c r="K1061" s="6">
        <v>0.34722222222222227</v>
      </c>
      <c r="L1061" s="5" t="s">
        <v>9</v>
      </c>
      <c r="M1061" s="5" t="s">
        <v>53</v>
      </c>
      <c r="N1061" s="5" t="s">
        <v>21</v>
      </c>
      <c r="O1061" s="5" t="s">
        <v>81</v>
      </c>
      <c r="P1061" s="5" t="s">
        <v>88</v>
      </c>
      <c r="S1061" s="3"/>
      <c r="AB1061" s="8"/>
    </row>
    <row r="1062" spans="2:28" ht="21" customHeight="1" x14ac:dyDescent="0.25">
      <c r="B1062" s="3" t="s">
        <v>4</v>
      </c>
      <c r="C1062" s="3">
        <v>6</v>
      </c>
      <c r="D1062" s="3" t="s">
        <v>17</v>
      </c>
      <c r="E1062" s="3" t="s">
        <v>22</v>
      </c>
      <c r="F1062" s="3" t="s">
        <v>32</v>
      </c>
      <c r="G1062" s="3">
        <v>5</v>
      </c>
      <c r="H1062" s="3" t="s">
        <v>33</v>
      </c>
      <c r="I1062" s="13">
        <v>20000000</v>
      </c>
      <c r="J1062" s="3">
        <v>2</v>
      </c>
      <c r="K1062" s="4">
        <v>0.34722222222222227</v>
      </c>
      <c r="L1062" s="3" t="s">
        <v>9</v>
      </c>
      <c r="M1062" s="3" t="s">
        <v>30</v>
      </c>
      <c r="N1062" s="3" t="s">
        <v>34</v>
      </c>
      <c r="O1062" s="3" t="s">
        <v>78</v>
      </c>
      <c r="P1062" s="3" t="s">
        <v>90</v>
      </c>
      <c r="S1062" s="3"/>
      <c r="AB1062" s="8"/>
    </row>
    <row r="1063" spans="2:28" ht="21" customHeight="1" x14ac:dyDescent="0.25">
      <c r="B1063" s="5" t="s">
        <v>4</v>
      </c>
      <c r="C1063" s="5">
        <v>21</v>
      </c>
      <c r="D1063" s="5" t="s">
        <v>28</v>
      </c>
      <c r="E1063" s="5" t="s">
        <v>18</v>
      </c>
      <c r="F1063" s="5" t="s">
        <v>13</v>
      </c>
      <c r="G1063" s="5">
        <v>1</v>
      </c>
      <c r="H1063" s="5" t="s">
        <v>8</v>
      </c>
      <c r="I1063" s="12">
        <v>7000000</v>
      </c>
      <c r="J1063" s="5">
        <v>2</v>
      </c>
      <c r="K1063" s="6">
        <v>0.34722222222222227</v>
      </c>
      <c r="L1063" s="5" t="s">
        <v>9</v>
      </c>
      <c r="M1063" s="5" t="s">
        <v>10</v>
      </c>
      <c r="N1063" s="5" t="s">
        <v>21</v>
      </c>
      <c r="O1063" s="5" t="s">
        <v>79</v>
      </c>
      <c r="P1063" s="15" t="s">
        <v>92</v>
      </c>
      <c r="S1063" s="3"/>
      <c r="AB1063" s="8"/>
    </row>
    <row r="1064" spans="2:28" ht="21" customHeight="1" x14ac:dyDescent="0.25">
      <c r="B1064" s="3" t="s">
        <v>4</v>
      </c>
      <c r="C1064" s="3">
        <v>22</v>
      </c>
      <c r="D1064" s="3" t="s">
        <v>28</v>
      </c>
      <c r="E1064" s="3" t="s">
        <v>42</v>
      </c>
      <c r="F1064" s="3" t="s">
        <v>13</v>
      </c>
      <c r="G1064" s="3">
        <v>3</v>
      </c>
      <c r="H1064" s="3" t="s">
        <v>23</v>
      </c>
      <c r="I1064" s="13">
        <v>15000000</v>
      </c>
      <c r="J1064" s="3">
        <v>5</v>
      </c>
      <c r="K1064" s="4">
        <v>0.34722222222222227</v>
      </c>
      <c r="L1064" s="3" t="s">
        <v>9</v>
      </c>
      <c r="M1064" s="3" t="s">
        <v>30</v>
      </c>
      <c r="N1064" s="3" t="s">
        <v>41</v>
      </c>
      <c r="O1064" s="3" t="s">
        <v>78</v>
      </c>
      <c r="P1064" s="3" t="s">
        <v>80</v>
      </c>
      <c r="S1064" s="3"/>
      <c r="AB1064" s="8"/>
    </row>
    <row r="1065" spans="2:28" ht="21" customHeight="1" x14ac:dyDescent="0.25">
      <c r="B1065" s="5" t="s">
        <v>4</v>
      </c>
      <c r="C1065" s="5">
        <v>12</v>
      </c>
      <c r="D1065" s="5" t="s">
        <v>28</v>
      </c>
      <c r="E1065" s="5" t="s">
        <v>18</v>
      </c>
      <c r="F1065" s="5" t="s">
        <v>32</v>
      </c>
      <c r="G1065" s="5">
        <v>4</v>
      </c>
      <c r="H1065" s="5" t="s">
        <v>23</v>
      </c>
      <c r="I1065" s="12">
        <v>15000000</v>
      </c>
      <c r="J1065" s="5">
        <v>4</v>
      </c>
      <c r="K1065" s="6">
        <v>0.34722222222222227</v>
      </c>
      <c r="L1065" s="5" t="s">
        <v>9</v>
      </c>
      <c r="M1065" s="5" t="s">
        <v>46</v>
      </c>
      <c r="N1065" s="5" t="s">
        <v>24</v>
      </c>
      <c r="O1065" s="5" t="s">
        <v>79</v>
      </c>
      <c r="P1065" s="5" t="s">
        <v>87</v>
      </c>
      <c r="S1065" s="3"/>
      <c r="AB1065" s="8"/>
    </row>
    <row r="1066" spans="2:28" ht="21" customHeight="1" x14ac:dyDescent="0.25">
      <c r="B1066" s="3" t="s">
        <v>4</v>
      </c>
      <c r="C1066" s="3">
        <v>23</v>
      </c>
      <c r="D1066" s="3" t="s">
        <v>35</v>
      </c>
      <c r="E1066" s="3" t="s">
        <v>18</v>
      </c>
      <c r="F1066" s="3" t="s">
        <v>13</v>
      </c>
      <c r="G1066" s="3">
        <v>2</v>
      </c>
      <c r="H1066" s="3" t="s">
        <v>19</v>
      </c>
      <c r="I1066" s="13">
        <v>12000000</v>
      </c>
      <c r="J1066" s="3">
        <v>1</v>
      </c>
      <c r="K1066" s="4">
        <v>0.34722222222222227</v>
      </c>
      <c r="L1066" s="3" t="s">
        <v>9</v>
      </c>
      <c r="M1066" s="3" t="s">
        <v>27</v>
      </c>
      <c r="N1066" s="3" t="s">
        <v>16</v>
      </c>
      <c r="O1066" s="3" t="s">
        <v>78</v>
      </c>
      <c r="P1066" s="3" t="s">
        <v>86</v>
      </c>
      <c r="S1066" s="3"/>
      <c r="AB1066" s="8"/>
    </row>
    <row r="1067" spans="2:28" ht="21" customHeight="1" x14ac:dyDescent="0.25">
      <c r="B1067" s="5" t="s">
        <v>4</v>
      </c>
      <c r="C1067" s="5">
        <v>29</v>
      </c>
      <c r="D1067" s="5" t="s">
        <v>35</v>
      </c>
      <c r="E1067" s="5" t="s">
        <v>29</v>
      </c>
      <c r="F1067" s="5" t="s">
        <v>7</v>
      </c>
      <c r="G1067" s="5">
        <v>2</v>
      </c>
      <c r="H1067" s="5" t="s">
        <v>19</v>
      </c>
      <c r="I1067" s="12">
        <v>12000000</v>
      </c>
      <c r="J1067" s="5">
        <v>2</v>
      </c>
      <c r="K1067" s="6">
        <v>0.34722222222222227</v>
      </c>
      <c r="L1067" s="5" t="s">
        <v>9</v>
      </c>
      <c r="M1067" s="5" t="s">
        <v>30</v>
      </c>
      <c r="N1067" s="5" t="s">
        <v>41</v>
      </c>
      <c r="O1067" s="5" t="s">
        <v>78</v>
      </c>
      <c r="P1067" s="5" t="s">
        <v>90</v>
      </c>
      <c r="S1067" s="3"/>
      <c r="AB1067" s="8"/>
    </row>
    <row r="1068" spans="2:28" ht="21" customHeight="1" x14ac:dyDescent="0.25">
      <c r="B1068" s="3" t="s">
        <v>4</v>
      </c>
      <c r="C1068" s="3">
        <v>21</v>
      </c>
      <c r="D1068" s="3" t="s">
        <v>56</v>
      </c>
      <c r="E1068" s="3" t="s">
        <v>6</v>
      </c>
      <c r="F1068" s="3" t="s">
        <v>32</v>
      </c>
      <c r="G1068" s="3">
        <v>1</v>
      </c>
      <c r="H1068" s="3" t="s">
        <v>37</v>
      </c>
      <c r="I1068" s="13">
        <v>19000000</v>
      </c>
      <c r="J1068" s="3">
        <v>2</v>
      </c>
      <c r="K1068" s="4">
        <v>0.34722222222222227</v>
      </c>
      <c r="L1068" s="3" t="s">
        <v>38</v>
      </c>
      <c r="M1068" s="3" t="s">
        <v>46</v>
      </c>
      <c r="N1068" s="3" t="s">
        <v>21</v>
      </c>
      <c r="O1068" s="3" t="s">
        <v>78</v>
      </c>
      <c r="P1068" s="3" t="s">
        <v>80</v>
      </c>
      <c r="S1068" s="3"/>
      <c r="AB1068" s="8"/>
    </row>
    <row r="1069" spans="2:28" ht="21" customHeight="1" x14ac:dyDescent="0.25">
      <c r="B1069" s="5" t="s">
        <v>4</v>
      </c>
      <c r="C1069" s="5">
        <v>24</v>
      </c>
      <c r="D1069" s="5" t="s">
        <v>56</v>
      </c>
      <c r="E1069" s="5" t="s">
        <v>6</v>
      </c>
      <c r="F1069" s="5" t="s">
        <v>13</v>
      </c>
      <c r="G1069" s="5">
        <v>3</v>
      </c>
      <c r="H1069" s="5" t="s">
        <v>23</v>
      </c>
      <c r="I1069" s="12">
        <v>15000000</v>
      </c>
      <c r="J1069" s="5">
        <v>1</v>
      </c>
      <c r="K1069" s="6">
        <v>0.34722222222222227</v>
      </c>
      <c r="L1069" s="5" t="s">
        <v>9</v>
      </c>
      <c r="M1069" s="5" t="s">
        <v>15</v>
      </c>
      <c r="N1069" s="5" t="s">
        <v>24</v>
      </c>
      <c r="O1069" s="5" t="s">
        <v>79</v>
      </c>
      <c r="P1069" s="5" t="s">
        <v>83</v>
      </c>
      <c r="S1069" s="3"/>
      <c r="AB1069" s="8"/>
    </row>
    <row r="1070" spans="2:28" ht="21" customHeight="1" x14ac:dyDescent="0.25">
      <c r="B1070" s="3" t="s">
        <v>57</v>
      </c>
      <c r="C1070" s="3">
        <v>20</v>
      </c>
      <c r="D1070" s="3" t="s">
        <v>17</v>
      </c>
      <c r="E1070" s="3" t="s">
        <v>6</v>
      </c>
      <c r="F1070" s="3" t="s">
        <v>32</v>
      </c>
      <c r="G1070" s="3">
        <v>0</v>
      </c>
      <c r="H1070" s="3" t="s">
        <v>58</v>
      </c>
      <c r="I1070" s="3">
        <v>0</v>
      </c>
      <c r="J1070" s="3">
        <v>1</v>
      </c>
      <c r="K1070" s="4">
        <v>0.34722222222222227</v>
      </c>
      <c r="N1070" s="3" t="s">
        <v>41</v>
      </c>
      <c r="O1070" s="3" t="s">
        <v>79</v>
      </c>
      <c r="P1070" s="3" t="s">
        <v>87</v>
      </c>
      <c r="S1070" s="3"/>
      <c r="AB1070" s="8"/>
    </row>
    <row r="1071" spans="2:28" ht="21" customHeight="1" x14ac:dyDescent="0.25">
      <c r="B1071" s="5" t="s">
        <v>57</v>
      </c>
      <c r="C1071" s="5">
        <v>8</v>
      </c>
      <c r="D1071" s="5" t="s">
        <v>28</v>
      </c>
      <c r="E1071" s="5" t="s">
        <v>29</v>
      </c>
      <c r="F1071" s="5" t="s">
        <v>32</v>
      </c>
      <c r="G1071" s="5">
        <v>0</v>
      </c>
      <c r="H1071" s="5" t="s">
        <v>58</v>
      </c>
      <c r="I1071" s="5">
        <v>0</v>
      </c>
      <c r="J1071" s="5">
        <v>5</v>
      </c>
      <c r="K1071" s="6">
        <v>0.34722222222222227</v>
      </c>
      <c r="L1071" s="5"/>
      <c r="M1071" s="5"/>
      <c r="N1071" s="5" t="s">
        <v>11</v>
      </c>
      <c r="O1071" s="5" t="s">
        <v>81</v>
      </c>
      <c r="P1071" s="5" t="s">
        <v>88</v>
      </c>
      <c r="S1071" s="3"/>
      <c r="AB1071" s="8"/>
    </row>
    <row r="1072" spans="2:28" ht="21" customHeight="1" x14ac:dyDescent="0.25">
      <c r="B1072" s="3" t="s">
        <v>57</v>
      </c>
      <c r="C1072" s="3">
        <v>31</v>
      </c>
      <c r="D1072" s="3" t="s">
        <v>56</v>
      </c>
      <c r="E1072" s="3" t="s">
        <v>6</v>
      </c>
      <c r="F1072" s="3" t="s">
        <v>32</v>
      </c>
      <c r="G1072" s="3">
        <v>0</v>
      </c>
      <c r="H1072" s="3" t="s">
        <v>58</v>
      </c>
      <c r="I1072" s="3">
        <v>0</v>
      </c>
      <c r="J1072" s="3">
        <v>1</v>
      </c>
      <c r="K1072" s="4">
        <v>0.34722222222222227</v>
      </c>
      <c r="N1072" s="3" t="s">
        <v>44</v>
      </c>
      <c r="O1072" s="3" t="s">
        <v>80</v>
      </c>
      <c r="P1072" s="3" t="s">
        <v>85</v>
      </c>
      <c r="S1072" s="3"/>
      <c r="AB1072" s="8"/>
    </row>
    <row r="1073" spans="2:28" ht="21" customHeight="1" x14ac:dyDescent="0.25">
      <c r="B1073" s="5" t="s">
        <v>4</v>
      </c>
      <c r="C1073" s="5">
        <v>30</v>
      </c>
      <c r="D1073" s="5" t="s">
        <v>12</v>
      </c>
      <c r="E1073" s="5" t="s">
        <v>18</v>
      </c>
      <c r="F1073" s="5" t="s">
        <v>7</v>
      </c>
      <c r="G1073" s="5">
        <v>2</v>
      </c>
      <c r="H1073" s="5" t="s">
        <v>40</v>
      </c>
      <c r="I1073" s="12">
        <v>38000000</v>
      </c>
      <c r="J1073" s="5">
        <v>2</v>
      </c>
      <c r="K1073" s="6">
        <v>0.3611111111111111</v>
      </c>
      <c r="L1073" s="5" t="s">
        <v>38</v>
      </c>
      <c r="M1073" s="5" t="s">
        <v>46</v>
      </c>
      <c r="N1073" s="5" t="s">
        <v>11</v>
      </c>
      <c r="O1073" s="5" t="s">
        <v>79</v>
      </c>
      <c r="P1073" s="5" t="s">
        <v>84</v>
      </c>
      <c r="S1073" s="3"/>
      <c r="AB1073" s="8"/>
    </row>
    <row r="1074" spans="2:28" ht="21" customHeight="1" x14ac:dyDescent="0.25">
      <c r="B1074" s="3" t="s">
        <v>4</v>
      </c>
      <c r="C1074" s="3">
        <v>28</v>
      </c>
      <c r="D1074" s="3" t="s">
        <v>17</v>
      </c>
      <c r="E1074" s="3" t="s">
        <v>6</v>
      </c>
      <c r="F1074" s="3" t="s">
        <v>32</v>
      </c>
      <c r="G1074" s="3">
        <v>2</v>
      </c>
      <c r="H1074" s="3" t="s">
        <v>19</v>
      </c>
      <c r="I1074" s="13">
        <v>12000000</v>
      </c>
      <c r="J1074" s="3">
        <v>2</v>
      </c>
      <c r="K1074" s="4">
        <v>0.3611111111111111</v>
      </c>
      <c r="L1074" s="3" t="s">
        <v>9</v>
      </c>
      <c r="M1074" s="3" t="s">
        <v>20</v>
      </c>
      <c r="N1074" s="3" t="s">
        <v>21</v>
      </c>
      <c r="O1074" s="3" t="s">
        <v>80</v>
      </c>
      <c r="P1074" s="3" t="s">
        <v>52</v>
      </c>
      <c r="S1074" s="3"/>
      <c r="AB1074" s="8"/>
    </row>
    <row r="1075" spans="2:28" ht="21" customHeight="1" x14ac:dyDescent="0.25">
      <c r="B1075" s="5" t="s">
        <v>4</v>
      </c>
      <c r="C1075" s="5">
        <v>28</v>
      </c>
      <c r="D1075" s="5" t="s">
        <v>17</v>
      </c>
      <c r="E1075" s="5" t="s">
        <v>29</v>
      </c>
      <c r="F1075" s="5" t="s">
        <v>13</v>
      </c>
      <c r="G1075" s="5">
        <v>3</v>
      </c>
      <c r="H1075" s="5" t="s">
        <v>23</v>
      </c>
      <c r="I1075" s="12">
        <v>15000000</v>
      </c>
      <c r="J1075" s="5">
        <v>2</v>
      </c>
      <c r="K1075" s="6">
        <v>0.3611111111111111</v>
      </c>
      <c r="L1075" s="5" t="s">
        <v>9</v>
      </c>
      <c r="M1075" s="5" t="s">
        <v>10</v>
      </c>
      <c r="N1075" s="5" t="s">
        <v>21</v>
      </c>
      <c r="O1075" s="5" t="s">
        <v>80</v>
      </c>
      <c r="P1075" s="5" t="s">
        <v>52</v>
      </c>
      <c r="S1075" s="3"/>
      <c r="AB1075" s="8"/>
    </row>
    <row r="1076" spans="2:28" ht="21" customHeight="1" x14ac:dyDescent="0.25">
      <c r="B1076" s="3" t="s">
        <v>4</v>
      </c>
      <c r="C1076" s="3">
        <v>30</v>
      </c>
      <c r="D1076" s="3" t="s">
        <v>17</v>
      </c>
      <c r="E1076" s="3" t="s">
        <v>61</v>
      </c>
      <c r="F1076" s="3" t="s">
        <v>13</v>
      </c>
      <c r="G1076" s="3">
        <v>3</v>
      </c>
      <c r="H1076" s="3" t="s">
        <v>23</v>
      </c>
      <c r="I1076" s="13">
        <v>15000000</v>
      </c>
      <c r="J1076" s="3">
        <v>4</v>
      </c>
      <c r="K1076" s="4">
        <v>0.3611111111111111</v>
      </c>
      <c r="L1076" s="3" t="s">
        <v>9</v>
      </c>
      <c r="M1076" s="3" t="s">
        <v>46</v>
      </c>
      <c r="N1076" s="3" t="s">
        <v>24</v>
      </c>
      <c r="O1076" s="3" t="s">
        <v>79</v>
      </c>
      <c r="P1076" s="3" t="s">
        <v>83</v>
      </c>
      <c r="S1076" s="3"/>
      <c r="AB1076" s="8"/>
    </row>
    <row r="1077" spans="2:28" ht="21" customHeight="1" x14ac:dyDescent="0.25">
      <c r="B1077" s="5" t="s">
        <v>4</v>
      </c>
      <c r="C1077" s="5">
        <v>30</v>
      </c>
      <c r="D1077" s="5" t="s">
        <v>17</v>
      </c>
      <c r="E1077" s="5" t="s">
        <v>22</v>
      </c>
      <c r="F1077" s="5" t="s">
        <v>7</v>
      </c>
      <c r="G1077" s="5">
        <v>2</v>
      </c>
      <c r="H1077" s="5" t="s">
        <v>19</v>
      </c>
      <c r="I1077" s="12">
        <v>12000000</v>
      </c>
      <c r="J1077" s="5">
        <v>2</v>
      </c>
      <c r="K1077" s="6">
        <v>0.3611111111111111</v>
      </c>
      <c r="L1077" s="5" t="s">
        <v>9</v>
      </c>
      <c r="M1077" s="5" t="s">
        <v>46</v>
      </c>
      <c r="N1077" s="5" t="s">
        <v>34</v>
      </c>
      <c r="O1077" s="5" t="s">
        <v>79</v>
      </c>
      <c r="P1077" s="5" t="s">
        <v>83</v>
      </c>
      <c r="S1077" s="3"/>
      <c r="AB1077" s="8"/>
    </row>
    <row r="1078" spans="2:28" ht="21" customHeight="1" x14ac:dyDescent="0.25">
      <c r="B1078" s="3" t="s">
        <v>4</v>
      </c>
      <c r="C1078" s="3">
        <v>6</v>
      </c>
      <c r="D1078" s="3" t="s">
        <v>17</v>
      </c>
      <c r="E1078" s="3" t="s">
        <v>61</v>
      </c>
      <c r="F1078" s="3" t="s">
        <v>13</v>
      </c>
      <c r="G1078" s="3">
        <v>3</v>
      </c>
      <c r="H1078" s="3" t="s">
        <v>23</v>
      </c>
      <c r="I1078" s="13">
        <v>15000000</v>
      </c>
      <c r="J1078" s="3">
        <v>4</v>
      </c>
      <c r="K1078" s="4">
        <v>0.3611111111111111</v>
      </c>
      <c r="L1078" s="3" t="s">
        <v>9</v>
      </c>
      <c r="M1078" s="3" t="s">
        <v>30</v>
      </c>
      <c r="N1078" s="3" t="s">
        <v>41</v>
      </c>
      <c r="O1078" s="3" t="s">
        <v>79</v>
      </c>
      <c r="P1078" s="3" t="s">
        <v>83</v>
      </c>
      <c r="S1078" s="3"/>
      <c r="AB1078" s="8"/>
    </row>
    <row r="1079" spans="2:28" ht="21" customHeight="1" x14ac:dyDescent="0.25">
      <c r="B1079" s="5" t="s">
        <v>4</v>
      </c>
      <c r="C1079" s="5">
        <v>27</v>
      </c>
      <c r="D1079" s="5" t="s">
        <v>28</v>
      </c>
      <c r="E1079" s="5" t="s">
        <v>6</v>
      </c>
      <c r="F1079" s="5" t="s">
        <v>13</v>
      </c>
      <c r="G1079" s="5">
        <v>4</v>
      </c>
      <c r="H1079" s="5" t="s">
        <v>33</v>
      </c>
      <c r="I1079" s="12">
        <v>20000000</v>
      </c>
      <c r="J1079" s="5">
        <v>5</v>
      </c>
      <c r="K1079" s="6">
        <v>0.3611111111111111</v>
      </c>
      <c r="L1079" s="5" t="s">
        <v>51</v>
      </c>
      <c r="M1079" s="5" t="s">
        <v>46</v>
      </c>
      <c r="N1079" s="5" t="s">
        <v>44</v>
      </c>
      <c r="O1079" s="5" t="s">
        <v>79</v>
      </c>
      <c r="P1079" s="5" t="s">
        <v>87</v>
      </c>
      <c r="S1079" s="3"/>
      <c r="AB1079" s="8"/>
    </row>
    <row r="1080" spans="2:28" ht="21" customHeight="1" x14ac:dyDescent="0.25">
      <c r="B1080" s="3" t="s">
        <v>4</v>
      </c>
      <c r="C1080" s="3">
        <v>11</v>
      </c>
      <c r="D1080" s="3" t="s">
        <v>28</v>
      </c>
      <c r="E1080" s="3" t="s">
        <v>42</v>
      </c>
      <c r="F1080" s="3" t="s">
        <v>7</v>
      </c>
      <c r="G1080" s="3">
        <v>1</v>
      </c>
      <c r="H1080" s="3" t="s">
        <v>8</v>
      </c>
      <c r="I1080" s="13">
        <v>7000000</v>
      </c>
      <c r="J1080" s="3">
        <v>1</v>
      </c>
      <c r="K1080" s="4">
        <v>0.3611111111111111</v>
      </c>
      <c r="L1080" s="3" t="s">
        <v>9</v>
      </c>
      <c r="M1080" s="3" t="s">
        <v>10</v>
      </c>
      <c r="N1080" s="3" t="s">
        <v>21</v>
      </c>
      <c r="O1080" s="3" t="s">
        <v>81</v>
      </c>
      <c r="P1080" s="3" t="s">
        <v>88</v>
      </c>
      <c r="S1080" s="3"/>
      <c r="AB1080" s="8"/>
    </row>
    <row r="1081" spans="2:28" ht="21" customHeight="1" x14ac:dyDescent="0.25">
      <c r="B1081" s="5" t="s">
        <v>4</v>
      </c>
      <c r="C1081" s="5">
        <v>29</v>
      </c>
      <c r="D1081" s="5" t="s">
        <v>28</v>
      </c>
      <c r="E1081" s="5" t="s">
        <v>29</v>
      </c>
      <c r="F1081" s="5" t="s">
        <v>32</v>
      </c>
      <c r="G1081" s="5">
        <v>2</v>
      </c>
      <c r="H1081" s="5" t="s">
        <v>19</v>
      </c>
      <c r="I1081" s="12">
        <v>12000000</v>
      </c>
      <c r="J1081" s="5">
        <v>2</v>
      </c>
      <c r="K1081" s="6">
        <v>0.3611111111111111</v>
      </c>
      <c r="L1081" s="5" t="s">
        <v>9</v>
      </c>
      <c r="M1081" s="5" t="s">
        <v>27</v>
      </c>
      <c r="N1081" s="5" t="s">
        <v>21</v>
      </c>
      <c r="O1081" s="5" t="s">
        <v>78</v>
      </c>
      <c r="P1081" s="5" t="s">
        <v>86</v>
      </c>
      <c r="S1081" s="3"/>
      <c r="AB1081" s="8"/>
    </row>
    <row r="1082" spans="2:28" ht="21" customHeight="1" x14ac:dyDescent="0.25">
      <c r="B1082" s="3" t="s">
        <v>4</v>
      </c>
      <c r="C1082" s="3">
        <v>7</v>
      </c>
      <c r="D1082" s="3" t="s">
        <v>28</v>
      </c>
      <c r="E1082" s="3" t="s">
        <v>29</v>
      </c>
      <c r="F1082" s="3" t="s">
        <v>7</v>
      </c>
      <c r="G1082" s="3">
        <v>2</v>
      </c>
      <c r="H1082" s="3" t="s">
        <v>19</v>
      </c>
      <c r="I1082" s="13">
        <v>12000000</v>
      </c>
      <c r="J1082" s="3">
        <v>7</v>
      </c>
      <c r="K1082" s="4">
        <v>0.3611111111111111</v>
      </c>
      <c r="L1082" s="3" t="s">
        <v>9</v>
      </c>
      <c r="M1082" s="3" t="s">
        <v>10</v>
      </c>
      <c r="N1082" s="3" t="s">
        <v>11</v>
      </c>
      <c r="O1082" s="3" t="s">
        <v>81</v>
      </c>
      <c r="P1082" s="3" t="s">
        <v>91</v>
      </c>
      <c r="S1082" s="3"/>
      <c r="AB1082" s="8"/>
    </row>
    <row r="1083" spans="2:28" ht="21" customHeight="1" x14ac:dyDescent="0.25">
      <c r="B1083" s="5" t="s">
        <v>4</v>
      </c>
      <c r="C1083" s="5">
        <v>8</v>
      </c>
      <c r="D1083" s="5" t="s">
        <v>28</v>
      </c>
      <c r="E1083" s="5" t="s">
        <v>6</v>
      </c>
      <c r="F1083" s="5" t="s">
        <v>32</v>
      </c>
      <c r="G1083" s="5">
        <v>3</v>
      </c>
      <c r="H1083" s="5" t="s">
        <v>23</v>
      </c>
      <c r="I1083" s="12">
        <v>15000000</v>
      </c>
      <c r="J1083" s="5">
        <v>2</v>
      </c>
      <c r="K1083" s="6">
        <v>0.3611111111111111</v>
      </c>
      <c r="L1083" s="5" t="s">
        <v>9</v>
      </c>
      <c r="M1083" s="5" t="s">
        <v>15</v>
      </c>
      <c r="N1083" s="5" t="s">
        <v>34</v>
      </c>
      <c r="O1083" s="5" t="s">
        <v>79</v>
      </c>
      <c r="P1083" s="15" t="s">
        <v>93</v>
      </c>
      <c r="S1083" s="3"/>
      <c r="AB1083" s="8"/>
    </row>
    <row r="1084" spans="2:28" ht="21" customHeight="1" x14ac:dyDescent="0.25">
      <c r="B1084" s="3" t="s">
        <v>4</v>
      </c>
      <c r="C1084" s="3">
        <v>11</v>
      </c>
      <c r="D1084" s="3" t="s">
        <v>28</v>
      </c>
      <c r="E1084" s="3" t="s">
        <v>18</v>
      </c>
      <c r="F1084" s="3" t="s">
        <v>55</v>
      </c>
      <c r="G1084" s="3">
        <v>4</v>
      </c>
      <c r="H1084" s="3" t="s">
        <v>33</v>
      </c>
      <c r="I1084" s="13">
        <v>20000000</v>
      </c>
      <c r="J1084" s="3">
        <v>5</v>
      </c>
      <c r="K1084" s="4">
        <v>0.3611111111111111</v>
      </c>
      <c r="L1084" s="3" t="s">
        <v>9</v>
      </c>
      <c r="M1084" s="3" t="s">
        <v>30</v>
      </c>
      <c r="N1084" s="3" t="s">
        <v>44</v>
      </c>
      <c r="O1084" s="3" t="s">
        <v>81</v>
      </c>
      <c r="P1084" s="3" t="s">
        <v>88</v>
      </c>
      <c r="S1084" s="3"/>
      <c r="AB1084" s="8"/>
    </row>
    <row r="1085" spans="2:28" ht="21" customHeight="1" x14ac:dyDescent="0.25">
      <c r="B1085" s="5" t="s">
        <v>4</v>
      </c>
      <c r="C1085" s="5">
        <v>22</v>
      </c>
      <c r="D1085" s="5" t="s">
        <v>35</v>
      </c>
      <c r="E1085" s="5" t="s">
        <v>18</v>
      </c>
      <c r="F1085" s="5" t="s">
        <v>7</v>
      </c>
      <c r="G1085" s="5">
        <v>1</v>
      </c>
      <c r="H1085" s="5" t="s">
        <v>37</v>
      </c>
      <c r="I1085" s="12">
        <v>19000000</v>
      </c>
      <c r="J1085" s="5">
        <v>1</v>
      </c>
      <c r="K1085" s="6">
        <v>0.3611111111111111</v>
      </c>
      <c r="L1085" s="5" t="s">
        <v>38</v>
      </c>
      <c r="M1085" s="5" t="s">
        <v>20</v>
      </c>
      <c r="N1085" s="5" t="s">
        <v>31</v>
      </c>
      <c r="O1085" s="5" t="s">
        <v>79</v>
      </c>
      <c r="P1085" s="5" t="s">
        <v>83</v>
      </c>
      <c r="S1085" s="3"/>
      <c r="AB1085" s="8"/>
    </row>
    <row r="1086" spans="2:28" ht="21" customHeight="1" x14ac:dyDescent="0.25">
      <c r="B1086" s="3" t="s">
        <v>4</v>
      </c>
      <c r="C1086" s="3">
        <v>6</v>
      </c>
      <c r="D1086" s="3" t="s">
        <v>35</v>
      </c>
      <c r="E1086" s="3" t="s">
        <v>6</v>
      </c>
      <c r="F1086" s="3" t="s">
        <v>32</v>
      </c>
      <c r="G1086" s="3">
        <v>4</v>
      </c>
      <c r="H1086" s="3" t="s">
        <v>33</v>
      </c>
      <c r="I1086" s="13">
        <v>20000000</v>
      </c>
      <c r="J1086" s="3">
        <v>1</v>
      </c>
      <c r="K1086" s="4">
        <v>0.3611111111111111</v>
      </c>
      <c r="L1086" s="3" t="s">
        <v>51</v>
      </c>
      <c r="M1086" s="3" t="s">
        <v>53</v>
      </c>
      <c r="N1086" s="3" t="s">
        <v>21</v>
      </c>
      <c r="O1086" s="3" t="s">
        <v>78</v>
      </c>
      <c r="P1086" s="3" t="s">
        <v>80</v>
      </c>
      <c r="S1086" s="3"/>
      <c r="AB1086" s="8"/>
    </row>
    <row r="1087" spans="2:28" ht="21" customHeight="1" x14ac:dyDescent="0.25">
      <c r="B1087" s="5" t="s">
        <v>4</v>
      </c>
      <c r="C1087" s="5">
        <v>1</v>
      </c>
      <c r="D1087" s="5" t="s">
        <v>35</v>
      </c>
      <c r="E1087" s="5" t="s">
        <v>22</v>
      </c>
      <c r="F1087" s="5" t="s">
        <v>7</v>
      </c>
      <c r="G1087" s="5">
        <v>2</v>
      </c>
      <c r="H1087" s="5" t="s">
        <v>19</v>
      </c>
      <c r="I1087" s="12">
        <v>12000000</v>
      </c>
      <c r="J1087" s="5">
        <v>1</v>
      </c>
      <c r="K1087" s="6">
        <v>0.3611111111111111</v>
      </c>
      <c r="L1087" s="5" t="s">
        <v>9</v>
      </c>
      <c r="M1087" s="5" t="s">
        <v>20</v>
      </c>
      <c r="N1087" s="5" t="s">
        <v>21</v>
      </c>
      <c r="O1087" s="5" t="s">
        <v>78</v>
      </c>
      <c r="P1087" s="5" t="s">
        <v>90</v>
      </c>
      <c r="S1087" s="3"/>
      <c r="AB1087" s="8"/>
    </row>
    <row r="1088" spans="2:28" ht="21" customHeight="1" x14ac:dyDescent="0.25">
      <c r="B1088" s="3" t="s">
        <v>4</v>
      </c>
      <c r="C1088" s="3">
        <v>14</v>
      </c>
      <c r="D1088" s="3" t="s">
        <v>35</v>
      </c>
      <c r="E1088" s="3" t="s">
        <v>29</v>
      </c>
      <c r="F1088" s="3" t="s">
        <v>32</v>
      </c>
      <c r="G1088" s="3">
        <v>5</v>
      </c>
      <c r="H1088" s="3" t="s">
        <v>26</v>
      </c>
      <c r="I1088" s="13">
        <v>25000000</v>
      </c>
      <c r="J1088" s="3">
        <v>1</v>
      </c>
      <c r="K1088" s="4">
        <v>0.3611111111111111</v>
      </c>
      <c r="L1088" s="3" t="s">
        <v>9</v>
      </c>
      <c r="M1088" s="3" t="s">
        <v>43</v>
      </c>
      <c r="N1088" s="3" t="s">
        <v>21</v>
      </c>
      <c r="O1088" s="3" t="s">
        <v>79</v>
      </c>
      <c r="P1088" s="3" t="s">
        <v>84</v>
      </c>
      <c r="S1088" s="3"/>
      <c r="AB1088" s="8"/>
    </row>
    <row r="1089" spans="2:28" ht="21" customHeight="1" x14ac:dyDescent="0.25">
      <c r="B1089" s="5" t="s">
        <v>4</v>
      </c>
      <c r="C1089" s="5">
        <v>10</v>
      </c>
      <c r="D1089" s="5" t="s">
        <v>35</v>
      </c>
      <c r="E1089" s="5" t="s">
        <v>6</v>
      </c>
      <c r="F1089" s="5" t="s">
        <v>13</v>
      </c>
      <c r="G1089" s="5">
        <v>1</v>
      </c>
      <c r="H1089" s="5" t="s">
        <v>8</v>
      </c>
      <c r="I1089" s="12">
        <v>7000000</v>
      </c>
      <c r="J1089" s="5">
        <v>2</v>
      </c>
      <c r="K1089" s="6">
        <v>0.3611111111111111</v>
      </c>
      <c r="L1089" s="5" t="s">
        <v>9</v>
      </c>
      <c r="M1089" s="5" t="s">
        <v>53</v>
      </c>
      <c r="N1089" s="5" t="s">
        <v>41</v>
      </c>
      <c r="O1089" s="5" t="s">
        <v>78</v>
      </c>
      <c r="P1089" s="5" t="s">
        <v>80</v>
      </c>
      <c r="S1089" s="3"/>
      <c r="AB1089" s="8"/>
    </row>
    <row r="1090" spans="2:28" ht="21" customHeight="1" x14ac:dyDescent="0.25">
      <c r="B1090" s="3" t="s">
        <v>4</v>
      </c>
      <c r="C1090" s="3">
        <v>13</v>
      </c>
      <c r="D1090" s="3" t="s">
        <v>56</v>
      </c>
      <c r="E1090" s="3" t="s">
        <v>22</v>
      </c>
      <c r="F1090" s="3" t="s">
        <v>32</v>
      </c>
      <c r="G1090" s="3">
        <v>1</v>
      </c>
      <c r="H1090" s="3" t="s">
        <v>37</v>
      </c>
      <c r="I1090" s="13">
        <v>19000000</v>
      </c>
      <c r="J1090" s="3">
        <v>2</v>
      </c>
      <c r="K1090" s="4">
        <v>0.3611111111111111</v>
      </c>
      <c r="L1090" s="3" t="s">
        <v>38</v>
      </c>
      <c r="M1090" s="3" t="s">
        <v>10</v>
      </c>
      <c r="N1090" s="3" t="s">
        <v>44</v>
      </c>
      <c r="O1090" s="3" t="s">
        <v>78</v>
      </c>
      <c r="P1090" s="3" t="s">
        <v>86</v>
      </c>
      <c r="S1090" s="3"/>
      <c r="AB1090" s="8"/>
    </row>
    <row r="1091" spans="2:28" ht="21" customHeight="1" x14ac:dyDescent="0.25">
      <c r="B1091" s="5" t="s">
        <v>4</v>
      </c>
      <c r="C1091" s="5">
        <v>16</v>
      </c>
      <c r="D1091" s="5" t="s">
        <v>56</v>
      </c>
      <c r="E1091" s="5" t="s">
        <v>6</v>
      </c>
      <c r="F1091" s="5" t="s">
        <v>7</v>
      </c>
      <c r="G1091" s="5">
        <v>5</v>
      </c>
      <c r="H1091" s="5" t="s">
        <v>33</v>
      </c>
      <c r="I1091" s="12">
        <v>20000000</v>
      </c>
      <c r="J1091" s="5">
        <v>4</v>
      </c>
      <c r="K1091" s="6">
        <v>0.3611111111111111</v>
      </c>
      <c r="L1091" s="5" t="s">
        <v>9</v>
      </c>
      <c r="M1091" s="5" t="s">
        <v>46</v>
      </c>
      <c r="N1091" s="5" t="s">
        <v>24</v>
      </c>
      <c r="O1091" s="5" t="s">
        <v>79</v>
      </c>
      <c r="P1091" s="5" t="s">
        <v>87</v>
      </c>
      <c r="S1091" s="3"/>
      <c r="AB1091" s="8"/>
    </row>
    <row r="1092" spans="2:28" ht="21" customHeight="1" x14ac:dyDescent="0.25">
      <c r="B1092" s="3" t="s">
        <v>4</v>
      </c>
      <c r="C1092" s="3">
        <v>17</v>
      </c>
      <c r="D1092" s="3" t="s">
        <v>56</v>
      </c>
      <c r="E1092" s="3" t="s">
        <v>22</v>
      </c>
      <c r="F1092" s="3" t="s">
        <v>32</v>
      </c>
      <c r="G1092" s="3">
        <v>5</v>
      </c>
      <c r="H1092" s="3" t="s">
        <v>59</v>
      </c>
      <c r="I1092" s="13">
        <v>21000000</v>
      </c>
      <c r="J1092" s="3">
        <v>6</v>
      </c>
      <c r="K1092" s="4">
        <v>0.3611111111111111</v>
      </c>
      <c r="L1092" s="3" t="s">
        <v>9</v>
      </c>
      <c r="M1092" s="3" t="s">
        <v>20</v>
      </c>
      <c r="N1092" s="3" t="s">
        <v>24</v>
      </c>
      <c r="O1092" s="3" t="s">
        <v>80</v>
      </c>
      <c r="P1092" s="3" t="s">
        <v>85</v>
      </c>
      <c r="S1092" s="3"/>
      <c r="AB1092" s="8"/>
    </row>
    <row r="1093" spans="2:28" ht="21" customHeight="1" x14ac:dyDescent="0.25">
      <c r="B1093" s="5" t="s">
        <v>4</v>
      </c>
      <c r="C1093" s="5">
        <v>30</v>
      </c>
      <c r="D1093" s="5" t="s">
        <v>12</v>
      </c>
      <c r="E1093" s="5" t="s">
        <v>18</v>
      </c>
      <c r="F1093" s="5" t="s">
        <v>7</v>
      </c>
      <c r="G1093" s="5">
        <v>2</v>
      </c>
      <c r="H1093" s="5" t="s">
        <v>40</v>
      </c>
      <c r="I1093" s="12">
        <v>38000000</v>
      </c>
      <c r="J1093" s="5">
        <v>2</v>
      </c>
      <c r="K1093" s="6">
        <v>0.3611111111111111</v>
      </c>
      <c r="L1093" s="5" t="s">
        <v>38</v>
      </c>
      <c r="M1093" s="5" t="s">
        <v>46</v>
      </c>
      <c r="N1093" s="5" t="s">
        <v>11</v>
      </c>
      <c r="O1093" s="5" t="s">
        <v>79</v>
      </c>
      <c r="P1093" s="5" t="s">
        <v>84</v>
      </c>
      <c r="S1093" s="3"/>
      <c r="AB1093" s="8"/>
    </row>
    <row r="1094" spans="2:28" ht="21" customHeight="1" x14ac:dyDescent="0.25">
      <c r="B1094" s="3" t="s">
        <v>57</v>
      </c>
      <c r="C1094" s="3">
        <v>5</v>
      </c>
      <c r="D1094" s="3" t="s">
        <v>45</v>
      </c>
      <c r="E1094" s="3" t="s">
        <v>6</v>
      </c>
      <c r="F1094" s="3" t="s">
        <v>36</v>
      </c>
      <c r="G1094" s="3">
        <v>0</v>
      </c>
      <c r="H1094" s="3" t="s">
        <v>58</v>
      </c>
      <c r="I1094" s="3">
        <v>0</v>
      </c>
      <c r="J1094" s="3">
        <v>4</v>
      </c>
      <c r="K1094" s="4">
        <v>0.3611111111111111</v>
      </c>
      <c r="N1094" s="3" t="s">
        <v>41</v>
      </c>
      <c r="O1094" s="3" t="s">
        <v>79</v>
      </c>
      <c r="P1094" s="3" t="s">
        <v>83</v>
      </c>
      <c r="S1094" s="3"/>
      <c r="AB1094" s="8"/>
    </row>
    <row r="1095" spans="2:28" ht="21" customHeight="1" x14ac:dyDescent="0.25">
      <c r="B1095" s="5" t="s">
        <v>57</v>
      </c>
      <c r="C1095" s="5">
        <v>10</v>
      </c>
      <c r="D1095" s="5" t="s">
        <v>60</v>
      </c>
      <c r="E1095" s="5" t="s">
        <v>29</v>
      </c>
      <c r="F1095" s="5" t="s">
        <v>13</v>
      </c>
      <c r="G1095" s="5">
        <v>0</v>
      </c>
      <c r="H1095" s="5" t="s">
        <v>58</v>
      </c>
      <c r="I1095" s="5">
        <v>0</v>
      </c>
      <c r="J1095" s="5">
        <v>3</v>
      </c>
      <c r="K1095" s="6">
        <v>0.3611111111111111</v>
      </c>
      <c r="L1095" s="5"/>
      <c r="M1095" s="5"/>
      <c r="N1095" s="5" t="s">
        <v>44</v>
      </c>
      <c r="O1095" s="5" t="s">
        <v>80</v>
      </c>
      <c r="P1095" s="5" t="s">
        <v>85</v>
      </c>
      <c r="S1095" s="3"/>
      <c r="AB1095" s="8"/>
    </row>
    <row r="1096" spans="2:28" ht="21" customHeight="1" x14ac:dyDescent="0.25">
      <c r="B1096" s="3" t="s">
        <v>57</v>
      </c>
      <c r="C1096" s="3">
        <v>12</v>
      </c>
      <c r="D1096" s="3" t="s">
        <v>12</v>
      </c>
      <c r="E1096" s="3" t="s">
        <v>29</v>
      </c>
      <c r="F1096" s="3" t="s">
        <v>36</v>
      </c>
      <c r="G1096" s="3">
        <v>0</v>
      </c>
      <c r="H1096" s="3" t="s">
        <v>58</v>
      </c>
      <c r="I1096" s="3">
        <v>0</v>
      </c>
      <c r="J1096" s="3">
        <v>1</v>
      </c>
      <c r="K1096" s="4">
        <v>0.3611111111111111</v>
      </c>
      <c r="N1096" s="3" t="s">
        <v>21</v>
      </c>
      <c r="O1096" s="3" t="s">
        <v>78</v>
      </c>
      <c r="P1096" s="3" t="s">
        <v>80</v>
      </c>
      <c r="S1096" s="3"/>
      <c r="AB1096" s="8"/>
    </row>
    <row r="1097" spans="2:28" ht="21" customHeight="1" x14ac:dyDescent="0.25">
      <c r="B1097" s="5" t="s">
        <v>57</v>
      </c>
      <c r="C1097" s="5">
        <v>30</v>
      </c>
      <c r="D1097" s="5" t="s">
        <v>17</v>
      </c>
      <c r="E1097" s="5" t="s">
        <v>29</v>
      </c>
      <c r="F1097" s="5" t="s">
        <v>13</v>
      </c>
      <c r="G1097" s="5">
        <v>0</v>
      </c>
      <c r="H1097" s="5" t="s">
        <v>58</v>
      </c>
      <c r="I1097" s="5">
        <v>0</v>
      </c>
      <c r="J1097" s="5">
        <v>2</v>
      </c>
      <c r="K1097" s="6">
        <v>0.3611111111111111</v>
      </c>
      <c r="L1097" s="5"/>
      <c r="M1097" s="5"/>
      <c r="N1097" s="5" t="s">
        <v>44</v>
      </c>
      <c r="O1097" s="5" t="s">
        <v>78</v>
      </c>
      <c r="P1097" s="5" t="s">
        <v>86</v>
      </c>
      <c r="S1097" s="3"/>
      <c r="AB1097" s="8"/>
    </row>
    <row r="1098" spans="2:28" ht="21" customHeight="1" x14ac:dyDescent="0.25">
      <c r="B1098" s="3" t="s">
        <v>57</v>
      </c>
      <c r="C1098" s="3">
        <v>30</v>
      </c>
      <c r="D1098" s="3" t="s">
        <v>56</v>
      </c>
      <c r="E1098" s="3" t="s">
        <v>6</v>
      </c>
      <c r="F1098" s="3" t="s">
        <v>32</v>
      </c>
      <c r="G1098" s="3">
        <v>0</v>
      </c>
      <c r="H1098" s="3" t="s">
        <v>58</v>
      </c>
      <c r="I1098" s="3">
        <v>0</v>
      </c>
      <c r="J1098" s="3">
        <v>5</v>
      </c>
      <c r="K1098" s="4">
        <v>0.3611111111111111</v>
      </c>
      <c r="N1098" s="3" t="s">
        <v>21</v>
      </c>
      <c r="O1098" s="3" t="s">
        <v>81</v>
      </c>
      <c r="P1098" s="3" t="s">
        <v>88</v>
      </c>
      <c r="S1098" s="3"/>
      <c r="AB1098" s="8"/>
    </row>
    <row r="1099" spans="2:28" ht="21" customHeight="1" x14ac:dyDescent="0.25">
      <c r="B1099" s="5" t="s">
        <v>57</v>
      </c>
      <c r="C1099" s="5">
        <v>30</v>
      </c>
      <c r="D1099" s="5" t="s">
        <v>56</v>
      </c>
      <c r="E1099" s="5" t="s">
        <v>42</v>
      </c>
      <c r="F1099" s="5" t="s">
        <v>7</v>
      </c>
      <c r="G1099" s="5">
        <v>0</v>
      </c>
      <c r="H1099" s="5" t="s">
        <v>58</v>
      </c>
      <c r="I1099" s="5">
        <v>0</v>
      </c>
      <c r="J1099" s="5">
        <v>3</v>
      </c>
      <c r="K1099" s="6">
        <v>0.3611111111111111</v>
      </c>
      <c r="L1099" s="5"/>
      <c r="M1099" s="5"/>
      <c r="N1099" s="5" t="s">
        <v>31</v>
      </c>
      <c r="O1099" s="5" t="s">
        <v>80</v>
      </c>
      <c r="P1099" s="5" t="s">
        <v>52</v>
      </c>
      <c r="S1099" s="3"/>
      <c r="AB1099" s="8"/>
    </row>
    <row r="1100" spans="2:28" ht="21" customHeight="1" x14ac:dyDescent="0.25">
      <c r="B1100" s="3" t="s">
        <v>57</v>
      </c>
      <c r="C1100" s="3">
        <v>5</v>
      </c>
      <c r="D1100" s="3" t="s">
        <v>45</v>
      </c>
      <c r="E1100" s="3" t="s">
        <v>6</v>
      </c>
      <c r="F1100" s="3" t="s">
        <v>36</v>
      </c>
      <c r="G1100" s="3">
        <v>0</v>
      </c>
      <c r="H1100" s="3" t="s">
        <v>58</v>
      </c>
      <c r="I1100" s="3">
        <v>0</v>
      </c>
      <c r="J1100" s="3">
        <v>4</v>
      </c>
      <c r="K1100" s="4">
        <v>0.3611111111111111</v>
      </c>
      <c r="N1100" s="3" t="s">
        <v>41</v>
      </c>
      <c r="O1100" s="3" t="s">
        <v>79</v>
      </c>
      <c r="P1100" s="3" t="s">
        <v>83</v>
      </c>
      <c r="S1100" s="3"/>
      <c r="AB1100" s="8"/>
    </row>
    <row r="1101" spans="2:28" ht="21" customHeight="1" x14ac:dyDescent="0.25">
      <c r="B1101" s="5" t="s">
        <v>57</v>
      </c>
      <c r="C1101" s="5">
        <v>10</v>
      </c>
      <c r="D1101" s="5" t="s">
        <v>60</v>
      </c>
      <c r="E1101" s="5" t="s">
        <v>29</v>
      </c>
      <c r="F1101" s="5" t="s">
        <v>13</v>
      </c>
      <c r="G1101" s="5">
        <v>0</v>
      </c>
      <c r="H1101" s="5" t="s">
        <v>58</v>
      </c>
      <c r="I1101" s="5">
        <v>0</v>
      </c>
      <c r="J1101" s="5">
        <v>3</v>
      </c>
      <c r="K1101" s="6">
        <v>0.3611111111111111</v>
      </c>
      <c r="L1101" s="5"/>
      <c r="M1101" s="5"/>
      <c r="N1101" s="5" t="s">
        <v>44</v>
      </c>
      <c r="O1101" s="5" t="s">
        <v>80</v>
      </c>
      <c r="P1101" s="5" t="s">
        <v>85</v>
      </c>
      <c r="S1101" s="3"/>
      <c r="AB1101" s="8"/>
    </row>
    <row r="1102" spans="2:28" ht="21" customHeight="1" x14ac:dyDescent="0.25">
      <c r="B1102" s="3" t="s">
        <v>4</v>
      </c>
      <c r="C1102" s="3">
        <v>26</v>
      </c>
      <c r="D1102" s="3" t="s">
        <v>12</v>
      </c>
      <c r="E1102" s="3" t="s">
        <v>18</v>
      </c>
      <c r="F1102" s="3" t="s">
        <v>32</v>
      </c>
      <c r="G1102" s="3">
        <v>3</v>
      </c>
      <c r="H1102" s="3" t="s">
        <v>23</v>
      </c>
      <c r="I1102" s="13">
        <v>15000000</v>
      </c>
      <c r="J1102" s="3">
        <v>2</v>
      </c>
      <c r="K1102" s="4">
        <v>0.375</v>
      </c>
      <c r="L1102" s="3" t="s">
        <v>9</v>
      </c>
      <c r="M1102" s="3" t="s">
        <v>27</v>
      </c>
      <c r="N1102" s="3" t="s">
        <v>11</v>
      </c>
      <c r="O1102" s="3" t="s">
        <v>78</v>
      </c>
      <c r="P1102" s="3" t="s">
        <v>52</v>
      </c>
      <c r="S1102" s="3"/>
      <c r="AB1102" s="8"/>
    </row>
    <row r="1103" spans="2:28" ht="21" customHeight="1" x14ac:dyDescent="0.25">
      <c r="B1103" s="5" t="s">
        <v>4</v>
      </c>
      <c r="C1103" s="5">
        <v>27</v>
      </c>
      <c r="D1103" s="5" t="s">
        <v>17</v>
      </c>
      <c r="E1103" s="5" t="s">
        <v>22</v>
      </c>
      <c r="F1103" s="5" t="s">
        <v>13</v>
      </c>
      <c r="G1103" s="5">
        <v>3</v>
      </c>
      <c r="H1103" s="5" t="s">
        <v>23</v>
      </c>
      <c r="I1103" s="12">
        <v>15000000</v>
      </c>
      <c r="J1103" s="5">
        <v>4</v>
      </c>
      <c r="K1103" s="6">
        <v>0.375</v>
      </c>
      <c r="L1103" s="5" t="s">
        <v>9</v>
      </c>
      <c r="M1103" s="5" t="s">
        <v>46</v>
      </c>
      <c r="N1103" s="5" t="s">
        <v>31</v>
      </c>
      <c r="O1103" s="5" t="s">
        <v>79</v>
      </c>
      <c r="P1103" s="5" t="s">
        <v>84</v>
      </c>
      <c r="S1103" s="3"/>
      <c r="AB1103" s="8"/>
    </row>
    <row r="1104" spans="2:28" ht="21" customHeight="1" x14ac:dyDescent="0.25">
      <c r="B1104" s="3" t="s">
        <v>4</v>
      </c>
      <c r="C1104" s="3">
        <v>30</v>
      </c>
      <c r="D1104" s="3" t="s">
        <v>17</v>
      </c>
      <c r="E1104" s="3" t="s">
        <v>61</v>
      </c>
      <c r="F1104" s="3" t="s">
        <v>36</v>
      </c>
      <c r="G1104" s="3">
        <v>3</v>
      </c>
      <c r="H1104" s="3" t="s">
        <v>23</v>
      </c>
      <c r="I1104" s="13">
        <v>15000000</v>
      </c>
      <c r="J1104" s="3">
        <v>2</v>
      </c>
      <c r="K1104" s="4">
        <v>0.375</v>
      </c>
      <c r="L1104" s="3" t="s">
        <v>9</v>
      </c>
      <c r="M1104" s="3" t="s">
        <v>10</v>
      </c>
      <c r="N1104" s="3" t="s">
        <v>34</v>
      </c>
      <c r="O1104" s="3" t="s">
        <v>81</v>
      </c>
      <c r="P1104" s="3" t="s">
        <v>91</v>
      </c>
      <c r="S1104" s="3"/>
      <c r="AB1104" s="8"/>
    </row>
    <row r="1105" spans="2:28" ht="21" customHeight="1" x14ac:dyDescent="0.25">
      <c r="B1105" s="5" t="s">
        <v>4</v>
      </c>
      <c r="C1105" s="5">
        <v>5</v>
      </c>
      <c r="D1105" s="5" t="s">
        <v>28</v>
      </c>
      <c r="E1105" s="5" t="s">
        <v>22</v>
      </c>
      <c r="F1105" s="5" t="s">
        <v>32</v>
      </c>
      <c r="G1105" s="5">
        <v>1</v>
      </c>
      <c r="H1105" s="5" t="s">
        <v>8</v>
      </c>
      <c r="I1105" s="12">
        <v>7000000</v>
      </c>
      <c r="J1105" s="5">
        <v>4</v>
      </c>
      <c r="K1105" s="6">
        <v>0.375</v>
      </c>
      <c r="L1105" s="5" t="s">
        <v>9</v>
      </c>
      <c r="M1105" s="5" t="s">
        <v>20</v>
      </c>
      <c r="N1105" s="5" t="s">
        <v>21</v>
      </c>
      <c r="O1105" s="5" t="s">
        <v>78</v>
      </c>
      <c r="P1105" s="5" t="s">
        <v>80</v>
      </c>
      <c r="S1105" s="3"/>
      <c r="AB1105" s="8"/>
    </row>
    <row r="1106" spans="2:28" ht="21" customHeight="1" x14ac:dyDescent="0.25">
      <c r="B1106" s="3" t="s">
        <v>4</v>
      </c>
      <c r="C1106" s="3">
        <v>28</v>
      </c>
      <c r="D1106" s="3" t="s">
        <v>28</v>
      </c>
      <c r="E1106" s="3" t="s">
        <v>6</v>
      </c>
      <c r="F1106" s="3" t="s">
        <v>32</v>
      </c>
      <c r="G1106" s="3">
        <v>5</v>
      </c>
      <c r="H1106" s="3" t="s">
        <v>33</v>
      </c>
      <c r="I1106" s="13">
        <v>20000000</v>
      </c>
      <c r="J1106" s="3">
        <v>2</v>
      </c>
      <c r="K1106" s="4">
        <v>0.375</v>
      </c>
      <c r="L1106" s="3" t="s">
        <v>9</v>
      </c>
      <c r="M1106" s="3" t="s">
        <v>46</v>
      </c>
      <c r="N1106" s="3" t="s">
        <v>16</v>
      </c>
      <c r="O1106" s="3" t="s">
        <v>79</v>
      </c>
      <c r="P1106" s="3" t="s">
        <v>87</v>
      </c>
      <c r="S1106" s="3"/>
      <c r="AB1106" s="8"/>
    </row>
    <row r="1107" spans="2:28" ht="21" customHeight="1" x14ac:dyDescent="0.25">
      <c r="B1107" s="5" t="s">
        <v>4</v>
      </c>
      <c r="C1107" s="5">
        <v>7</v>
      </c>
      <c r="D1107" s="5" t="s">
        <v>28</v>
      </c>
      <c r="E1107" s="5" t="s">
        <v>6</v>
      </c>
      <c r="F1107" s="5" t="s">
        <v>32</v>
      </c>
      <c r="G1107" s="5">
        <v>2</v>
      </c>
      <c r="H1107" s="5" t="s">
        <v>19</v>
      </c>
      <c r="I1107" s="12">
        <v>12000000</v>
      </c>
      <c r="J1107" s="5">
        <v>2</v>
      </c>
      <c r="K1107" s="6">
        <v>0.375</v>
      </c>
      <c r="L1107" s="5" t="s">
        <v>9</v>
      </c>
      <c r="M1107" s="5" t="s">
        <v>10</v>
      </c>
      <c r="N1107" s="5" t="s">
        <v>41</v>
      </c>
      <c r="O1107" s="5" t="s">
        <v>78</v>
      </c>
      <c r="P1107" s="5" t="s">
        <v>52</v>
      </c>
      <c r="S1107" s="3"/>
      <c r="AB1107" s="8"/>
    </row>
    <row r="1108" spans="2:28" ht="21" customHeight="1" x14ac:dyDescent="0.25">
      <c r="B1108" s="3" t="s">
        <v>4</v>
      </c>
      <c r="C1108" s="3">
        <v>20</v>
      </c>
      <c r="D1108" s="3" t="s">
        <v>35</v>
      </c>
      <c r="E1108" s="3" t="s">
        <v>6</v>
      </c>
      <c r="F1108" s="3" t="s">
        <v>32</v>
      </c>
      <c r="G1108" s="3">
        <v>4</v>
      </c>
      <c r="H1108" s="3" t="s">
        <v>33</v>
      </c>
      <c r="I1108" s="13">
        <v>20000000</v>
      </c>
      <c r="J1108" s="3">
        <v>2</v>
      </c>
      <c r="K1108" s="4">
        <v>0.375</v>
      </c>
      <c r="L1108" s="3" t="s">
        <v>51</v>
      </c>
      <c r="M1108" s="3" t="s">
        <v>30</v>
      </c>
      <c r="N1108" s="3" t="s">
        <v>44</v>
      </c>
      <c r="O1108" s="3" t="s">
        <v>79</v>
      </c>
      <c r="P1108" s="3" t="s">
        <v>84</v>
      </c>
      <c r="S1108" s="3"/>
      <c r="AB1108" s="8"/>
    </row>
    <row r="1109" spans="2:28" ht="21" customHeight="1" x14ac:dyDescent="0.25">
      <c r="B1109" s="5" t="s">
        <v>4</v>
      </c>
      <c r="C1109" s="5">
        <v>15</v>
      </c>
      <c r="D1109" s="5" t="s">
        <v>35</v>
      </c>
      <c r="E1109" s="5" t="s">
        <v>61</v>
      </c>
      <c r="F1109" s="5" t="s">
        <v>13</v>
      </c>
      <c r="G1109" s="5">
        <v>2</v>
      </c>
      <c r="H1109" s="5" t="s">
        <v>19</v>
      </c>
      <c r="I1109" s="12">
        <v>12000000</v>
      </c>
      <c r="J1109" s="5">
        <v>3</v>
      </c>
      <c r="K1109" s="6">
        <v>0.375</v>
      </c>
      <c r="L1109" s="5" t="s">
        <v>9</v>
      </c>
      <c r="M1109" s="5" t="s">
        <v>53</v>
      </c>
      <c r="N1109" s="5" t="s">
        <v>24</v>
      </c>
      <c r="O1109" s="5" t="s">
        <v>78</v>
      </c>
      <c r="P1109" s="5" t="s">
        <v>80</v>
      </c>
      <c r="S1109" s="3"/>
      <c r="AB1109" s="8"/>
    </row>
    <row r="1110" spans="2:28" ht="21" customHeight="1" x14ac:dyDescent="0.25">
      <c r="B1110" s="3" t="s">
        <v>4</v>
      </c>
      <c r="C1110" s="3">
        <v>18</v>
      </c>
      <c r="D1110" s="3" t="s">
        <v>35</v>
      </c>
      <c r="E1110" s="3" t="s">
        <v>6</v>
      </c>
      <c r="F1110" s="3" t="s">
        <v>13</v>
      </c>
      <c r="G1110" s="3">
        <v>2</v>
      </c>
      <c r="H1110" s="3" t="s">
        <v>19</v>
      </c>
      <c r="I1110" s="13">
        <v>12000000</v>
      </c>
      <c r="J1110" s="3">
        <v>1</v>
      </c>
      <c r="K1110" s="4">
        <v>0.375</v>
      </c>
      <c r="L1110" s="3" t="s">
        <v>9</v>
      </c>
      <c r="M1110" s="3" t="s">
        <v>46</v>
      </c>
      <c r="N1110" s="3" t="s">
        <v>31</v>
      </c>
      <c r="O1110" s="3" t="s">
        <v>79</v>
      </c>
      <c r="P1110" s="3" t="s">
        <v>87</v>
      </c>
      <c r="S1110" s="3"/>
      <c r="AB1110" s="8"/>
    </row>
    <row r="1111" spans="2:28" ht="21" customHeight="1" x14ac:dyDescent="0.25">
      <c r="B1111" s="5" t="s">
        <v>4</v>
      </c>
      <c r="C1111" s="5">
        <v>3</v>
      </c>
      <c r="D1111" s="5" t="s">
        <v>35</v>
      </c>
      <c r="E1111" s="5" t="s">
        <v>29</v>
      </c>
      <c r="F1111" s="5" t="s">
        <v>7</v>
      </c>
      <c r="G1111" s="5">
        <v>4</v>
      </c>
      <c r="H1111" s="5" t="s">
        <v>33</v>
      </c>
      <c r="I1111" s="12">
        <v>20000000</v>
      </c>
      <c r="J1111" s="5">
        <v>1</v>
      </c>
      <c r="K1111" s="6">
        <v>0.375</v>
      </c>
      <c r="L1111" s="5" t="s">
        <v>9</v>
      </c>
      <c r="M1111" s="5" t="s">
        <v>30</v>
      </c>
      <c r="N1111" s="5" t="s">
        <v>34</v>
      </c>
      <c r="O1111" s="5" t="s">
        <v>78</v>
      </c>
      <c r="P1111" s="5" t="s">
        <v>90</v>
      </c>
      <c r="S1111" s="3"/>
      <c r="AB1111" s="8"/>
    </row>
    <row r="1112" spans="2:28" ht="21" customHeight="1" x14ac:dyDescent="0.25">
      <c r="B1112" s="3" t="s">
        <v>57</v>
      </c>
      <c r="C1112" s="3">
        <v>11</v>
      </c>
      <c r="D1112" s="3" t="s">
        <v>48</v>
      </c>
      <c r="E1112" s="3" t="s">
        <v>6</v>
      </c>
      <c r="F1112" s="3" t="s">
        <v>7</v>
      </c>
      <c r="G1112" s="3">
        <v>0</v>
      </c>
      <c r="H1112" s="3" t="s">
        <v>58</v>
      </c>
      <c r="I1112" s="3">
        <v>0</v>
      </c>
      <c r="J1112" s="3">
        <v>1</v>
      </c>
      <c r="K1112" s="4">
        <v>0.375</v>
      </c>
      <c r="N1112" s="3" t="s">
        <v>21</v>
      </c>
      <c r="O1112" s="3" t="s">
        <v>79</v>
      </c>
      <c r="P1112" s="3" t="s">
        <v>87</v>
      </c>
      <c r="S1112" s="3"/>
      <c r="AB1112" s="8"/>
    </row>
    <row r="1113" spans="2:28" ht="21" customHeight="1" x14ac:dyDescent="0.25">
      <c r="B1113" s="5" t="s">
        <v>57</v>
      </c>
      <c r="C1113" s="5">
        <v>30</v>
      </c>
      <c r="D1113" s="5" t="s">
        <v>56</v>
      </c>
      <c r="E1113" s="5" t="s">
        <v>29</v>
      </c>
      <c r="F1113" s="5" t="s">
        <v>7</v>
      </c>
      <c r="G1113" s="5">
        <v>0</v>
      </c>
      <c r="H1113" s="5" t="s">
        <v>58</v>
      </c>
      <c r="I1113" s="5">
        <v>0</v>
      </c>
      <c r="J1113" s="5">
        <v>3</v>
      </c>
      <c r="K1113" s="6">
        <v>0.375</v>
      </c>
      <c r="L1113" s="5"/>
      <c r="M1113" s="5"/>
      <c r="N1113" s="5" t="s">
        <v>21</v>
      </c>
      <c r="O1113" s="5" t="s">
        <v>80</v>
      </c>
      <c r="P1113" s="5" t="s">
        <v>52</v>
      </c>
      <c r="S1113" s="3"/>
      <c r="AB1113" s="8"/>
    </row>
    <row r="1114" spans="2:28" ht="21" customHeight="1" x14ac:dyDescent="0.25">
      <c r="B1114" s="3" t="s">
        <v>57</v>
      </c>
      <c r="C1114" s="3">
        <v>27</v>
      </c>
      <c r="D1114" s="3" t="s">
        <v>56</v>
      </c>
      <c r="E1114" s="3" t="s">
        <v>42</v>
      </c>
      <c r="F1114" s="3" t="s">
        <v>32</v>
      </c>
      <c r="G1114" s="3">
        <v>0</v>
      </c>
      <c r="H1114" s="3" t="s">
        <v>58</v>
      </c>
      <c r="I1114" s="3">
        <v>0</v>
      </c>
      <c r="J1114" s="3">
        <v>1</v>
      </c>
      <c r="K1114" s="4">
        <v>0.375</v>
      </c>
      <c r="N1114" s="3" t="s">
        <v>41</v>
      </c>
      <c r="O1114" s="3" t="s">
        <v>81</v>
      </c>
      <c r="P1114" s="3" t="s">
        <v>25</v>
      </c>
      <c r="S1114" s="3"/>
      <c r="AB1114" s="8"/>
    </row>
    <row r="1115" spans="2:28" ht="21" customHeight="1" x14ac:dyDescent="0.25">
      <c r="B1115" s="5" t="s">
        <v>57</v>
      </c>
      <c r="C1115" s="5">
        <v>11</v>
      </c>
      <c r="D1115" s="5" t="s">
        <v>48</v>
      </c>
      <c r="E1115" s="5" t="s">
        <v>6</v>
      </c>
      <c r="F1115" s="5" t="s">
        <v>7</v>
      </c>
      <c r="G1115" s="5">
        <v>0</v>
      </c>
      <c r="H1115" s="5" t="s">
        <v>58</v>
      </c>
      <c r="I1115" s="5">
        <v>0</v>
      </c>
      <c r="J1115" s="5">
        <v>1</v>
      </c>
      <c r="K1115" s="6">
        <v>0.375</v>
      </c>
      <c r="L1115" s="5"/>
      <c r="M1115" s="5"/>
      <c r="N1115" s="5" t="s">
        <v>21</v>
      </c>
      <c r="O1115" s="5" t="s">
        <v>79</v>
      </c>
      <c r="P1115" s="5" t="s">
        <v>87</v>
      </c>
      <c r="S1115" s="3"/>
      <c r="AB1115" s="8"/>
    </row>
    <row r="1116" spans="2:28" ht="21" customHeight="1" x14ac:dyDescent="0.25">
      <c r="B1116" s="3" t="s">
        <v>4</v>
      </c>
      <c r="C1116" s="3">
        <v>31</v>
      </c>
      <c r="D1116" s="3" t="s">
        <v>49</v>
      </c>
      <c r="E1116" s="3" t="s">
        <v>42</v>
      </c>
      <c r="F1116" s="3" t="s">
        <v>32</v>
      </c>
      <c r="G1116" s="3">
        <v>2</v>
      </c>
      <c r="H1116" s="3" t="s">
        <v>19</v>
      </c>
      <c r="I1116" s="13">
        <v>12000000</v>
      </c>
      <c r="J1116" s="3">
        <v>4</v>
      </c>
      <c r="K1116" s="4">
        <v>0.3833333333333333</v>
      </c>
      <c r="L1116" s="3" t="s">
        <v>9</v>
      </c>
      <c r="M1116" s="3" t="s">
        <v>46</v>
      </c>
      <c r="N1116" s="3" t="s">
        <v>21</v>
      </c>
      <c r="O1116" s="3" t="s">
        <v>79</v>
      </c>
      <c r="P1116" s="3" t="s">
        <v>83</v>
      </c>
      <c r="S1116" s="3"/>
      <c r="AB1116" s="8"/>
    </row>
    <row r="1117" spans="2:28" ht="21" customHeight="1" x14ac:dyDescent="0.25">
      <c r="B1117" s="5" t="s">
        <v>4</v>
      </c>
      <c r="C1117" s="5">
        <v>7</v>
      </c>
      <c r="D1117" s="5" t="s">
        <v>17</v>
      </c>
      <c r="E1117" s="5" t="s">
        <v>6</v>
      </c>
      <c r="F1117" s="5" t="s">
        <v>36</v>
      </c>
      <c r="G1117" s="5">
        <v>4</v>
      </c>
      <c r="H1117" s="5" t="s">
        <v>14</v>
      </c>
      <c r="I1117" s="12">
        <v>11000000</v>
      </c>
      <c r="J1117" s="5">
        <v>5</v>
      </c>
      <c r="K1117" s="6">
        <v>0.3833333333333333</v>
      </c>
      <c r="L1117" s="5" t="s">
        <v>51</v>
      </c>
      <c r="M1117" s="5" t="s">
        <v>30</v>
      </c>
      <c r="N1117" s="5" t="s">
        <v>24</v>
      </c>
      <c r="O1117" s="5" t="s">
        <v>79</v>
      </c>
      <c r="P1117" s="5" t="s">
        <v>87</v>
      </c>
      <c r="S1117" s="3"/>
      <c r="AB1117" s="8"/>
    </row>
    <row r="1118" spans="2:28" ht="21" customHeight="1" x14ac:dyDescent="0.25">
      <c r="B1118" s="3" t="s">
        <v>4</v>
      </c>
      <c r="C1118" s="3">
        <v>21</v>
      </c>
      <c r="D1118" s="3" t="s">
        <v>28</v>
      </c>
      <c r="E1118" s="3" t="s">
        <v>6</v>
      </c>
      <c r="F1118" s="3" t="s">
        <v>55</v>
      </c>
      <c r="G1118" s="3">
        <v>4</v>
      </c>
      <c r="H1118" s="3" t="s">
        <v>33</v>
      </c>
      <c r="I1118" s="13">
        <v>20000000</v>
      </c>
      <c r="J1118" s="3">
        <v>2</v>
      </c>
      <c r="K1118" s="4">
        <v>0.3833333333333333</v>
      </c>
      <c r="L1118" s="3" t="s">
        <v>9</v>
      </c>
      <c r="M1118" s="3" t="s">
        <v>27</v>
      </c>
      <c r="N1118" s="3" t="s">
        <v>21</v>
      </c>
      <c r="O1118" s="3" t="s">
        <v>79</v>
      </c>
      <c r="P1118" s="3" t="s">
        <v>87</v>
      </c>
      <c r="S1118" s="3"/>
      <c r="AB1118" s="8"/>
    </row>
    <row r="1119" spans="2:28" ht="21" customHeight="1" x14ac:dyDescent="0.25">
      <c r="B1119" s="5" t="s">
        <v>4</v>
      </c>
      <c r="C1119" s="5">
        <v>8</v>
      </c>
      <c r="D1119" s="5" t="s">
        <v>28</v>
      </c>
      <c r="E1119" s="5" t="s">
        <v>6</v>
      </c>
      <c r="F1119" s="5" t="s">
        <v>55</v>
      </c>
      <c r="G1119" s="5">
        <v>3</v>
      </c>
      <c r="H1119" s="5" t="s">
        <v>23</v>
      </c>
      <c r="I1119" s="12">
        <v>15000000</v>
      </c>
      <c r="J1119" s="5">
        <v>1</v>
      </c>
      <c r="K1119" s="6">
        <v>0.3833333333333333</v>
      </c>
      <c r="L1119" s="5" t="s">
        <v>9</v>
      </c>
      <c r="M1119" s="5" t="s">
        <v>53</v>
      </c>
      <c r="N1119" s="5" t="s">
        <v>31</v>
      </c>
      <c r="O1119" s="5" t="s">
        <v>78</v>
      </c>
      <c r="P1119" s="5" t="s">
        <v>90</v>
      </c>
      <c r="S1119" s="3"/>
      <c r="AB1119" s="8"/>
    </row>
    <row r="1120" spans="2:28" ht="21" customHeight="1" x14ac:dyDescent="0.25">
      <c r="B1120" s="3" t="s">
        <v>4</v>
      </c>
      <c r="C1120" s="3">
        <v>8</v>
      </c>
      <c r="D1120" s="3" t="s">
        <v>28</v>
      </c>
      <c r="E1120" s="3" t="s">
        <v>29</v>
      </c>
      <c r="F1120" s="3" t="s">
        <v>32</v>
      </c>
      <c r="G1120" s="3">
        <v>2</v>
      </c>
      <c r="H1120" s="3" t="s">
        <v>19</v>
      </c>
      <c r="I1120" s="13">
        <v>12000000</v>
      </c>
      <c r="J1120" s="3">
        <v>4</v>
      </c>
      <c r="K1120" s="4">
        <v>0.3833333333333333</v>
      </c>
      <c r="L1120" s="3" t="s">
        <v>9</v>
      </c>
      <c r="M1120" s="3" t="s">
        <v>30</v>
      </c>
      <c r="N1120" s="3" t="s">
        <v>16</v>
      </c>
      <c r="O1120" s="3" t="s">
        <v>81</v>
      </c>
      <c r="P1120" s="3" t="s">
        <v>88</v>
      </c>
      <c r="S1120" s="3"/>
      <c r="AB1120" s="8"/>
    </row>
    <row r="1121" spans="2:28" ht="21" customHeight="1" x14ac:dyDescent="0.25">
      <c r="B1121" s="5" t="s">
        <v>4</v>
      </c>
      <c r="C1121" s="5">
        <v>22</v>
      </c>
      <c r="D1121" s="5" t="s">
        <v>35</v>
      </c>
      <c r="E1121" s="5" t="s">
        <v>18</v>
      </c>
      <c r="F1121" s="5" t="s">
        <v>7</v>
      </c>
      <c r="G1121" s="5">
        <v>1</v>
      </c>
      <c r="H1121" s="5" t="s">
        <v>8</v>
      </c>
      <c r="I1121" s="12">
        <v>7000000</v>
      </c>
      <c r="J1121" s="5">
        <v>1</v>
      </c>
      <c r="K1121" s="6">
        <v>0.3833333333333333</v>
      </c>
      <c r="L1121" s="5" t="s">
        <v>9</v>
      </c>
      <c r="M1121" s="5" t="s">
        <v>20</v>
      </c>
      <c r="N1121" s="5" t="s">
        <v>44</v>
      </c>
      <c r="O1121" s="5" t="s">
        <v>80</v>
      </c>
      <c r="P1121" s="5" t="s">
        <v>52</v>
      </c>
      <c r="S1121" s="3"/>
      <c r="AB1121" s="8"/>
    </row>
    <row r="1122" spans="2:28" ht="21" customHeight="1" x14ac:dyDescent="0.25">
      <c r="B1122" s="3" t="s">
        <v>4</v>
      </c>
      <c r="C1122" s="3">
        <v>25</v>
      </c>
      <c r="D1122" s="3" t="s">
        <v>35</v>
      </c>
      <c r="E1122" s="3" t="s">
        <v>6</v>
      </c>
      <c r="F1122" s="3" t="s">
        <v>32</v>
      </c>
      <c r="G1122" s="3">
        <v>3</v>
      </c>
      <c r="H1122" s="3" t="s">
        <v>23</v>
      </c>
      <c r="I1122" s="13">
        <v>15000000</v>
      </c>
      <c r="J1122" s="3">
        <v>3</v>
      </c>
      <c r="K1122" s="4">
        <v>0.3833333333333333</v>
      </c>
      <c r="L1122" s="3" t="s">
        <v>9</v>
      </c>
      <c r="M1122" s="3" t="s">
        <v>10</v>
      </c>
      <c r="N1122" s="3" t="s">
        <v>21</v>
      </c>
      <c r="O1122" s="3" t="s">
        <v>78</v>
      </c>
      <c r="P1122" s="3" t="s">
        <v>86</v>
      </c>
      <c r="S1122" s="3"/>
      <c r="AB1122" s="8"/>
    </row>
    <row r="1123" spans="2:28" ht="21" customHeight="1" x14ac:dyDescent="0.25">
      <c r="B1123" s="5" t="s">
        <v>4</v>
      </c>
      <c r="C1123" s="5">
        <v>7</v>
      </c>
      <c r="D1123" s="5" t="s">
        <v>35</v>
      </c>
      <c r="E1123" s="5" t="s">
        <v>6</v>
      </c>
      <c r="F1123" s="5" t="s">
        <v>32</v>
      </c>
      <c r="G1123" s="5">
        <v>5</v>
      </c>
      <c r="H1123" s="5" t="s">
        <v>26</v>
      </c>
      <c r="I1123" s="12">
        <v>25000000</v>
      </c>
      <c r="J1123" s="5">
        <v>3</v>
      </c>
      <c r="K1123" s="6">
        <v>0.3833333333333333</v>
      </c>
      <c r="L1123" s="5" t="s">
        <v>9</v>
      </c>
      <c r="M1123" s="5" t="s">
        <v>15</v>
      </c>
      <c r="N1123" s="5" t="s">
        <v>11</v>
      </c>
      <c r="O1123" s="5" t="s">
        <v>78</v>
      </c>
      <c r="P1123" s="5" t="s">
        <v>89</v>
      </c>
      <c r="S1123" s="3"/>
      <c r="AB1123" s="8"/>
    </row>
    <row r="1124" spans="2:28" ht="21" customHeight="1" x14ac:dyDescent="0.25">
      <c r="B1124" s="3" t="s">
        <v>4</v>
      </c>
      <c r="C1124" s="3">
        <v>1</v>
      </c>
      <c r="D1124" s="3" t="s">
        <v>56</v>
      </c>
      <c r="E1124" s="3" t="s">
        <v>18</v>
      </c>
      <c r="F1124" s="3" t="s">
        <v>36</v>
      </c>
      <c r="G1124" s="3">
        <v>5</v>
      </c>
      <c r="H1124" s="3" t="s">
        <v>26</v>
      </c>
      <c r="I1124" s="13">
        <v>25000000</v>
      </c>
      <c r="J1124" s="3">
        <v>3</v>
      </c>
      <c r="K1124" s="4">
        <v>0.3833333333333333</v>
      </c>
      <c r="L1124" s="3" t="s">
        <v>9</v>
      </c>
      <c r="M1124" s="3" t="s">
        <v>30</v>
      </c>
      <c r="N1124" s="3" t="s">
        <v>21</v>
      </c>
      <c r="O1124" s="3" t="s">
        <v>81</v>
      </c>
      <c r="P1124" s="3" t="s">
        <v>91</v>
      </c>
      <c r="S1124" s="3"/>
      <c r="AB1124" s="8"/>
    </row>
    <row r="1125" spans="2:28" ht="21" customHeight="1" x14ac:dyDescent="0.25">
      <c r="B1125" s="5" t="s">
        <v>4</v>
      </c>
      <c r="C1125" s="5">
        <v>17</v>
      </c>
      <c r="D1125" s="5" t="s">
        <v>56</v>
      </c>
      <c r="E1125" s="5" t="s">
        <v>6</v>
      </c>
      <c r="F1125" s="5" t="s">
        <v>32</v>
      </c>
      <c r="G1125" s="5">
        <v>2</v>
      </c>
      <c r="H1125" s="5" t="s">
        <v>19</v>
      </c>
      <c r="I1125" s="12">
        <v>12000000</v>
      </c>
      <c r="J1125" s="5">
        <v>2</v>
      </c>
      <c r="K1125" s="6">
        <v>0.3833333333333333</v>
      </c>
      <c r="L1125" s="5" t="s">
        <v>9</v>
      </c>
      <c r="M1125" s="5" t="s">
        <v>46</v>
      </c>
      <c r="N1125" s="5" t="s">
        <v>34</v>
      </c>
      <c r="O1125" s="5" t="s">
        <v>79</v>
      </c>
      <c r="P1125" s="5" t="s">
        <v>87</v>
      </c>
      <c r="S1125" s="3"/>
      <c r="AB1125" s="8"/>
    </row>
    <row r="1126" spans="2:28" ht="21" customHeight="1" x14ac:dyDescent="0.25">
      <c r="B1126" s="3" t="s">
        <v>4</v>
      </c>
      <c r="C1126" s="3">
        <v>31</v>
      </c>
      <c r="D1126" s="3" t="s">
        <v>49</v>
      </c>
      <c r="E1126" s="3" t="s">
        <v>42</v>
      </c>
      <c r="F1126" s="3" t="s">
        <v>32</v>
      </c>
      <c r="G1126" s="3">
        <v>2</v>
      </c>
      <c r="H1126" s="3" t="s">
        <v>19</v>
      </c>
      <c r="I1126" s="13">
        <v>12000000</v>
      </c>
      <c r="J1126" s="3">
        <v>4</v>
      </c>
      <c r="K1126" s="4">
        <v>0.3833333333333333</v>
      </c>
      <c r="L1126" s="3" t="s">
        <v>9</v>
      </c>
      <c r="M1126" s="3" t="s">
        <v>46</v>
      </c>
      <c r="N1126" s="3" t="s">
        <v>21</v>
      </c>
      <c r="O1126" s="3" t="s">
        <v>79</v>
      </c>
      <c r="P1126" s="3" t="s">
        <v>83</v>
      </c>
      <c r="S1126" s="3"/>
      <c r="AB1126" s="8"/>
    </row>
    <row r="1127" spans="2:28" ht="21" customHeight="1" x14ac:dyDescent="0.25">
      <c r="B1127" s="5" t="s">
        <v>57</v>
      </c>
      <c r="C1127" s="5">
        <v>12</v>
      </c>
      <c r="D1127" s="5" t="s">
        <v>12</v>
      </c>
      <c r="E1127" s="5" t="s">
        <v>29</v>
      </c>
      <c r="F1127" s="5" t="s">
        <v>13</v>
      </c>
      <c r="G1127" s="5">
        <v>0</v>
      </c>
      <c r="H1127" s="5" t="s">
        <v>58</v>
      </c>
      <c r="I1127" s="5">
        <v>0</v>
      </c>
      <c r="J1127" s="5">
        <v>3</v>
      </c>
      <c r="K1127" s="6">
        <v>0.3833333333333333</v>
      </c>
      <c r="L1127" s="5"/>
      <c r="M1127" s="5"/>
      <c r="N1127" s="5" t="s">
        <v>41</v>
      </c>
      <c r="O1127" s="5" t="s">
        <v>80</v>
      </c>
      <c r="P1127" s="5" t="s">
        <v>52</v>
      </c>
      <c r="S1127" s="3"/>
      <c r="AB1127" s="8"/>
    </row>
    <row r="1128" spans="2:28" ht="21" customHeight="1" x14ac:dyDescent="0.25">
      <c r="B1128" s="3" t="s">
        <v>57</v>
      </c>
      <c r="C1128" s="3">
        <v>17</v>
      </c>
      <c r="D1128" s="3" t="s">
        <v>35</v>
      </c>
      <c r="E1128" s="3" t="s">
        <v>18</v>
      </c>
      <c r="F1128" s="3" t="s">
        <v>13</v>
      </c>
      <c r="G1128" s="3">
        <v>0</v>
      </c>
      <c r="H1128" s="3" t="s">
        <v>58</v>
      </c>
      <c r="I1128" s="3">
        <v>0</v>
      </c>
      <c r="J1128" s="3">
        <v>1</v>
      </c>
      <c r="K1128" s="4">
        <v>0.3833333333333333</v>
      </c>
      <c r="N1128" s="3" t="s">
        <v>41</v>
      </c>
      <c r="O1128" s="3" t="s">
        <v>81</v>
      </c>
      <c r="P1128" s="3" t="s">
        <v>88</v>
      </c>
      <c r="S1128" s="3"/>
      <c r="AB1128" s="8"/>
    </row>
    <row r="1129" spans="2:28" ht="21" customHeight="1" x14ac:dyDescent="0.25">
      <c r="B1129" s="5" t="s">
        <v>57</v>
      </c>
      <c r="C1129" s="5">
        <v>14</v>
      </c>
      <c r="D1129" s="5" t="s">
        <v>56</v>
      </c>
      <c r="E1129" s="5" t="s">
        <v>18</v>
      </c>
      <c r="F1129" s="5" t="s">
        <v>32</v>
      </c>
      <c r="G1129" s="5">
        <v>0</v>
      </c>
      <c r="H1129" s="5" t="s">
        <v>58</v>
      </c>
      <c r="I1129" s="5">
        <v>0</v>
      </c>
      <c r="J1129" s="5">
        <v>4</v>
      </c>
      <c r="K1129" s="6">
        <v>0.3833333333333333</v>
      </c>
      <c r="L1129" s="5"/>
      <c r="M1129" s="5"/>
      <c r="N1129" s="5" t="s">
        <v>44</v>
      </c>
      <c r="O1129" s="5" t="s">
        <v>79</v>
      </c>
      <c r="P1129" s="5" t="s">
        <v>84</v>
      </c>
      <c r="S1129" s="3"/>
      <c r="AB1129" s="8"/>
    </row>
    <row r="1130" spans="2:28" ht="21" customHeight="1" x14ac:dyDescent="0.25">
      <c r="B1130" s="3" t="s">
        <v>4</v>
      </c>
      <c r="C1130" s="3">
        <v>11</v>
      </c>
      <c r="D1130" s="3" t="s">
        <v>45</v>
      </c>
      <c r="E1130" s="3" t="s">
        <v>22</v>
      </c>
      <c r="F1130" s="3" t="s">
        <v>13</v>
      </c>
      <c r="G1130" s="3">
        <v>2</v>
      </c>
      <c r="H1130" s="3" t="s">
        <v>40</v>
      </c>
      <c r="I1130" s="13">
        <v>38000000</v>
      </c>
      <c r="J1130" s="3">
        <v>1</v>
      </c>
      <c r="K1130" s="4">
        <v>0.38541666666666669</v>
      </c>
      <c r="L1130" s="3" t="s">
        <v>38</v>
      </c>
      <c r="M1130" s="3" t="s">
        <v>20</v>
      </c>
      <c r="N1130" s="3" t="s">
        <v>44</v>
      </c>
      <c r="O1130" s="3" t="s">
        <v>80</v>
      </c>
      <c r="P1130" s="3" t="s">
        <v>52</v>
      </c>
      <c r="S1130" s="3"/>
      <c r="AB1130" s="8"/>
    </row>
    <row r="1131" spans="2:28" ht="21" customHeight="1" x14ac:dyDescent="0.25">
      <c r="B1131" s="5" t="s">
        <v>4</v>
      </c>
      <c r="C1131" s="5">
        <v>11</v>
      </c>
      <c r="D1131" s="5" t="s">
        <v>47</v>
      </c>
      <c r="E1131" s="5" t="s">
        <v>6</v>
      </c>
      <c r="F1131" s="5" t="s">
        <v>32</v>
      </c>
      <c r="G1131" s="5">
        <v>5</v>
      </c>
      <c r="H1131" s="5" t="s">
        <v>26</v>
      </c>
      <c r="I1131" s="12">
        <v>25000000</v>
      </c>
      <c r="J1131" s="5">
        <v>1</v>
      </c>
      <c r="K1131" s="6">
        <v>0.38541666666666669</v>
      </c>
      <c r="L1131" s="5" t="s">
        <v>9</v>
      </c>
      <c r="M1131" s="5" t="s">
        <v>20</v>
      </c>
      <c r="N1131" s="5" t="s">
        <v>44</v>
      </c>
      <c r="O1131" s="5" t="s">
        <v>78</v>
      </c>
      <c r="P1131" s="5" t="s">
        <v>86</v>
      </c>
      <c r="S1131" s="3"/>
      <c r="AB1131" s="8"/>
    </row>
    <row r="1132" spans="2:28" ht="21" customHeight="1" x14ac:dyDescent="0.25">
      <c r="B1132" s="3" t="s">
        <v>4</v>
      </c>
      <c r="C1132" s="3">
        <v>1</v>
      </c>
      <c r="D1132" s="3" t="s">
        <v>50</v>
      </c>
      <c r="E1132" s="3" t="s">
        <v>42</v>
      </c>
      <c r="F1132" s="3" t="s">
        <v>13</v>
      </c>
      <c r="G1132" s="3">
        <v>2</v>
      </c>
      <c r="H1132" s="3" t="s">
        <v>19</v>
      </c>
      <c r="I1132" s="13">
        <v>12000000</v>
      </c>
      <c r="J1132" s="3">
        <v>1</v>
      </c>
      <c r="K1132" s="4">
        <v>0.38541666666666669</v>
      </c>
      <c r="L1132" s="3" t="s">
        <v>9</v>
      </c>
      <c r="M1132" s="3" t="s">
        <v>20</v>
      </c>
      <c r="N1132" s="3" t="s">
        <v>34</v>
      </c>
      <c r="O1132" s="3" t="s">
        <v>79</v>
      </c>
      <c r="P1132" s="3" t="s">
        <v>87</v>
      </c>
      <c r="S1132" s="3"/>
      <c r="AB1132" s="8"/>
    </row>
    <row r="1133" spans="2:28" ht="21" customHeight="1" x14ac:dyDescent="0.25">
      <c r="B1133" s="5" t="s">
        <v>4</v>
      </c>
      <c r="C1133" s="5">
        <v>29</v>
      </c>
      <c r="D1133" s="5" t="s">
        <v>12</v>
      </c>
      <c r="E1133" s="5" t="s">
        <v>18</v>
      </c>
      <c r="F1133" s="5" t="s">
        <v>7</v>
      </c>
      <c r="G1133" s="5">
        <v>5</v>
      </c>
      <c r="H1133" s="5" t="s">
        <v>59</v>
      </c>
      <c r="I1133" s="12">
        <v>21000000</v>
      </c>
      <c r="J1133" s="5">
        <v>5</v>
      </c>
      <c r="K1133" s="6">
        <v>0.38541666666666669</v>
      </c>
      <c r="L1133" s="5" t="s">
        <v>9</v>
      </c>
      <c r="M1133" s="5" t="s">
        <v>10</v>
      </c>
      <c r="N1133" s="5" t="s">
        <v>21</v>
      </c>
      <c r="O1133" s="5" t="s">
        <v>81</v>
      </c>
      <c r="P1133" s="5" t="s">
        <v>88</v>
      </c>
      <c r="S1133" s="3"/>
      <c r="AB1133" s="8"/>
    </row>
    <row r="1134" spans="2:28" ht="21" customHeight="1" x14ac:dyDescent="0.25">
      <c r="B1134" s="3" t="s">
        <v>4</v>
      </c>
      <c r="C1134" s="3">
        <v>30</v>
      </c>
      <c r="D1134" s="3" t="s">
        <v>17</v>
      </c>
      <c r="E1134" s="3" t="s">
        <v>22</v>
      </c>
      <c r="F1134" s="3" t="s">
        <v>13</v>
      </c>
      <c r="G1134" s="3">
        <v>2</v>
      </c>
      <c r="H1134" s="3" t="s">
        <v>19</v>
      </c>
      <c r="I1134" s="13">
        <v>12000000</v>
      </c>
      <c r="J1134" s="3">
        <v>4</v>
      </c>
      <c r="K1134" s="4">
        <v>0.38541666666666669</v>
      </c>
      <c r="L1134" s="3" t="s">
        <v>9</v>
      </c>
      <c r="M1134" s="3" t="s">
        <v>10</v>
      </c>
      <c r="N1134" s="3" t="s">
        <v>24</v>
      </c>
      <c r="O1134" s="3" t="s">
        <v>78</v>
      </c>
      <c r="P1134" s="3" t="s">
        <v>80</v>
      </c>
      <c r="S1134" s="3"/>
      <c r="AB1134" s="8"/>
    </row>
    <row r="1135" spans="2:28" ht="21" customHeight="1" x14ac:dyDescent="0.25">
      <c r="B1135" s="5" t="s">
        <v>4</v>
      </c>
      <c r="C1135" s="5">
        <v>25</v>
      </c>
      <c r="D1135" s="5" t="s">
        <v>28</v>
      </c>
      <c r="E1135" s="5" t="s">
        <v>6</v>
      </c>
      <c r="F1135" s="5" t="s">
        <v>7</v>
      </c>
      <c r="G1135" s="5">
        <v>1</v>
      </c>
      <c r="H1135" s="5" t="s">
        <v>37</v>
      </c>
      <c r="I1135" s="12">
        <v>19000000</v>
      </c>
      <c r="J1135" s="5">
        <v>3</v>
      </c>
      <c r="K1135" s="6">
        <v>0.38541666666666669</v>
      </c>
      <c r="L1135" s="5" t="s">
        <v>38</v>
      </c>
      <c r="M1135" s="5" t="s">
        <v>15</v>
      </c>
      <c r="N1135" s="5" t="s">
        <v>21</v>
      </c>
      <c r="O1135" s="5" t="s">
        <v>79</v>
      </c>
      <c r="P1135" s="5" t="s">
        <v>83</v>
      </c>
      <c r="S1135" s="3"/>
      <c r="AB1135" s="8"/>
    </row>
    <row r="1136" spans="2:28" ht="21" customHeight="1" x14ac:dyDescent="0.25">
      <c r="B1136" s="3" t="s">
        <v>4</v>
      </c>
      <c r="C1136" s="3">
        <v>10</v>
      </c>
      <c r="D1136" s="3" t="s">
        <v>28</v>
      </c>
      <c r="E1136" s="3" t="s">
        <v>6</v>
      </c>
      <c r="F1136" s="3" t="s">
        <v>7</v>
      </c>
      <c r="G1136" s="3">
        <v>4</v>
      </c>
      <c r="H1136" s="3" t="s">
        <v>14</v>
      </c>
      <c r="I1136" s="13">
        <v>11000000</v>
      </c>
      <c r="J1136" s="3">
        <v>5</v>
      </c>
      <c r="K1136" s="4">
        <v>0.38541666666666669</v>
      </c>
      <c r="L1136" s="3" t="s">
        <v>51</v>
      </c>
      <c r="M1136" s="3" t="s">
        <v>20</v>
      </c>
      <c r="N1136" s="3" t="s">
        <v>41</v>
      </c>
      <c r="O1136" s="3" t="s">
        <v>79</v>
      </c>
      <c r="P1136" s="3" t="s">
        <v>83</v>
      </c>
      <c r="S1136" s="3"/>
      <c r="AB1136" s="8"/>
    </row>
    <row r="1137" spans="2:28" ht="21" customHeight="1" x14ac:dyDescent="0.25">
      <c r="B1137" s="5" t="s">
        <v>4</v>
      </c>
      <c r="C1137" s="5">
        <v>28</v>
      </c>
      <c r="D1137" s="5" t="s">
        <v>28</v>
      </c>
      <c r="E1137" s="5" t="s">
        <v>42</v>
      </c>
      <c r="F1137" s="5" t="s">
        <v>32</v>
      </c>
      <c r="G1137" s="5">
        <v>1</v>
      </c>
      <c r="H1137" s="5" t="s">
        <v>8</v>
      </c>
      <c r="I1137" s="12">
        <v>7000000</v>
      </c>
      <c r="J1137" s="5">
        <v>1</v>
      </c>
      <c r="K1137" s="6">
        <v>0.38541666666666669</v>
      </c>
      <c r="L1137" s="5" t="s">
        <v>9</v>
      </c>
      <c r="M1137" s="5" t="s">
        <v>46</v>
      </c>
      <c r="N1137" s="5" t="s">
        <v>31</v>
      </c>
      <c r="O1137" s="5" t="s">
        <v>78</v>
      </c>
      <c r="P1137" s="5" t="s">
        <v>80</v>
      </c>
      <c r="S1137" s="3"/>
      <c r="AB1137" s="8"/>
    </row>
    <row r="1138" spans="2:28" ht="21" customHeight="1" x14ac:dyDescent="0.25">
      <c r="B1138" s="3" t="s">
        <v>4</v>
      </c>
      <c r="C1138" s="3">
        <v>13</v>
      </c>
      <c r="D1138" s="3" t="s">
        <v>35</v>
      </c>
      <c r="E1138" s="3" t="s">
        <v>29</v>
      </c>
      <c r="F1138" s="3" t="s">
        <v>13</v>
      </c>
      <c r="G1138" s="3">
        <v>4</v>
      </c>
      <c r="H1138" s="3" t="s">
        <v>33</v>
      </c>
      <c r="I1138" s="13">
        <v>20000000</v>
      </c>
      <c r="J1138" s="3">
        <v>5</v>
      </c>
      <c r="K1138" s="4">
        <v>0.38541666666666669</v>
      </c>
      <c r="L1138" s="3" t="s">
        <v>9</v>
      </c>
      <c r="M1138" s="3" t="s">
        <v>15</v>
      </c>
      <c r="N1138" s="3" t="s">
        <v>21</v>
      </c>
      <c r="O1138" s="3" t="s">
        <v>79</v>
      </c>
      <c r="P1138" s="3" t="s">
        <v>84</v>
      </c>
      <c r="S1138" s="3"/>
      <c r="AB1138" s="8"/>
    </row>
    <row r="1139" spans="2:28" ht="21" customHeight="1" x14ac:dyDescent="0.25">
      <c r="B1139" s="5" t="s">
        <v>4</v>
      </c>
      <c r="C1139" s="5">
        <v>3</v>
      </c>
      <c r="D1139" s="5" t="s">
        <v>35</v>
      </c>
      <c r="E1139" s="5" t="s">
        <v>6</v>
      </c>
      <c r="F1139" s="5" t="s">
        <v>32</v>
      </c>
      <c r="G1139" s="5">
        <v>3</v>
      </c>
      <c r="H1139" s="5" t="s">
        <v>23</v>
      </c>
      <c r="I1139" s="12">
        <v>15000000</v>
      </c>
      <c r="J1139" s="5">
        <v>2</v>
      </c>
      <c r="K1139" s="6">
        <v>0.38541666666666669</v>
      </c>
      <c r="L1139" s="5" t="s">
        <v>9</v>
      </c>
      <c r="M1139" s="5" t="s">
        <v>46</v>
      </c>
      <c r="N1139" s="5" t="s">
        <v>16</v>
      </c>
      <c r="O1139" s="5" t="s">
        <v>81</v>
      </c>
      <c r="P1139" s="5" t="s">
        <v>88</v>
      </c>
      <c r="S1139" s="3"/>
      <c r="AB1139" s="8"/>
    </row>
    <row r="1140" spans="2:28" ht="21" customHeight="1" x14ac:dyDescent="0.25">
      <c r="B1140" s="3" t="s">
        <v>4</v>
      </c>
      <c r="C1140" s="3">
        <v>11</v>
      </c>
      <c r="D1140" s="3" t="s">
        <v>45</v>
      </c>
      <c r="E1140" s="3" t="s">
        <v>22</v>
      </c>
      <c r="F1140" s="3" t="s">
        <v>13</v>
      </c>
      <c r="G1140" s="3">
        <v>2</v>
      </c>
      <c r="H1140" s="3" t="s">
        <v>40</v>
      </c>
      <c r="I1140" s="13">
        <v>38000000</v>
      </c>
      <c r="J1140" s="3">
        <v>1</v>
      </c>
      <c r="K1140" s="4">
        <v>0.38541666666666669</v>
      </c>
      <c r="L1140" s="3" t="s">
        <v>38</v>
      </c>
      <c r="M1140" s="3" t="s">
        <v>20</v>
      </c>
      <c r="N1140" s="3" t="s">
        <v>44</v>
      </c>
      <c r="O1140" s="3" t="s">
        <v>80</v>
      </c>
      <c r="P1140" s="3" t="s">
        <v>52</v>
      </c>
      <c r="S1140" s="3"/>
      <c r="AB1140" s="8"/>
    </row>
    <row r="1141" spans="2:28" ht="21" customHeight="1" x14ac:dyDescent="0.25">
      <c r="B1141" s="5" t="s">
        <v>4</v>
      </c>
      <c r="C1141" s="5">
        <v>11</v>
      </c>
      <c r="D1141" s="5" t="s">
        <v>47</v>
      </c>
      <c r="E1141" s="5" t="s">
        <v>6</v>
      </c>
      <c r="F1141" s="5" t="s">
        <v>32</v>
      </c>
      <c r="G1141" s="5">
        <v>5</v>
      </c>
      <c r="H1141" s="5" t="s">
        <v>26</v>
      </c>
      <c r="I1141" s="12">
        <v>25000000</v>
      </c>
      <c r="J1141" s="5">
        <v>1</v>
      </c>
      <c r="K1141" s="6">
        <v>0.38541666666666669</v>
      </c>
      <c r="L1141" s="5" t="s">
        <v>9</v>
      </c>
      <c r="M1141" s="5" t="s">
        <v>20</v>
      </c>
      <c r="N1141" s="5" t="s">
        <v>44</v>
      </c>
      <c r="O1141" s="5" t="s">
        <v>78</v>
      </c>
      <c r="P1141" s="5" t="s">
        <v>86</v>
      </c>
      <c r="S1141" s="3"/>
      <c r="AB1141" s="8"/>
    </row>
    <row r="1142" spans="2:28" ht="21" customHeight="1" x14ac:dyDescent="0.25">
      <c r="B1142" s="3" t="s">
        <v>4</v>
      </c>
      <c r="C1142" s="3">
        <v>1</v>
      </c>
      <c r="D1142" s="3" t="s">
        <v>50</v>
      </c>
      <c r="E1142" s="3" t="s">
        <v>42</v>
      </c>
      <c r="F1142" s="3" t="s">
        <v>13</v>
      </c>
      <c r="G1142" s="3">
        <v>2</v>
      </c>
      <c r="H1142" s="3" t="s">
        <v>19</v>
      </c>
      <c r="I1142" s="13">
        <v>12000000</v>
      </c>
      <c r="J1142" s="3">
        <v>1</v>
      </c>
      <c r="K1142" s="4">
        <v>0.38541666666666669</v>
      </c>
      <c r="L1142" s="3" t="s">
        <v>9</v>
      </c>
      <c r="M1142" s="3" t="s">
        <v>20</v>
      </c>
      <c r="N1142" s="3" t="s">
        <v>34</v>
      </c>
      <c r="O1142" s="3" t="s">
        <v>79</v>
      </c>
      <c r="P1142" s="3" t="s">
        <v>87</v>
      </c>
      <c r="S1142" s="3"/>
      <c r="AB1142" s="8"/>
    </row>
    <row r="1143" spans="2:28" ht="21" customHeight="1" x14ac:dyDescent="0.25">
      <c r="B1143" s="5" t="s">
        <v>4</v>
      </c>
      <c r="C1143" s="5">
        <v>29</v>
      </c>
      <c r="D1143" s="5" t="s">
        <v>12</v>
      </c>
      <c r="E1143" s="5" t="s">
        <v>18</v>
      </c>
      <c r="F1143" s="5" t="s">
        <v>7</v>
      </c>
      <c r="G1143" s="5">
        <v>5</v>
      </c>
      <c r="H1143" s="5" t="s">
        <v>59</v>
      </c>
      <c r="I1143" s="12">
        <v>21000000</v>
      </c>
      <c r="J1143" s="5">
        <v>5</v>
      </c>
      <c r="K1143" s="6">
        <v>0.38541666666666669</v>
      </c>
      <c r="L1143" s="5" t="s">
        <v>9</v>
      </c>
      <c r="M1143" s="5" t="s">
        <v>10</v>
      </c>
      <c r="N1143" s="5" t="s">
        <v>21</v>
      </c>
      <c r="O1143" s="5" t="s">
        <v>81</v>
      </c>
      <c r="P1143" s="5" t="s">
        <v>88</v>
      </c>
      <c r="S1143" s="3"/>
      <c r="AB1143" s="8"/>
    </row>
    <row r="1144" spans="2:28" ht="21" customHeight="1" x14ac:dyDescent="0.25">
      <c r="B1144" s="3" t="s">
        <v>57</v>
      </c>
      <c r="C1144" s="3">
        <v>13</v>
      </c>
      <c r="D1144" s="3" t="s">
        <v>45</v>
      </c>
      <c r="E1144" s="3" t="s">
        <v>6</v>
      </c>
      <c r="F1144" s="3" t="s">
        <v>36</v>
      </c>
      <c r="G1144" s="3">
        <v>0</v>
      </c>
      <c r="H1144" s="3" t="s">
        <v>58</v>
      </c>
      <c r="I1144" s="3">
        <v>0</v>
      </c>
      <c r="J1144" s="3">
        <v>2</v>
      </c>
      <c r="K1144" s="4">
        <v>0.38541666666666669</v>
      </c>
      <c r="N1144" s="3" t="s">
        <v>34</v>
      </c>
      <c r="O1144" s="3" t="s">
        <v>80</v>
      </c>
      <c r="P1144" s="3" t="s">
        <v>52</v>
      </c>
      <c r="S1144" s="3"/>
      <c r="AB1144" s="8"/>
    </row>
    <row r="1145" spans="2:28" ht="21" customHeight="1" x14ac:dyDescent="0.25">
      <c r="B1145" s="5" t="s">
        <v>57</v>
      </c>
      <c r="C1145" s="5">
        <v>29</v>
      </c>
      <c r="D1145" s="5" t="s">
        <v>17</v>
      </c>
      <c r="E1145" s="5" t="s">
        <v>18</v>
      </c>
      <c r="F1145" s="5" t="s">
        <v>13</v>
      </c>
      <c r="G1145" s="5">
        <v>0</v>
      </c>
      <c r="H1145" s="5" t="s">
        <v>58</v>
      </c>
      <c r="I1145" s="5">
        <v>0</v>
      </c>
      <c r="J1145" s="5">
        <v>2</v>
      </c>
      <c r="K1145" s="6">
        <v>0.38541666666666669</v>
      </c>
      <c r="L1145" s="5"/>
      <c r="M1145" s="5"/>
      <c r="N1145" s="5" t="s">
        <v>34</v>
      </c>
      <c r="O1145" s="5" t="s">
        <v>79</v>
      </c>
      <c r="P1145" s="5" t="s">
        <v>83</v>
      </c>
      <c r="S1145" s="3"/>
      <c r="AB1145" s="8"/>
    </row>
    <row r="1146" spans="2:28" ht="21" customHeight="1" x14ac:dyDescent="0.25">
      <c r="B1146" s="3" t="s">
        <v>57</v>
      </c>
      <c r="C1146" s="3">
        <v>30</v>
      </c>
      <c r="D1146" s="3" t="s">
        <v>56</v>
      </c>
      <c r="E1146" s="3" t="s">
        <v>18</v>
      </c>
      <c r="F1146" s="3" t="s">
        <v>32</v>
      </c>
      <c r="G1146" s="3">
        <v>0</v>
      </c>
      <c r="H1146" s="3" t="s">
        <v>58</v>
      </c>
      <c r="I1146" s="3">
        <v>0</v>
      </c>
      <c r="J1146" s="3">
        <v>4</v>
      </c>
      <c r="K1146" s="4">
        <v>0.38541666666666669</v>
      </c>
      <c r="N1146" s="3" t="s">
        <v>21</v>
      </c>
      <c r="O1146" s="3" t="s">
        <v>81</v>
      </c>
      <c r="P1146" s="3" t="s">
        <v>91</v>
      </c>
      <c r="S1146" s="3"/>
      <c r="AB1146" s="8"/>
    </row>
    <row r="1147" spans="2:28" ht="21" customHeight="1" x14ac:dyDescent="0.25">
      <c r="B1147" s="5" t="s">
        <v>57</v>
      </c>
      <c r="C1147" s="5">
        <v>13</v>
      </c>
      <c r="D1147" s="5" t="s">
        <v>45</v>
      </c>
      <c r="E1147" s="5" t="s">
        <v>6</v>
      </c>
      <c r="F1147" s="5" t="s">
        <v>36</v>
      </c>
      <c r="G1147" s="5">
        <v>0</v>
      </c>
      <c r="H1147" s="5" t="s">
        <v>58</v>
      </c>
      <c r="I1147" s="5">
        <v>0</v>
      </c>
      <c r="J1147" s="5">
        <v>2</v>
      </c>
      <c r="K1147" s="6">
        <v>0.38541666666666669</v>
      </c>
      <c r="L1147" s="5"/>
      <c r="M1147" s="5"/>
      <c r="N1147" s="5" t="s">
        <v>34</v>
      </c>
      <c r="O1147" s="5" t="s">
        <v>80</v>
      </c>
      <c r="P1147" s="5" t="s">
        <v>52</v>
      </c>
      <c r="S1147" s="3"/>
      <c r="AB1147" s="8"/>
    </row>
    <row r="1148" spans="2:28" ht="21" customHeight="1" x14ac:dyDescent="0.25">
      <c r="B1148" s="3" t="s">
        <v>4</v>
      </c>
      <c r="C1148" s="3">
        <v>12</v>
      </c>
      <c r="D1148" s="3" t="s">
        <v>45</v>
      </c>
      <c r="E1148" s="3" t="s">
        <v>22</v>
      </c>
      <c r="F1148" s="3" t="s">
        <v>32</v>
      </c>
      <c r="G1148" s="3">
        <v>2</v>
      </c>
      <c r="H1148" s="3" t="s">
        <v>19</v>
      </c>
      <c r="I1148" s="13">
        <v>12000000</v>
      </c>
      <c r="J1148" s="3">
        <v>3</v>
      </c>
      <c r="K1148" s="4">
        <v>0.39999999999999997</v>
      </c>
      <c r="L1148" s="3" t="s">
        <v>9</v>
      </c>
      <c r="M1148" s="3" t="s">
        <v>10</v>
      </c>
      <c r="N1148" s="3" t="s">
        <v>21</v>
      </c>
      <c r="O1148" s="3" t="s">
        <v>81</v>
      </c>
      <c r="P1148" s="3" t="s">
        <v>88</v>
      </c>
      <c r="S1148" s="3"/>
      <c r="AB1148" s="8"/>
    </row>
    <row r="1149" spans="2:28" ht="21" customHeight="1" x14ac:dyDescent="0.25">
      <c r="B1149" s="5" t="s">
        <v>4</v>
      </c>
      <c r="C1149" s="5">
        <v>1</v>
      </c>
      <c r="D1149" s="5" t="s">
        <v>60</v>
      </c>
      <c r="E1149" s="5" t="s">
        <v>18</v>
      </c>
      <c r="F1149" s="5" t="s">
        <v>32</v>
      </c>
      <c r="G1149" s="5">
        <v>5</v>
      </c>
      <c r="H1149" s="5" t="s">
        <v>26</v>
      </c>
      <c r="I1149" s="12">
        <v>25000000</v>
      </c>
      <c r="J1149" s="5">
        <v>1</v>
      </c>
      <c r="K1149" s="6">
        <v>0.39999999999999997</v>
      </c>
      <c r="L1149" s="5" t="s">
        <v>9</v>
      </c>
      <c r="M1149" s="5" t="s">
        <v>20</v>
      </c>
      <c r="N1149" s="5" t="s">
        <v>34</v>
      </c>
      <c r="O1149" s="5" t="s">
        <v>79</v>
      </c>
      <c r="P1149" s="5" t="s">
        <v>84</v>
      </c>
      <c r="S1149" s="3"/>
      <c r="AB1149" s="8"/>
    </row>
    <row r="1150" spans="2:28" ht="21" customHeight="1" x14ac:dyDescent="0.25">
      <c r="B1150" s="3" t="s">
        <v>4</v>
      </c>
      <c r="C1150" s="3">
        <v>11</v>
      </c>
      <c r="D1150" s="3" t="s">
        <v>17</v>
      </c>
      <c r="E1150" s="3" t="s">
        <v>42</v>
      </c>
      <c r="F1150" s="3" t="s">
        <v>55</v>
      </c>
      <c r="G1150" s="3">
        <v>1</v>
      </c>
      <c r="H1150" s="3" t="s">
        <v>8</v>
      </c>
      <c r="I1150" s="13">
        <v>7000000</v>
      </c>
      <c r="J1150" s="3">
        <v>2</v>
      </c>
      <c r="K1150" s="4">
        <v>0.39999999999999997</v>
      </c>
      <c r="L1150" s="3" t="s">
        <v>9</v>
      </c>
      <c r="M1150" s="3" t="s">
        <v>46</v>
      </c>
      <c r="N1150" s="3" t="s">
        <v>44</v>
      </c>
      <c r="O1150" s="3" t="s">
        <v>80</v>
      </c>
      <c r="P1150" s="3" t="s">
        <v>52</v>
      </c>
      <c r="S1150" s="3"/>
      <c r="AB1150" s="8"/>
    </row>
    <row r="1151" spans="2:28" ht="21" customHeight="1" x14ac:dyDescent="0.25">
      <c r="B1151" s="5" t="s">
        <v>4</v>
      </c>
      <c r="C1151" s="5">
        <v>12</v>
      </c>
      <c r="D1151" s="5" t="s">
        <v>28</v>
      </c>
      <c r="E1151" s="5" t="s">
        <v>6</v>
      </c>
      <c r="F1151" s="5" t="s">
        <v>32</v>
      </c>
      <c r="G1151" s="5">
        <v>2</v>
      </c>
      <c r="H1151" s="5" t="s">
        <v>40</v>
      </c>
      <c r="I1151" s="12">
        <v>38000000</v>
      </c>
      <c r="J1151" s="5">
        <v>3</v>
      </c>
      <c r="K1151" s="6">
        <v>0.39999999999999997</v>
      </c>
      <c r="L1151" s="5" t="s">
        <v>38</v>
      </c>
      <c r="M1151" s="5" t="s">
        <v>46</v>
      </c>
      <c r="N1151" s="5" t="s">
        <v>41</v>
      </c>
      <c r="O1151" s="5" t="s">
        <v>79</v>
      </c>
      <c r="P1151" s="5" t="s">
        <v>87</v>
      </c>
      <c r="S1151" s="3"/>
      <c r="AB1151" s="8"/>
    </row>
    <row r="1152" spans="2:28" ht="21" customHeight="1" x14ac:dyDescent="0.25">
      <c r="B1152" s="3" t="s">
        <v>4</v>
      </c>
      <c r="C1152" s="3">
        <v>28</v>
      </c>
      <c r="D1152" s="3" t="s">
        <v>28</v>
      </c>
      <c r="E1152" s="3" t="s">
        <v>42</v>
      </c>
      <c r="F1152" s="3" t="s">
        <v>7</v>
      </c>
      <c r="G1152" s="3">
        <v>3</v>
      </c>
      <c r="H1152" s="3" t="s">
        <v>23</v>
      </c>
      <c r="I1152" s="13">
        <v>15000000</v>
      </c>
      <c r="J1152" s="3">
        <v>1</v>
      </c>
      <c r="K1152" s="4">
        <v>0.39999999999999997</v>
      </c>
      <c r="L1152" s="3" t="s">
        <v>9</v>
      </c>
      <c r="M1152" s="3" t="s">
        <v>15</v>
      </c>
      <c r="N1152" s="3" t="s">
        <v>24</v>
      </c>
      <c r="O1152" s="3" t="s">
        <v>78</v>
      </c>
      <c r="P1152" s="3" t="s">
        <v>86</v>
      </c>
      <c r="S1152" s="3"/>
      <c r="AB1152" s="8"/>
    </row>
    <row r="1153" spans="2:28" ht="21" customHeight="1" x14ac:dyDescent="0.25">
      <c r="B1153" s="5" t="s">
        <v>4</v>
      </c>
      <c r="C1153" s="5">
        <v>8</v>
      </c>
      <c r="D1153" s="5" t="s">
        <v>28</v>
      </c>
      <c r="E1153" s="5" t="s">
        <v>22</v>
      </c>
      <c r="F1153" s="5" t="s">
        <v>36</v>
      </c>
      <c r="G1153" s="5">
        <v>2</v>
      </c>
      <c r="H1153" s="5" t="s">
        <v>19</v>
      </c>
      <c r="I1153" s="12">
        <v>12000000</v>
      </c>
      <c r="J1153" s="5">
        <v>4</v>
      </c>
      <c r="K1153" s="6">
        <v>0.39999999999999997</v>
      </c>
      <c r="L1153" s="5" t="s">
        <v>9</v>
      </c>
      <c r="M1153" s="5" t="s">
        <v>20</v>
      </c>
      <c r="N1153" s="5" t="s">
        <v>44</v>
      </c>
      <c r="O1153" s="5" t="s">
        <v>79</v>
      </c>
      <c r="P1153" s="5" t="s">
        <v>84</v>
      </c>
      <c r="S1153" s="3"/>
      <c r="AB1153" s="8"/>
    </row>
    <row r="1154" spans="2:28" ht="21" customHeight="1" x14ac:dyDescent="0.25">
      <c r="B1154" s="3" t="s">
        <v>4</v>
      </c>
      <c r="C1154" s="3">
        <v>11</v>
      </c>
      <c r="D1154" s="3" t="s">
        <v>35</v>
      </c>
      <c r="E1154" s="3" t="s">
        <v>18</v>
      </c>
      <c r="F1154" s="3" t="s">
        <v>7</v>
      </c>
      <c r="G1154" s="3">
        <v>2</v>
      </c>
      <c r="H1154" s="3" t="s">
        <v>19</v>
      </c>
      <c r="I1154" s="13">
        <v>12000000</v>
      </c>
      <c r="J1154" s="3">
        <v>1</v>
      </c>
      <c r="K1154" s="4">
        <v>0.39999999999999997</v>
      </c>
      <c r="L1154" s="3" t="s">
        <v>9</v>
      </c>
      <c r="M1154" s="3" t="s">
        <v>30</v>
      </c>
      <c r="N1154" s="3" t="s">
        <v>34</v>
      </c>
      <c r="O1154" s="3" t="s">
        <v>79</v>
      </c>
      <c r="P1154" s="3" t="s">
        <v>83</v>
      </c>
      <c r="S1154" s="3"/>
      <c r="AB1154" s="8"/>
    </row>
    <row r="1155" spans="2:28" ht="21" customHeight="1" x14ac:dyDescent="0.25">
      <c r="B1155" s="5" t="s">
        <v>4</v>
      </c>
      <c r="C1155" s="5">
        <v>22</v>
      </c>
      <c r="D1155" s="5" t="s">
        <v>35</v>
      </c>
      <c r="E1155" s="5" t="s">
        <v>22</v>
      </c>
      <c r="F1155" s="5" t="s">
        <v>7</v>
      </c>
      <c r="G1155" s="5">
        <v>4</v>
      </c>
      <c r="H1155" s="5" t="s">
        <v>33</v>
      </c>
      <c r="I1155" s="12">
        <v>20000000</v>
      </c>
      <c r="J1155" s="5">
        <v>4</v>
      </c>
      <c r="K1155" s="6">
        <v>0.39999999999999997</v>
      </c>
      <c r="L1155" s="5" t="s">
        <v>9</v>
      </c>
      <c r="M1155" s="5" t="s">
        <v>10</v>
      </c>
      <c r="N1155" s="5" t="s">
        <v>31</v>
      </c>
      <c r="O1155" s="5" t="s">
        <v>78</v>
      </c>
      <c r="P1155" s="5" t="s">
        <v>86</v>
      </c>
      <c r="S1155" s="3"/>
      <c r="AB1155" s="8"/>
    </row>
    <row r="1156" spans="2:28" ht="21" customHeight="1" x14ac:dyDescent="0.25">
      <c r="B1156" s="3" t="s">
        <v>4</v>
      </c>
      <c r="C1156" s="3">
        <v>12</v>
      </c>
      <c r="D1156" s="3" t="s">
        <v>45</v>
      </c>
      <c r="E1156" s="3" t="s">
        <v>22</v>
      </c>
      <c r="F1156" s="3" t="s">
        <v>32</v>
      </c>
      <c r="G1156" s="3">
        <v>2</v>
      </c>
      <c r="H1156" s="3" t="s">
        <v>19</v>
      </c>
      <c r="I1156" s="13">
        <v>12000000</v>
      </c>
      <c r="J1156" s="3">
        <v>3</v>
      </c>
      <c r="K1156" s="4">
        <v>0.39999999999999997</v>
      </c>
      <c r="L1156" s="3" t="s">
        <v>9</v>
      </c>
      <c r="M1156" s="3" t="s">
        <v>10</v>
      </c>
      <c r="N1156" s="3" t="s">
        <v>21</v>
      </c>
      <c r="O1156" s="3" t="s">
        <v>81</v>
      </c>
      <c r="P1156" s="3" t="s">
        <v>88</v>
      </c>
      <c r="S1156" s="3"/>
      <c r="AB1156" s="8"/>
    </row>
    <row r="1157" spans="2:28" ht="21" customHeight="1" x14ac:dyDescent="0.25">
      <c r="B1157" s="5" t="s">
        <v>4</v>
      </c>
      <c r="C1157" s="5">
        <v>1</v>
      </c>
      <c r="D1157" s="5" t="s">
        <v>60</v>
      </c>
      <c r="E1157" s="5" t="s">
        <v>18</v>
      </c>
      <c r="F1157" s="5" t="s">
        <v>32</v>
      </c>
      <c r="G1157" s="5">
        <v>5</v>
      </c>
      <c r="H1157" s="5" t="s">
        <v>26</v>
      </c>
      <c r="I1157" s="12">
        <v>25000000</v>
      </c>
      <c r="J1157" s="5">
        <v>1</v>
      </c>
      <c r="K1157" s="6">
        <v>0.39999999999999997</v>
      </c>
      <c r="L1157" s="5" t="s">
        <v>9</v>
      </c>
      <c r="M1157" s="5" t="s">
        <v>20</v>
      </c>
      <c r="N1157" s="5" t="s">
        <v>34</v>
      </c>
      <c r="O1157" s="5" t="s">
        <v>79</v>
      </c>
      <c r="P1157" s="5" t="s">
        <v>84</v>
      </c>
      <c r="S1157" s="3"/>
      <c r="AB1157" s="8"/>
    </row>
    <row r="1158" spans="2:28" ht="21" customHeight="1" x14ac:dyDescent="0.25">
      <c r="B1158" s="3" t="s">
        <v>57</v>
      </c>
      <c r="C1158" s="3">
        <v>27</v>
      </c>
      <c r="D1158" s="3" t="s">
        <v>17</v>
      </c>
      <c r="E1158" s="3" t="s">
        <v>6</v>
      </c>
      <c r="F1158" s="3" t="s">
        <v>7</v>
      </c>
      <c r="G1158" s="3">
        <v>0</v>
      </c>
      <c r="H1158" s="3" t="s">
        <v>58</v>
      </c>
      <c r="I1158" s="3">
        <v>0</v>
      </c>
      <c r="J1158" s="3">
        <v>1</v>
      </c>
      <c r="K1158" s="4">
        <v>0.39999999999999997</v>
      </c>
      <c r="N1158" s="3" t="s">
        <v>24</v>
      </c>
      <c r="O1158" s="3" t="s">
        <v>81</v>
      </c>
      <c r="P1158" s="3" t="s">
        <v>91</v>
      </c>
      <c r="S1158" s="3"/>
      <c r="AB1158" s="8"/>
    </row>
    <row r="1159" spans="2:28" ht="21" customHeight="1" x14ac:dyDescent="0.25">
      <c r="B1159" s="5" t="s">
        <v>57</v>
      </c>
      <c r="C1159" s="5">
        <v>3</v>
      </c>
      <c r="D1159" s="5" t="s">
        <v>28</v>
      </c>
      <c r="E1159" s="5" t="s">
        <v>6</v>
      </c>
      <c r="F1159" s="5" t="s">
        <v>32</v>
      </c>
      <c r="G1159" s="5">
        <v>0</v>
      </c>
      <c r="H1159" s="5" t="s">
        <v>58</v>
      </c>
      <c r="I1159" s="5">
        <v>0</v>
      </c>
      <c r="J1159" s="5">
        <v>1</v>
      </c>
      <c r="K1159" s="6">
        <v>0.39999999999999997</v>
      </c>
      <c r="L1159" s="5"/>
      <c r="M1159" s="5"/>
      <c r="N1159" s="5" t="s">
        <v>21</v>
      </c>
      <c r="O1159" s="5" t="s">
        <v>78</v>
      </c>
      <c r="P1159" s="5" t="s">
        <v>89</v>
      </c>
      <c r="S1159" s="3"/>
      <c r="AB1159" s="8"/>
    </row>
    <row r="1160" spans="2:28" ht="21" customHeight="1" x14ac:dyDescent="0.25">
      <c r="B1160" s="3" t="s">
        <v>57</v>
      </c>
      <c r="C1160" s="3">
        <v>11</v>
      </c>
      <c r="D1160" s="3" t="s">
        <v>35</v>
      </c>
      <c r="E1160" s="3" t="s">
        <v>6</v>
      </c>
      <c r="F1160" s="3" t="s">
        <v>7</v>
      </c>
      <c r="G1160" s="3">
        <v>0</v>
      </c>
      <c r="H1160" s="3" t="s">
        <v>58</v>
      </c>
      <c r="I1160" s="3">
        <v>0</v>
      </c>
      <c r="J1160" s="3">
        <v>3</v>
      </c>
      <c r="K1160" s="4">
        <v>0.39999999999999997</v>
      </c>
      <c r="N1160" s="3" t="s">
        <v>31</v>
      </c>
      <c r="O1160" s="3" t="s">
        <v>78</v>
      </c>
      <c r="P1160" s="3" t="s">
        <v>86</v>
      </c>
      <c r="S1160" s="3"/>
      <c r="AB1160" s="8"/>
    </row>
    <row r="1161" spans="2:28" ht="21" customHeight="1" x14ac:dyDescent="0.25">
      <c r="B1161" s="5" t="s">
        <v>57</v>
      </c>
      <c r="C1161" s="5">
        <v>10</v>
      </c>
      <c r="D1161" s="5" t="s">
        <v>35</v>
      </c>
      <c r="E1161" s="5" t="s">
        <v>22</v>
      </c>
      <c r="F1161" s="5" t="s">
        <v>13</v>
      </c>
      <c r="G1161" s="5">
        <v>0</v>
      </c>
      <c r="H1161" s="5" t="s">
        <v>58</v>
      </c>
      <c r="I1161" s="5">
        <v>0</v>
      </c>
      <c r="J1161" s="5">
        <v>5</v>
      </c>
      <c r="K1161" s="6">
        <v>0.39999999999999997</v>
      </c>
      <c r="L1161" s="5"/>
      <c r="M1161" s="5"/>
      <c r="N1161" s="5" t="s">
        <v>44</v>
      </c>
      <c r="O1161" s="5" t="s">
        <v>78</v>
      </c>
      <c r="P1161" s="5" t="s">
        <v>52</v>
      </c>
      <c r="S1161" s="3"/>
      <c r="AB1161" s="8"/>
    </row>
    <row r="1162" spans="2:28" ht="21" customHeight="1" x14ac:dyDescent="0.25">
      <c r="B1162" s="3" t="s">
        <v>4</v>
      </c>
      <c r="C1162" s="3">
        <v>12</v>
      </c>
      <c r="D1162" s="3" t="s">
        <v>50</v>
      </c>
      <c r="E1162" s="3" t="s">
        <v>18</v>
      </c>
      <c r="F1162" s="3" t="s">
        <v>32</v>
      </c>
      <c r="G1162" s="3">
        <v>3</v>
      </c>
      <c r="H1162" s="3" t="s">
        <v>23</v>
      </c>
      <c r="I1162" s="13">
        <v>15000000</v>
      </c>
      <c r="J1162" s="3">
        <v>3</v>
      </c>
      <c r="K1162" s="4">
        <v>0.4236111111111111</v>
      </c>
      <c r="L1162" s="3" t="s">
        <v>9</v>
      </c>
      <c r="M1162" s="3" t="s">
        <v>53</v>
      </c>
      <c r="N1162" s="3" t="s">
        <v>41</v>
      </c>
      <c r="O1162" s="3" t="s">
        <v>81</v>
      </c>
      <c r="P1162" s="3" t="s">
        <v>91</v>
      </c>
      <c r="S1162" s="3"/>
      <c r="AB1162" s="8"/>
    </row>
    <row r="1163" spans="2:28" ht="21" customHeight="1" x14ac:dyDescent="0.25">
      <c r="B1163" s="5" t="s">
        <v>4</v>
      </c>
      <c r="C1163" s="5">
        <v>13</v>
      </c>
      <c r="D1163" s="5" t="s">
        <v>12</v>
      </c>
      <c r="E1163" s="5" t="s">
        <v>6</v>
      </c>
      <c r="F1163" s="5" t="s">
        <v>32</v>
      </c>
      <c r="G1163" s="5">
        <v>3</v>
      </c>
      <c r="H1163" s="5" t="s">
        <v>23</v>
      </c>
      <c r="I1163" s="12">
        <v>15000000</v>
      </c>
      <c r="J1163" s="5">
        <v>1</v>
      </c>
      <c r="K1163" s="6">
        <v>0.4236111111111111</v>
      </c>
      <c r="L1163" s="5" t="s">
        <v>9</v>
      </c>
      <c r="M1163" s="5" t="s">
        <v>39</v>
      </c>
      <c r="N1163" s="5" t="s">
        <v>24</v>
      </c>
      <c r="O1163" s="5" t="s">
        <v>79</v>
      </c>
      <c r="P1163" s="5" t="s">
        <v>84</v>
      </c>
      <c r="S1163" s="3"/>
      <c r="AB1163" s="8"/>
    </row>
    <row r="1164" spans="2:28" ht="21" customHeight="1" x14ac:dyDescent="0.25">
      <c r="B1164" s="3" t="s">
        <v>4</v>
      </c>
      <c r="C1164" s="3">
        <v>11</v>
      </c>
      <c r="D1164" s="3" t="s">
        <v>12</v>
      </c>
      <c r="E1164" s="3" t="s">
        <v>42</v>
      </c>
      <c r="F1164" s="3" t="s">
        <v>7</v>
      </c>
      <c r="G1164" s="3">
        <v>1</v>
      </c>
      <c r="H1164" s="3" t="s">
        <v>8</v>
      </c>
      <c r="I1164" s="13">
        <v>7000000</v>
      </c>
      <c r="J1164" s="3">
        <v>3</v>
      </c>
      <c r="K1164" s="4">
        <v>0.4236111111111111</v>
      </c>
      <c r="L1164" s="3" t="s">
        <v>9</v>
      </c>
      <c r="M1164" s="3" t="s">
        <v>46</v>
      </c>
      <c r="N1164" s="3" t="s">
        <v>11</v>
      </c>
      <c r="O1164" s="3" t="s">
        <v>78</v>
      </c>
      <c r="P1164" s="3" t="s">
        <v>86</v>
      </c>
      <c r="S1164" s="3"/>
      <c r="AB1164" s="8"/>
    </row>
    <row r="1165" spans="2:28" ht="21" customHeight="1" x14ac:dyDescent="0.25">
      <c r="B1165" s="5" t="s">
        <v>4</v>
      </c>
      <c r="C1165" s="5">
        <v>7</v>
      </c>
      <c r="D1165" s="5" t="s">
        <v>17</v>
      </c>
      <c r="E1165" s="5" t="s">
        <v>22</v>
      </c>
      <c r="F1165" s="5" t="s">
        <v>32</v>
      </c>
      <c r="G1165" s="5">
        <v>2</v>
      </c>
      <c r="H1165" s="5" t="s">
        <v>19</v>
      </c>
      <c r="I1165" s="12">
        <v>12000000</v>
      </c>
      <c r="J1165" s="5">
        <v>4</v>
      </c>
      <c r="K1165" s="6">
        <v>0.4236111111111111</v>
      </c>
      <c r="L1165" s="5" t="s">
        <v>9</v>
      </c>
      <c r="M1165" s="5" t="s">
        <v>30</v>
      </c>
      <c r="N1165" s="5" t="s">
        <v>31</v>
      </c>
      <c r="O1165" s="5" t="s">
        <v>78</v>
      </c>
      <c r="P1165" s="5" t="s">
        <v>89</v>
      </c>
      <c r="S1165" s="3"/>
      <c r="AB1165" s="8"/>
    </row>
    <row r="1166" spans="2:28" ht="21" customHeight="1" x14ac:dyDescent="0.25">
      <c r="B1166" s="3" t="s">
        <v>4</v>
      </c>
      <c r="C1166" s="3">
        <v>9</v>
      </c>
      <c r="D1166" s="3" t="s">
        <v>17</v>
      </c>
      <c r="E1166" s="3" t="s">
        <v>18</v>
      </c>
      <c r="F1166" s="3" t="s">
        <v>13</v>
      </c>
      <c r="G1166" s="3">
        <v>3</v>
      </c>
      <c r="H1166" s="3" t="s">
        <v>23</v>
      </c>
      <c r="I1166" s="13">
        <v>15000000</v>
      </c>
      <c r="J1166" s="3">
        <v>4</v>
      </c>
      <c r="K1166" s="4">
        <v>0.4236111111111111</v>
      </c>
      <c r="L1166" s="3" t="s">
        <v>9</v>
      </c>
      <c r="M1166" s="3" t="s">
        <v>10</v>
      </c>
      <c r="N1166" s="3" t="s">
        <v>24</v>
      </c>
      <c r="O1166" s="3" t="s">
        <v>81</v>
      </c>
      <c r="P1166" s="3" t="s">
        <v>88</v>
      </c>
      <c r="S1166" s="3"/>
      <c r="AB1166" s="8"/>
    </row>
    <row r="1167" spans="2:28" ht="21" customHeight="1" x14ac:dyDescent="0.25">
      <c r="B1167" s="5" t="s">
        <v>4</v>
      </c>
      <c r="C1167" s="5">
        <v>24</v>
      </c>
      <c r="D1167" s="5" t="s">
        <v>17</v>
      </c>
      <c r="E1167" s="5" t="s">
        <v>18</v>
      </c>
      <c r="F1167" s="5" t="s">
        <v>36</v>
      </c>
      <c r="G1167" s="5">
        <v>2</v>
      </c>
      <c r="H1167" s="5" t="s">
        <v>19</v>
      </c>
      <c r="I1167" s="12">
        <v>12000000</v>
      </c>
      <c r="J1167" s="5">
        <v>2</v>
      </c>
      <c r="K1167" s="6">
        <v>0.4236111111111111</v>
      </c>
      <c r="L1167" s="5" t="s">
        <v>9</v>
      </c>
      <c r="M1167" s="5" t="s">
        <v>30</v>
      </c>
      <c r="N1167" s="5" t="s">
        <v>44</v>
      </c>
      <c r="O1167" s="5" t="s">
        <v>79</v>
      </c>
      <c r="P1167" s="5" t="s">
        <v>87</v>
      </c>
      <c r="S1167" s="3"/>
      <c r="AB1167" s="8"/>
    </row>
    <row r="1168" spans="2:28" ht="21" customHeight="1" x14ac:dyDescent="0.25">
      <c r="B1168" s="3" t="s">
        <v>4</v>
      </c>
      <c r="C1168" s="3">
        <v>28</v>
      </c>
      <c r="D1168" s="3" t="s">
        <v>28</v>
      </c>
      <c r="E1168" s="3" t="s">
        <v>29</v>
      </c>
      <c r="F1168" s="3" t="s">
        <v>32</v>
      </c>
      <c r="G1168" s="3">
        <v>4</v>
      </c>
      <c r="H1168" s="3" t="s">
        <v>33</v>
      </c>
      <c r="I1168" s="13">
        <v>20000000</v>
      </c>
      <c r="J1168" s="3">
        <v>1</v>
      </c>
      <c r="K1168" s="4">
        <v>0.4236111111111111</v>
      </c>
      <c r="L1168" s="3" t="s">
        <v>9</v>
      </c>
      <c r="M1168" s="3" t="s">
        <v>10</v>
      </c>
      <c r="N1168" s="3" t="s">
        <v>21</v>
      </c>
      <c r="O1168" s="3" t="s">
        <v>78</v>
      </c>
      <c r="P1168" s="3" t="s">
        <v>89</v>
      </c>
      <c r="S1168" s="3"/>
      <c r="AB1168" s="8"/>
    </row>
    <row r="1169" spans="2:28" ht="21" customHeight="1" x14ac:dyDescent="0.25">
      <c r="B1169" s="5" t="s">
        <v>4</v>
      </c>
      <c r="C1169" s="5">
        <v>25</v>
      </c>
      <c r="D1169" s="5" t="s">
        <v>28</v>
      </c>
      <c r="E1169" s="5" t="s">
        <v>18</v>
      </c>
      <c r="F1169" s="5" t="s">
        <v>55</v>
      </c>
      <c r="G1169" s="5">
        <v>5</v>
      </c>
      <c r="H1169" s="5" t="s">
        <v>33</v>
      </c>
      <c r="I1169" s="12">
        <v>20000000</v>
      </c>
      <c r="J1169" s="5">
        <v>5</v>
      </c>
      <c r="K1169" s="6">
        <v>0.4236111111111111</v>
      </c>
      <c r="L1169" s="5" t="s">
        <v>9</v>
      </c>
      <c r="M1169" s="5" t="s">
        <v>27</v>
      </c>
      <c r="N1169" s="5" t="s">
        <v>34</v>
      </c>
      <c r="O1169" s="5" t="s">
        <v>79</v>
      </c>
      <c r="P1169" s="5" t="s">
        <v>84</v>
      </c>
      <c r="S1169" s="3"/>
      <c r="AB1169" s="8"/>
    </row>
    <row r="1170" spans="2:28" ht="21" customHeight="1" x14ac:dyDescent="0.25">
      <c r="B1170" s="3" t="s">
        <v>4</v>
      </c>
      <c r="C1170" s="3">
        <v>29</v>
      </c>
      <c r="D1170" s="3" t="s">
        <v>28</v>
      </c>
      <c r="E1170" s="3" t="s">
        <v>18</v>
      </c>
      <c r="F1170" s="3" t="s">
        <v>13</v>
      </c>
      <c r="G1170" s="3">
        <v>2</v>
      </c>
      <c r="H1170" s="3" t="s">
        <v>19</v>
      </c>
      <c r="I1170" s="13">
        <v>12000000</v>
      </c>
      <c r="J1170" s="3">
        <v>2</v>
      </c>
      <c r="K1170" s="4">
        <v>0.4236111111111111</v>
      </c>
      <c r="L1170" s="3" t="s">
        <v>9</v>
      </c>
      <c r="M1170" s="3" t="s">
        <v>39</v>
      </c>
      <c r="N1170" s="3" t="s">
        <v>44</v>
      </c>
      <c r="O1170" s="3" t="s">
        <v>79</v>
      </c>
      <c r="P1170" s="3" t="s">
        <v>83</v>
      </c>
      <c r="S1170" s="3"/>
      <c r="AB1170" s="8"/>
    </row>
    <row r="1171" spans="2:28" ht="21" customHeight="1" x14ac:dyDescent="0.25">
      <c r="B1171" s="5" t="s">
        <v>4</v>
      </c>
      <c r="C1171" s="5">
        <v>25</v>
      </c>
      <c r="D1171" s="5" t="s">
        <v>56</v>
      </c>
      <c r="E1171" s="5" t="s">
        <v>6</v>
      </c>
      <c r="F1171" s="5" t="s">
        <v>13</v>
      </c>
      <c r="G1171" s="5">
        <v>4</v>
      </c>
      <c r="H1171" s="5" t="s">
        <v>33</v>
      </c>
      <c r="I1171" s="12">
        <v>20000000</v>
      </c>
      <c r="J1171" s="5">
        <v>1</v>
      </c>
      <c r="K1171" s="6">
        <v>0.4236111111111111</v>
      </c>
      <c r="L1171" s="5" t="s">
        <v>51</v>
      </c>
      <c r="M1171" s="5" t="s">
        <v>43</v>
      </c>
      <c r="N1171" s="5" t="s">
        <v>34</v>
      </c>
      <c r="O1171" s="5" t="s">
        <v>80</v>
      </c>
      <c r="P1171" s="5" t="s">
        <v>52</v>
      </c>
      <c r="S1171" s="3"/>
      <c r="AB1171" s="8"/>
    </row>
    <row r="1172" spans="2:28" ht="21" customHeight="1" x14ac:dyDescent="0.25">
      <c r="B1172" s="3" t="s">
        <v>4</v>
      </c>
      <c r="C1172" s="3">
        <v>12</v>
      </c>
      <c r="D1172" s="3" t="s">
        <v>50</v>
      </c>
      <c r="E1172" s="3" t="s">
        <v>18</v>
      </c>
      <c r="F1172" s="3" t="s">
        <v>32</v>
      </c>
      <c r="G1172" s="3">
        <v>3</v>
      </c>
      <c r="H1172" s="3" t="s">
        <v>23</v>
      </c>
      <c r="I1172" s="13">
        <v>15000000</v>
      </c>
      <c r="J1172" s="3">
        <v>3</v>
      </c>
      <c r="K1172" s="4">
        <v>0.4236111111111111</v>
      </c>
      <c r="L1172" s="3" t="s">
        <v>9</v>
      </c>
      <c r="M1172" s="3" t="s">
        <v>53</v>
      </c>
      <c r="N1172" s="3" t="s">
        <v>41</v>
      </c>
      <c r="O1172" s="3" t="s">
        <v>81</v>
      </c>
      <c r="P1172" s="3" t="s">
        <v>91</v>
      </c>
      <c r="S1172" s="3"/>
      <c r="AB1172" s="8"/>
    </row>
    <row r="1173" spans="2:28" ht="21" customHeight="1" x14ac:dyDescent="0.25">
      <c r="B1173" s="5" t="s">
        <v>4</v>
      </c>
      <c r="C1173" s="5">
        <v>13</v>
      </c>
      <c r="D1173" s="5" t="s">
        <v>12</v>
      </c>
      <c r="E1173" s="5" t="s">
        <v>6</v>
      </c>
      <c r="F1173" s="5" t="s">
        <v>32</v>
      </c>
      <c r="G1173" s="5">
        <v>3</v>
      </c>
      <c r="H1173" s="5" t="s">
        <v>23</v>
      </c>
      <c r="I1173" s="12">
        <v>15000000</v>
      </c>
      <c r="J1173" s="5">
        <v>1</v>
      </c>
      <c r="K1173" s="6">
        <v>0.4236111111111111</v>
      </c>
      <c r="L1173" s="5" t="s">
        <v>9</v>
      </c>
      <c r="M1173" s="5" t="s">
        <v>39</v>
      </c>
      <c r="N1173" s="5" t="s">
        <v>24</v>
      </c>
      <c r="O1173" s="5" t="s">
        <v>79</v>
      </c>
      <c r="P1173" s="5" t="s">
        <v>84</v>
      </c>
      <c r="S1173" s="3"/>
      <c r="AB1173" s="8"/>
    </row>
    <row r="1174" spans="2:28" ht="21" customHeight="1" x14ac:dyDescent="0.25">
      <c r="B1174" s="3" t="s">
        <v>57</v>
      </c>
      <c r="C1174" s="3">
        <v>21</v>
      </c>
      <c r="D1174" s="3" t="s">
        <v>17</v>
      </c>
      <c r="E1174" s="3" t="s">
        <v>6</v>
      </c>
      <c r="F1174" s="3" t="s">
        <v>32</v>
      </c>
      <c r="G1174" s="3">
        <v>0</v>
      </c>
      <c r="H1174" s="3" t="s">
        <v>58</v>
      </c>
      <c r="I1174" s="3">
        <v>0</v>
      </c>
      <c r="J1174" s="3">
        <v>2</v>
      </c>
      <c r="K1174" s="4">
        <v>0.4236111111111111</v>
      </c>
      <c r="N1174" s="3" t="s">
        <v>24</v>
      </c>
      <c r="O1174" s="3" t="s">
        <v>78</v>
      </c>
      <c r="P1174" s="3" t="s">
        <v>80</v>
      </c>
      <c r="S1174" s="3"/>
      <c r="AB1174" s="8"/>
    </row>
    <row r="1175" spans="2:28" ht="21" customHeight="1" x14ac:dyDescent="0.25">
      <c r="B1175" s="5" t="s">
        <v>57</v>
      </c>
      <c r="C1175" s="5">
        <v>25</v>
      </c>
      <c r="D1175" s="5" t="s">
        <v>35</v>
      </c>
      <c r="E1175" s="5" t="s">
        <v>18</v>
      </c>
      <c r="F1175" s="5" t="s">
        <v>32</v>
      </c>
      <c r="G1175" s="5">
        <v>0</v>
      </c>
      <c r="H1175" s="5" t="s">
        <v>58</v>
      </c>
      <c r="I1175" s="5">
        <v>0</v>
      </c>
      <c r="J1175" s="5">
        <v>2</v>
      </c>
      <c r="K1175" s="6">
        <v>0.4236111111111111</v>
      </c>
      <c r="L1175" s="5"/>
      <c r="M1175" s="5"/>
      <c r="N1175" s="5" t="s">
        <v>16</v>
      </c>
      <c r="O1175" s="5" t="s">
        <v>79</v>
      </c>
      <c r="P1175" s="5" t="s">
        <v>87</v>
      </c>
      <c r="S1175" s="3"/>
      <c r="AB1175" s="8"/>
    </row>
    <row r="1176" spans="2:28" ht="21" customHeight="1" x14ac:dyDescent="0.25">
      <c r="B1176" s="3" t="s">
        <v>57</v>
      </c>
      <c r="C1176" s="3">
        <v>11</v>
      </c>
      <c r="D1176" s="3" t="s">
        <v>35</v>
      </c>
      <c r="E1176" s="3" t="s">
        <v>22</v>
      </c>
      <c r="F1176" s="3" t="s">
        <v>55</v>
      </c>
      <c r="G1176" s="3">
        <v>0</v>
      </c>
      <c r="H1176" s="3" t="s">
        <v>58</v>
      </c>
      <c r="I1176" s="3">
        <v>0</v>
      </c>
      <c r="J1176" s="3">
        <v>2</v>
      </c>
      <c r="K1176" s="4">
        <v>0.4236111111111111</v>
      </c>
      <c r="N1176" s="3" t="s">
        <v>41</v>
      </c>
      <c r="O1176" s="3" t="s">
        <v>78</v>
      </c>
      <c r="P1176" s="3" t="s">
        <v>86</v>
      </c>
      <c r="S1176" s="3"/>
      <c r="AB1176" s="8"/>
    </row>
    <row r="1177" spans="2:28" ht="21" customHeight="1" x14ac:dyDescent="0.25">
      <c r="B1177" s="5" t="s">
        <v>4</v>
      </c>
      <c r="C1177" s="5">
        <v>1</v>
      </c>
      <c r="D1177" s="5" t="s">
        <v>5</v>
      </c>
      <c r="E1177" s="5" t="s">
        <v>18</v>
      </c>
      <c r="F1177" s="5" t="s">
        <v>13</v>
      </c>
      <c r="G1177" s="5">
        <v>5</v>
      </c>
      <c r="H1177" s="5" t="s">
        <v>26</v>
      </c>
      <c r="I1177" s="12">
        <v>25000000</v>
      </c>
      <c r="J1177" s="5">
        <v>1</v>
      </c>
      <c r="K1177" s="6">
        <v>0.47222222222222227</v>
      </c>
      <c r="L1177" s="5" t="s">
        <v>9</v>
      </c>
      <c r="M1177" s="5" t="s">
        <v>10</v>
      </c>
      <c r="N1177" s="5" t="s">
        <v>34</v>
      </c>
      <c r="O1177" s="5" t="s">
        <v>80</v>
      </c>
      <c r="P1177" s="5" t="s">
        <v>85</v>
      </c>
      <c r="S1177" s="3"/>
      <c r="AB1177" s="8"/>
    </row>
    <row r="1178" spans="2:28" ht="21" customHeight="1" x14ac:dyDescent="0.25">
      <c r="B1178" s="3" t="s">
        <v>4</v>
      </c>
      <c r="C1178" s="3">
        <v>11</v>
      </c>
      <c r="D1178" s="3" t="s">
        <v>5</v>
      </c>
      <c r="E1178" s="3" t="s">
        <v>42</v>
      </c>
      <c r="F1178" s="3" t="s">
        <v>13</v>
      </c>
      <c r="G1178" s="3">
        <v>3</v>
      </c>
      <c r="H1178" s="3" t="s">
        <v>23</v>
      </c>
      <c r="I1178" s="13">
        <v>15000000</v>
      </c>
      <c r="J1178" s="3">
        <v>2</v>
      </c>
      <c r="K1178" s="4">
        <v>0.47222222222222227</v>
      </c>
      <c r="L1178" s="3" t="s">
        <v>9</v>
      </c>
      <c r="M1178" s="3" t="s">
        <v>27</v>
      </c>
      <c r="N1178" s="3" t="s">
        <v>41</v>
      </c>
      <c r="O1178" s="3" t="s">
        <v>81</v>
      </c>
      <c r="P1178" s="3" t="s">
        <v>91</v>
      </c>
      <c r="S1178" s="3"/>
      <c r="AB1178" s="8"/>
    </row>
    <row r="1179" spans="2:28" ht="21" customHeight="1" x14ac:dyDescent="0.25">
      <c r="B1179" s="5" t="s">
        <v>4</v>
      </c>
      <c r="C1179" s="5">
        <v>4</v>
      </c>
      <c r="D1179" s="5" t="s">
        <v>49</v>
      </c>
      <c r="E1179" s="5" t="s">
        <v>18</v>
      </c>
      <c r="F1179" s="5" t="s">
        <v>32</v>
      </c>
      <c r="G1179" s="5">
        <v>4</v>
      </c>
      <c r="H1179" s="5" t="s">
        <v>33</v>
      </c>
      <c r="I1179" s="12">
        <v>20000000</v>
      </c>
      <c r="J1179" s="5">
        <v>1</v>
      </c>
      <c r="K1179" s="6">
        <v>0.47222222222222227</v>
      </c>
      <c r="L1179" s="5" t="s">
        <v>51</v>
      </c>
      <c r="M1179" s="5" t="s">
        <v>46</v>
      </c>
      <c r="N1179" s="5" t="s">
        <v>21</v>
      </c>
      <c r="O1179" s="5" t="s">
        <v>79</v>
      </c>
      <c r="P1179" s="15" t="s">
        <v>93</v>
      </c>
      <c r="S1179" s="3"/>
      <c r="AB1179" s="8"/>
    </row>
    <row r="1180" spans="2:28" ht="21" customHeight="1" x14ac:dyDescent="0.25">
      <c r="B1180" s="3" t="s">
        <v>4</v>
      </c>
      <c r="C1180" s="3">
        <v>30</v>
      </c>
      <c r="D1180" s="3" t="s">
        <v>17</v>
      </c>
      <c r="E1180" s="3" t="s">
        <v>18</v>
      </c>
      <c r="F1180" s="3" t="s">
        <v>32</v>
      </c>
      <c r="G1180" s="3">
        <v>2</v>
      </c>
      <c r="H1180" s="3" t="s">
        <v>54</v>
      </c>
      <c r="I1180" s="13">
        <v>10000000</v>
      </c>
      <c r="J1180" s="3">
        <v>1</v>
      </c>
      <c r="K1180" s="4">
        <v>0.47222222222222227</v>
      </c>
      <c r="L1180" s="3" t="s">
        <v>9</v>
      </c>
      <c r="M1180" s="3" t="s">
        <v>46</v>
      </c>
      <c r="N1180" s="3" t="s">
        <v>11</v>
      </c>
      <c r="O1180" s="3" t="s">
        <v>78</v>
      </c>
      <c r="P1180" s="3" t="s">
        <v>82</v>
      </c>
      <c r="S1180" s="3"/>
      <c r="AB1180" s="8"/>
    </row>
    <row r="1181" spans="2:28" ht="21" customHeight="1" x14ac:dyDescent="0.25">
      <c r="B1181" s="5" t="s">
        <v>4</v>
      </c>
      <c r="C1181" s="5">
        <v>14</v>
      </c>
      <c r="D1181" s="5" t="s">
        <v>28</v>
      </c>
      <c r="E1181" s="5" t="s">
        <v>6</v>
      </c>
      <c r="F1181" s="5" t="s">
        <v>13</v>
      </c>
      <c r="G1181" s="5">
        <v>1</v>
      </c>
      <c r="H1181" s="5" t="s">
        <v>37</v>
      </c>
      <c r="I1181" s="12">
        <v>19000000</v>
      </c>
      <c r="J1181" s="5">
        <v>2</v>
      </c>
      <c r="K1181" s="6">
        <v>0.47222222222222227</v>
      </c>
      <c r="L1181" s="5" t="s">
        <v>38</v>
      </c>
      <c r="M1181" s="5" t="s">
        <v>20</v>
      </c>
      <c r="N1181" s="5" t="s">
        <v>41</v>
      </c>
      <c r="O1181" s="5" t="s">
        <v>80</v>
      </c>
      <c r="P1181" s="5" t="s">
        <v>85</v>
      </c>
      <c r="S1181" s="3"/>
      <c r="AB1181" s="8"/>
    </row>
    <row r="1182" spans="2:28" ht="21" customHeight="1" x14ac:dyDescent="0.25">
      <c r="B1182" s="3" t="s">
        <v>4</v>
      </c>
      <c r="C1182" s="3">
        <v>19</v>
      </c>
      <c r="D1182" s="3" t="s">
        <v>28</v>
      </c>
      <c r="E1182" s="3" t="s">
        <v>18</v>
      </c>
      <c r="F1182" s="3" t="s">
        <v>13</v>
      </c>
      <c r="G1182" s="3">
        <v>1</v>
      </c>
      <c r="H1182" s="3" t="s">
        <v>8</v>
      </c>
      <c r="I1182" s="13">
        <v>7000000</v>
      </c>
      <c r="J1182" s="3">
        <v>4</v>
      </c>
      <c r="K1182" s="4">
        <v>0.47222222222222227</v>
      </c>
      <c r="L1182" s="3" t="s">
        <v>9</v>
      </c>
      <c r="M1182" s="3" t="s">
        <v>15</v>
      </c>
      <c r="N1182" s="3" t="s">
        <v>24</v>
      </c>
      <c r="O1182" s="3" t="s">
        <v>79</v>
      </c>
      <c r="P1182" s="14" t="s">
        <v>93</v>
      </c>
      <c r="S1182" s="3"/>
      <c r="AB1182" s="8"/>
    </row>
    <row r="1183" spans="2:28" ht="21" customHeight="1" x14ac:dyDescent="0.25">
      <c r="B1183" s="5" t="s">
        <v>4</v>
      </c>
      <c r="C1183" s="5">
        <v>3</v>
      </c>
      <c r="D1183" s="5" t="s">
        <v>28</v>
      </c>
      <c r="E1183" s="5" t="s">
        <v>6</v>
      </c>
      <c r="F1183" s="5" t="s">
        <v>36</v>
      </c>
      <c r="G1183" s="5">
        <v>3</v>
      </c>
      <c r="H1183" s="5" t="s">
        <v>19</v>
      </c>
      <c r="I1183" s="12">
        <v>12000000</v>
      </c>
      <c r="J1183" s="5">
        <v>2</v>
      </c>
      <c r="K1183" s="6">
        <v>0.47222222222222227</v>
      </c>
      <c r="L1183" s="5" t="s">
        <v>9</v>
      </c>
      <c r="M1183" s="5" t="s">
        <v>30</v>
      </c>
      <c r="N1183" s="5" t="s">
        <v>44</v>
      </c>
      <c r="O1183" s="5" t="s">
        <v>79</v>
      </c>
      <c r="P1183" s="5" t="s">
        <v>83</v>
      </c>
      <c r="S1183" s="3"/>
      <c r="AB1183" s="8"/>
    </row>
    <row r="1184" spans="2:28" ht="21" customHeight="1" x14ac:dyDescent="0.25">
      <c r="B1184" s="3" t="s">
        <v>4</v>
      </c>
      <c r="C1184" s="3">
        <v>3</v>
      </c>
      <c r="D1184" s="3" t="s">
        <v>35</v>
      </c>
      <c r="E1184" s="3" t="s">
        <v>22</v>
      </c>
      <c r="F1184" s="3" t="s">
        <v>13</v>
      </c>
      <c r="G1184" s="3">
        <v>2</v>
      </c>
      <c r="H1184" s="3" t="s">
        <v>40</v>
      </c>
      <c r="I1184" s="13">
        <v>38000000</v>
      </c>
      <c r="J1184" s="3">
        <v>2</v>
      </c>
      <c r="K1184" s="4">
        <v>0.47222222222222227</v>
      </c>
      <c r="L1184" s="3" t="s">
        <v>38</v>
      </c>
      <c r="M1184" s="3" t="s">
        <v>53</v>
      </c>
      <c r="N1184" s="3" t="s">
        <v>24</v>
      </c>
      <c r="O1184" s="3" t="s">
        <v>79</v>
      </c>
      <c r="P1184" s="3" t="s">
        <v>84</v>
      </c>
      <c r="S1184" s="3"/>
      <c r="AB1184" s="8"/>
    </row>
    <row r="1185" spans="2:28" ht="21" customHeight="1" x14ac:dyDescent="0.25">
      <c r="B1185" s="5" t="s">
        <v>4</v>
      </c>
      <c r="C1185" s="5">
        <v>12</v>
      </c>
      <c r="D1185" s="5" t="s">
        <v>35</v>
      </c>
      <c r="E1185" s="5" t="s">
        <v>42</v>
      </c>
      <c r="F1185" s="5" t="s">
        <v>32</v>
      </c>
      <c r="G1185" s="5">
        <v>3</v>
      </c>
      <c r="H1185" s="5" t="s">
        <v>23</v>
      </c>
      <c r="I1185" s="12">
        <v>15000000</v>
      </c>
      <c r="J1185" s="5">
        <v>1</v>
      </c>
      <c r="K1185" s="6">
        <v>0.47222222222222227</v>
      </c>
      <c r="L1185" s="5" t="s">
        <v>9</v>
      </c>
      <c r="M1185" s="5" t="s">
        <v>20</v>
      </c>
      <c r="N1185" s="5" t="s">
        <v>44</v>
      </c>
      <c r="O1185" s="5" t="s">
        <v>78</v>
      </c>
      <c r="P1185" s="5" t="s">
        <v>90</v>
      </c>
      <c r="S1185" s="3"/>
      <c r="AB1185" s="8"/>
    </row>
    <row r="1186" spans="2:28" ht="21" customHeight="1" x14ac:dyDescent="0.25">
      <c r="B1186" s="3" t="s">
        <v>4</v>
      </c>
      <c r="C1186" s="3">
        <v>22</v>
      </c>
      <c r="D1186" s="3" t="s">
        <v>35</v>
      </c>
      <c r="E1186" s="3" t="s">
        <v>6</v>
      </c>
      <c r="F1186" s="3" t="s">
        <v>55</v>
      </c>
      <c r="G1186" s="3">
        <v>2</v>
      </c>
      <c r="H1186" s="3" t="s">
        <v>19</v>
      </c>
      <c r="I1186" s="13">
        <v>12000000</v>
      </c>
      <c r="J1186" s="3">
        <v>3</v>
      </c>
      <c r="K1186" s="4">
        <v>0.47222222222222227</v>
      </c>
      <c r="L1186" s="3" t="s">
        <v>9</v>
      </c>
      <c r="M1186" s="3" t="s">
        <v>10</v>
      </c>
      <c r="N1186" s="3" t="s">
        <v>31</v>
      </c>
      <c r="O1186" s="3" t="s">
        <v>78</v>
      </c>
      <c r="P1186" s="3" t="s">
        <v>52</v>
      </c>
      <c r="S1186" s="3"/>
      <c r="AB1186" s="8"/>
    </row>
    <row r="1187" spans="2:28" ht="21" customHeight="1" x14ac:dyDescent="0.25">
      <c r="B1187" s="5" t="s">
        <v>4</v>
      </c>
      <c r="C1187" s="5">
        <v>1</v>
      </c>
      <c r="D1187" s="5" t="s">
        <v>5</v>
      </c>
      <c r="E1187" s="5" t="s">
        <v>18</v>
      </c>
      <c r="F1187" s="5" t="s">
        <v>13</v>
      </c>
      <c r="G1187" s="5">
        <v>5</v>
      </c>
      <c r="H1187" s="5" t="s">
        <v>26</v>
      </c>
      <c r="I1187" s="12">
        <v>25000000</v>
      </c>
      <c r="J1187" s="5">
        <v>1</v>
      </c>
      <c r="K1187" s="6">
        <v>0.47222222222222227</v>
      </c>
      <c r="L1187" s="5" t="s">
        <v>9</v>
      </c>
      <c r="M1187" s="5" t="s">
        <v>10</v>
      </c>
      <c r="N1187" s="5" t="s">
        <v>34</v>
      </c>
      <c r="O1187" s="5" t="s">
        <v>80</v>
      </c>
      <c r="P1187" s="5" t="s">
        <v>85</v>
      </c>
      <c r="S1187" s="3"/>
      <c r="AB1187" s="8"/>
    </row>
    <row r="1188" spans="2:28" ht="21" customHeight="1" x14ac:dyDescent="0.25">
      <c r="B1188" s="3" t="s">
        <v>4</v>
      </c>
      <c r="C1188" s="3">
        <v>11</v>
      </c>
      <c r="D1188" s="3" t="s">
        <v>5</v>
      </c>
      <c r="E1188" s="3" t="s">
        <v>42</v>
      </c>
      <c r="F1188" s="3" t="s">
        <v>13</v>
      </c>
      <c r="G1188" s="3">
        <v>3</v>
      </c>
      <c r="H1188" s="3" t="s">
        <v>23</v>
      </c>
      <c r="I1188" s="13">
        <v>15000000</v>
      </c>
      <c r="J1188" s="3">
        <v>2</v>
      </c>
      <c r="K1188" s="4">
        <v>0.47222222222222227</v>
      </c>
      <c r="L1188" s="3" t="s">
        <v>9</v>
      </c>
      <c r="M1188" s="3" t="s">
        <v>27</v>
      </c>
      <c r="N1188" s="3" t="s">
        <v>41</v>
      </c>
      <c r="O1188" s="3" t="s">
        <v>81</v>
      </c>
      <c r="P1188" s="3" t="s">
        <v>91</v>
      </c>
      <c r="S1188" s="3"/>
      <c r="AB1188" s="8"/>
    </row>
    <row r="1189" spans="2:28" ht="21" customHeight="1" x14ac:dyDescent="0.25">
      <c r="B1189" s="5" t="s">
        <v>4</v>
      </c>
      <c r="C1189" s="5">
        <v>4</v>
      </c>
      <c r="D1189" s="5" t="s">
        <v>49</v>
      </c>
      <c r="E1189" s="5" t="s">
        <v>18</v>
      </c>
      <c r="F1189" s="5" t="s">
        <v>32</v>
      </c>
      <c r="G1189" s="5">
        <v>4</v>
      </c>
      <c r="H1189" s="5" t="s">
        <v>33</v>
      </c>
      <c r="I1189" s="12">
        <v>20000000</v>
      </c>
      <c r="J1189" s="5">
        <v>1</v>
      </c>
      <c r="K1189" s="6">
        <v>0.47222222222222227</v>
      </c>
      <c r="L1189" s="5" t="s">
        <v>51</v>
      </c>
      <c r="M1189" s="5" t="s">
        <v>46</v>
      </c>
      <c r="N1189" s="5" t="s">
        <v>21</v>
      </c>
      <c r="O1189" s="5" t="s">
        <v>79</v>
      </c>
      <c r="P1189" s="15" t="s">
        <v>93</v>
      </c>
      <c r="S1189" s="3"/>
      <c r="AB1189" s="8"/>
    </row>
    <row r="1190" spans="2:28" ht="21" customHeight="1" x14ac:dyDescent="0.25">
      <c r="B1190" s="3" t="s">
        <v>57</v>
      </c>
      <c r="C1190" s="3">
        <v>5</v>
      </c>
      <c r="D1190" s="3" t="s">
        <v>28</v>
      </c>
      <c r="E1190" s="3" t="s">
        <v>6</v>
      </c>
      <c r="F1190" s="3" t="s">
        <v>32</v>
      </c>
      <c r="G1190" s="3">
        <v>0</v>
      </c>
      <c r="H1190" s="3" t="s">
        <v>58</v>
      </c>
      <c r="I1190" s="3">
        <v>0</v>
      </c>
      <c r="J1190" s="3">
        <v>3</v>
      </c>
      <c r="K1190" s="4">
        <v>0.47222222222222227</v>
      </c>
      <c r="N1190" s="3" t="s">
        <v>21</v>
      </c>
      <c r="O1190" s="3" t="s">
        <v>79</v>
      </c>
      <c r="P1190" s="3" t="s">
        <v>84</v>
      </c>
      <c r="S1190" s="3"/>
      <c r="AB1190" s="8"/>
    </row>
    <row r="1191" spans="2:28" ht="21" customHeight="1" x14ac:dyDescent="0.25">
      <c r="B1191" s="5" t="s">
        <v>57</v>
      </c>
      <c r="C1191" s="5">
        <v>10</v>
      </c>
      <c r="D1191" s="5" t="s">
        <v>56</v>
      </c>
      <c r="E1191" s="5" t="s">
        <v>6</v>
      </c>
      <c r="F1191" s="5" t="s">
        <v>13</v>
      </c>
      <c r="G1191" s="5">
        <v>0</v>
      </c>
      <c r="H1191" s="5" t="s">
        <v>58</v>
      </c>
      <c r="I1191" s="5">
        <v>0</v>
      </c>
      <c r="J1191" s="5">
        <v>2</v>
      </c>
      <c r="K1191" s="6">
        <v>0.47222222222222227</v>
      </c>
      <c r="L1191" s="5"/>
      <c r="M1191" s="5"/>
      <c r="N1191" s="5" t="s">
        <v>31</v>
      </c>
      <c r="O1191" s="5" t="s">
        <v>80</v>
      </c>
      <c r="P1191" s="5" t="s">
        <v>85</v>
      </c>
      <c r="S1191" s="3"/>
      <c r="AB1191" s="8"/>
    </row>
    <row r="1192" spans="2:28" ht="21" customHeight="1" x14ac:dyDescent="0.25">
      <c r="B1192" s="3" t="s">
        <v>57</v>
      </c>
      <c r="C1192" s="3">
        <v>10</v>
      </c>
      <c r="D1192" s="3" t="s">
        <v>56</v>
      </c>
      <c r="E1192" s="3" t="s">
        <v>42</v>
      </c>
      <c r="F1192" s="3" t="s">
        <v>32</v>
      </c>
      <c r="G1192" s="3">
        <v>0</v>
      </c>
      <c r="H1192" s="3" t="s">
        <v>58</v>
      </c>
      <c r="I1192" s="3">
        <v>0</v>
      </c>
      <c r="J1192" s="3">
        <v>2</v>
      </c>
      <c r="K1192" s="4">
        <v>0.47222222222222227</v>
      </c>
      <c r="N1192" s="3" t="s">
        <v>11</v>
      </c>
      <c r="O1192" s="3" t="s">
        <v>78</v>
      </c>
      <c r="P1192" s="3" t="s">
        <v>90</v>
      </c>
      <c r="S1192" s="3"/>
      <c r="AB1192" s="8"/>
    </row>
    <row r="1193" spans="2:28" ht="21" customHeight="1" x14ac:dyDescent="0.25">
      <c r="B1193" s="5" t="s">
        <v>4</v>
      </c>
      <c r="C1193" s="5">
        <v>17</v>
      </c>
      <c r="D1193" s="5" t="s">
        <v>45</v>
      </c>
      <c r="E1193" s="5" t="s">
        <v>18</v>
      </c>
      <c r="F1193" s="5" t="s">
        <v>32</v>
      </c>
      <c r="G1193" s="5">
        <v>2</v>
      </c>
      <c r="H1193" s="5" t="s">
        <v>40</v>
      </c>
      <c r="I1193" s="12">
        <v>38000000</v>
      </c>
      <c r="J1193" s="5">
        <v>4</v>
      </c>
      <c r="K1193" s="6">
        <v>0.53125</v>
      </c>
      <c r="L1193" s="5" t="s">
        <v>38</v>
      </c>
      <c r="M1193" s="5" t="s">
        <v>20</v>
      </c>
      <c r="N1193" s="5" t="s">
        <v>24</v>
      </c>
      <c r="O1193" s="5" t="s">
        <v>79</v>
      </c>
      <c r="P1193" s="5" t="s">
        <v>84</v>
      </c>
      <c r="S1193" s="3"/>
      <c r="AB1193" s="8"/>
    </row>
    <row r="1194" spans="2:28" ht="21" customHeight="1" x14ac:dyDescent="0.25">
      <c r="B1194" s="3" t="s">
        <v>4</v>
      </c>
      <c r="C1194" s="3">
        <v>2</v>
      </c>
      <c r="D1194" s="3" t="s">
        <v>49</v>
      </c>
      <c r="E1194" s="3" t="s">
        <v>6</v>
      </c>
      <c r="F1194" s="3" t="s">
        <v>32</v>
      </c>
      <c r="G1194" s="3">
        <v>5</v>
      </c>
      <c r="H1194" s="3" t="s">
        <v>26</v>
      </c>
      <c r="I1194" s="13">
        <v>25000000</v>
      </c>
      <c r="J1194" s="3">
        <v>1</v>
      </c>
      <c r="K1194" s="4">
        <v>0.53125</v>
      </c>
      <c r="L1194" s="3" t="s">
        <v>9</v>
      </c>
      <c r="M1194" s="3" t="s">
        <v>10</v>
      </c>
      <c r="N1194" s="3" t="s">
        <v>44</v>
      </c>
      <c r="O1194" s="3" t="s">
        <v>78</v>
      </c>
      <c r="P1194" s="3" t="s">
        <v>82</v>
      </c>
      <c r="S1194" s="3"/>
      <c r="AB1194" s="8"/>
    </row>
    <row r="1195" spans="2:28" ht="21" customHeight="1" x14ac:dyDescent="0.25">
      <c r="B1195" s="5" t="s">
        <v>4</v>
      </c>
      <c r="C1195" s="5">
        <v>5</v>
      </c>
      <c r="D1195" s="5" t="s">
        <v>12</v>
      </c>
      <c r="E1195" s="5" t="s">
        <v>6</v>
      </c>
      <c r="F1195" s="5" t="s">
        <v>7</v>
      </c>
      <c r="G1195" s="5">
        <v>4</v>
      </c>
      <c r="H1195" s="5" t="s">
        <v>33</v>
      </c>
      <c r="I1195" s="12">
        <v>20000000</v>
      </c>
      <c r="J1195" s="5">
        <v>3</v>
      </c>
      <c r="K1195" s="6">
        <v>0.53125</v>
      </c>
      <c r="L1195" s="5" t="s">
        <v>51</v>
      </c>
      <c r="M1195" s="5" t="s">
        <v>39</v>
      </c>
      <c r="N1195" s="5" t="s">
        <v>24</v>
      </c>
      <c r="O1195" s="5" t="s">
        <v>78</v>
      </c>
      <c r="P1195" s="5" t="s">
        <v>80</v>
      </c>
      <c r="S1195" s="3"/>
      <c r="AB1195" s="8"/>
    </row>
    <row r="1196" spans="2:28" ht="21" customHeight="1" x14ac:dyDescent="0.25">
      <c r="B1196" s="3" t="s">
        <v>4</v>
      </c>
      <c r="C1196" s="3">
        <v>11</v>
      </c>
      <c r="D1196" s="3" t="s">
        <v>12</v>
      </c>
      <c r="E1196" s="3" t="s">
        <v>18</v>
      </c>
      <c r="F1196" s="3" t="s">
        <v>13</v>
      </c>
      <c r="G1196" s="3">
        <v>1</v>
      </c>
      <c r="H1196" s="3" t="s">
        <v>8</v>
      </c>
      <c r="I1196" s="13">
        <v>7000000</v>
      </c>
      <c r="J1196" s="3">
        <v>6</v>
      </c>
      <c r="K1196" s="4">
        <v>0.53125</v>
      </c>
      <c r="L1196" s="3" t="s">
        <v>9</v>
      </c>
      <c r="M1196" s="3" t="s">
        <v>20</v>
      </c>
      <c r="N1196" s="3" t="s">
        <v>16</v>
      </c>
      <c r="O1196" s="3" t="s">
        <v>79</v>
      </c>
      <c r="P1196" s="14" t="s">
        <v>93</v>
      </c>
      <c r="S1196" s="3"/>
      <c r="AB1196" s="8"/>
    </row>
    <row r="1197" spans="2:28" ht="21" customHeight="1" x14ac:dyDescent="0.25">
      <c r="B1197" s="5" t="s">
        <v>4</v>
      </c>
      <c r="C1197" s="5">
        <v>28</v>
      </c>
      <c r="D1197" s="5" t="s">
        <v>17</v>
      </c>
      <c r="E1197" s="5" t="s">
        <v>22</v>
      </c>
      <c r="F1197" s="5" t="s">
        <v>32</v>
      </c>
      <c r="G1197" s="5">
        <v>3</v>
      </c>
      <c r="H1197" s="5" t="s">
        <v>14</v>
      </c>
      <c r="I1197" s="12">
        <v>11000000</v>
      </c>
      <c r="J1197" s="5">
        <v>2</v>
      </c>
      <c r="K1197" s="6">
        <v>0.53125</v>
      </c>
      <c r="L1197" s="5" t="s">
        <v>9</v>
      </c>
      <c r="M1197" s="5" t="s">
        <v>20</v>
      </c>
      <c r="N1197" s="5" t="s">
        <v>16</v>
      </c>
      <c r="O1197" s="5" t="s">
        <v>78</v>
      </c>
      <c r="P1197" s="5" t="s">
        <v>82</v>
      </c>
      <c r="S1197" s="3"/>
      <c r="AB1197" s="8"/>
    </row>
    <row r="1198" spans="2:28" ht="21" customHeight="1" x14ac:dyDescent="0.25">
      <c r="B1198" s="3" t="s">
        <v>4</v>
      </c>
      <c r="C1198" s="3">
        <v>16</v>
      </c>
      <c r="D1198" s="3" t="s">
        <v>17</v>
      </c>
      <c r="E1198" s="3" t="s">
        <v>18</v>
      </c>
      <c r="F1198" s="3" t="s">
        <v>13</v>
      </c>
      <c r="G1198" s="3">
        <v>5</v>
      </c>
      <c r="H1198" s="3" t="s">
        <v>33</v>
      </c>
      <c r="I1198" s="13">
        <v>20000000</v>
      </c>
      <c r="J1198" s="3">
        <v>5</v>
      </c>
      <c r="K1198" s="4">
        <v>0.53125</v>
      </c>
      <c r="L1198" s="3" t="s">
        <v>9</v>
      </c>
      <c r="M1198" s="3" t="s">
        <v>10</v>
      </c>
      <c r="N1198" s="3" t="s">
        <v>31</v>
      </c>
      <c r="O1198" s="3" t="s">
        <v>81</v>
      </c>
      <c r="P1198" s="3" t="s">
        <v>91</v>
      </c>
      <c r="S1198" s="3"/>
      <c r="AB1198" s="8"/>
    </row>
    <row r="1199" spans="2:28" ht="21" customHeight="1" x14ac:dyDescent="0.25">
      <c r="B1199" s="5" t="s">
        <v>4</v>
      </c>
      <c r="C1199" s="5">
        <v>30</v>
      </c>
      <c r="D1199" s="5" t="s">
        <v>17</v>
      </c>
      <c r="E1199" s="5" t="s">
        <v>42</v>
      </c>
      <c r="F1199" s="5" t="s">
        <v>7</v>
      </c>
      <c r="G1199" s="5">
        <v>2</v>
      </c>
      <c r="H1199" s="5" t="s">
        <v>54</v>
      </c>
      <c r="I1199" s="12">
        <v>10000000</v>
      </c>
      <c r="J1199" s="5">
        <v>1</v>
      </c>
      <c r="K1199" s="6">
        <v>0.53125</v>
      </c>
      <c r="L1199" s="5" t="s">
        <v>9</v>
      </c>
      <c r="M1199" s="5" t="s">
        <v>10</v>
      </c>
      <c r="N1199" s="5" t="s">
        <v>41</v>
      </c>
      <c r="O1199" s="5" t="s">
        <v>80</v>
      </c>
      <c r="P1199" s="5" t="s">
        <v>52</v>
      </c>
      <c r="S1199" s="3"/>
      <c r="AB1199" s="8"/>
    </row>
    <row r="1200" spans="2:28" ht="21" customHeight="1" x14ac:dyDescent="0.25">
      <c r="B1200" s="3" t="s">
        <v>4</v>
      </c>
      <c r="C1200" s="3">
        <v>8</v>
      </c>
      <c r="D1200" s="3" t="s">
        <v>28</v>
      </c>
      <c r="E1200" s="3" t="s">
        <v>18</v>
      </c>
      <c r="F1200" s="3" t="s">
        <v>32</v>
      </c>
      <c r="G1200" s="3">
        <v>1</v>
      </c>
      <c r="H1200" s="3" t="s">
        <v>37</v>
      </c>
      <c r="I1200" s="13">
        <v>19000000</v>
      </c>
      <c r="J1200" s="3">
        <v>4</v>
      </c>
      <c r="K1200" s="4">
        <v>0.53125</v>
      </c>
      <c r="L1200" s="3" t="s">
        <v>38</v>
      </c>
      <c r="M1200" s="3" t="s">
        <v>10</v>
      </c>
      <c r="N1200" s="3" t="s">
        <v>34</v>
      </c>
      <c r="O1200" s="3" t="s">
        <v>80</v>
      </c>
      <c r="P1200" s="3" t="s">
        <v>52</v>
      </c>
      <c r="S1200" s="3"/>
      <c r="AB1200" s="8"/>
    </row>
    <row r="1201" spans="2:28" ht="21" customHeight="1" x14ac:dyDescent="0.25">
      <c r="B1201" s="5" t="s">
        <v>4</v>
      </c>
      <c r="C1201" s="5">
        <v>17</v>
      </c>
      <c r="D1201" s="5" t="s">
        <v>45</v>
      </c>
      <c r="E1201" s="5" t="s">
        <v>18</v>
      </c>
      <c r="F1201" s="5" t="s">
        <v>32</v>
      </c>
      <c r="G1201" s="5">
        <v>2</v>
      </c>
      <c r="H1201" s="5" t="s">
        <v>40</v>
      </c>
      <c r="I1201" s="12">
        <v>38000000</v>
      </c>
      <c r="J1201" s="5">
        <v>4</v>
      </c>
      <c r="K1201" s="6">
        <v>0.53125</v>
      </c>
      <c r="L1201" s="5" t="s">
        <v>38</v>
      </c>
      <c r="M1201" s="5" t="s">
        <v>20</v>
      </c>
      <c r="N1201" s="5" t="s">
        <v>24</v>
      </c>
      <c r="O1201" s="5" t="s">
        <v>79</v>
      </c>
      <c r="P1201" s="5" t="s">
        <v>84</v>
      </c>
      <c r="S1201" s="3"/>
      <c r="AB1201" s="8"/>
    </row>
    <row r="1202" spans="2:28" ht="21" customHeight="1" x14ac:dyDescent="0.25">
      <c r="B1202" s="3" t="s">
        <v>4</v>
      </c>
      <c r="C1202" s="3">
        <v>2</v>
      </c>
      <c r="D1202" s="3" t="s">
        <v>49</v>
      </c>
      <c r="E1202" s="3" t="s">
        <v>6</v>
      </c>
      <c r="F1202" s="3" t="s">
        <v>32</v>
      </c>
      <c r="G1202" s="3">
        <v>5</v>
      </c>
      <c r="H1202" s="3" t="s">
        <v>26</v>
      </c>
      <c r="I1202" s="13">
        <v>25000000</v>
      </c>
      <c r="J1202" s="3">
        <v>1</v>
      </c>
      <c r="K1202" s="4">
        <v>0.53125</v>
      </c>
      <c r="L1202" s="3" t="s">
        <v>9</v>
      </c>
      <c r="M1202" s="3" t="s">
        <v>10</v>
      </c>
      <c r="N1202" s="3" t="s">
        <v>44</v>
      </c>
      <c r="O1202" s="3" t="s">
        <v>78</v>
      </c>
      <c r="P1202" s="3" t="s">
        <v>82</v>
      </c>
      <c r="S1202" s="3"/>
      <c r="AB1202" s="8"/>
    </row>
    <row r="1203" spans="2:28" ht="21" customHeight="1" x14ac:dyDescent="0.25">
      <c r="B1203" s="5" t="s">
        <v>4</v>
      </c>
      <c r="C1203" s="5">
        <v>5</v>
      </c>
      <c r="D1203" s="5" t="s">
        <v>12</v>
      </c>
      <c r="E1203" s="5" t="s">
        <v>6</v>
      </c>
      <c r="F1203" s="5" t="s">
        <v>7</v>
      </c>
      <c r="G1203" s="5">
        <v>4</v>
      </c>
      <c r="H1203" s="5" t="s">
        <v>33</v>
      </c>
      <c r="I1203" s="12">
        <v>20000000</v>
      </c>
      <c r="J1203" s="5">
        <v>3</v>
      </c>
      <c r="K1203" s="6">
        <v>0.53125</v>
      </c>
      <c r="L1203" s="5" t="s">
        <v>51</v>
      </c>
      <c r="M1203" s="5" t="s">
        <v>39</v>
      </c>
      <c r="N1203" s="5" t="s">
        <v>24</v>
      </c>
      <c r="O1203" s="5" t="s">
        <v>78</v>
      </c>
      <c r="P1203" s="5" t="s">
        <v>80</v>
      </c>
      <c r="S1203" s="3"/>
      <c r="AB1203" s="8"/>
    </row>
    <row r="1204" spans="2:28" ht="21" customHeight="1" x14ac:dyDescent="0.25">
      <c r="B1204" s="3" t="s">
        <v>57</v>
      </c>
      <c r="C1204" s="3">
        <v>22</v>
      </c>
      <c r="D1204" s="3" t="s">
        <v>17</v>
      </c>
      <c r="E1204" s="3" t="s">
        <v>29</v>
      </c>
      <c r="F1204" s="3" t="s">
        <v>13</v>
      </c>
      <c r="G1204" s="3">
        <v>0</v>
      </c>
      <c r="H1204" s="3" t="s">
        <v>58</v>
      </c>
      <c r="I1204" s="3">
        <v>0</v>
      </c>
      <c r="J1204" s="3">
        <v>3</v>
      </c>
      <c r="K1204" s="4">
        <v>0.53125</v>
      </c>
      <c r="N1204" s="3" t="s">
        <v>21</v>
      </c>
      <c r="O1204" s="3" t="s">
        <v>79</v>
      </c>
      <c r="P1204" s="3" t="s">
        <v>84</v>
      </c>
      <c r="S1204" s="3"/>
      <c r="AB1204" s="8"/>
    </row>
    <row r="1205" spans="2:28" ht="21" customHeight="1" x14ac:dyDescent="0.25">
      <c r="B1205" s="5" t="s">
        <v>57</v>
      </c>
      <c r="C1205" s="5">
        <v>25</v>
      </c>
      <c r="D1205" s="5" t="s">
        <v>28</v>
      </c>
      <c r="E1205" s="5" t="s">
        <v>29</v>
      </c>
      <c r="F1205" s="5" t="s">
        <v>13</v>
      </c>
      <c r="G1205" s="5">
        <v>0</v>
      </c>
      <c r="H1205" s="5" t="s">
        <v>58</v>
      </c>
      <c r="I1205" s="5">
        <v>0</v>
      </c>
      <c r="J1205" s="5">
        <v>5</v>
      </c>
      <c r="K1205" s="6">
        <v>0.53125</v>
      </c>
      <c r="L1205" s="5"/>
      <c r="M1205" s="5"/>
      <c r="N1205" s="5" t="s">
        <v>34</v>
      </c>
      <c r="O1205" s="5" t="s">
        <v>78</v>
      </c>
      <c r="P1205" s="5" t="s">
        <v>82</v>
      </c>
      <c r="S1205" s="3"/>
      <c r="AB1205" s="8"/>
    </row>
    <row r="1206" spans="2:28" ht="21" customHeight="1" x14ac:dyDescent="0.25">
      <c r="B1206" s="3" t="s">
        <v>57</v>
      </c>
      <c r="C1206" s="3">
        <v>16</v>
      </c>
      <c r="D1206" s="3" t="s">
        <v>35</v>
      </c>
      <c r="E1206" s="3" t="s">
        <v>6</v>
      </c>
      <c r="F1206" s="3" t="s">
        <v>32</v>
      </c>
      <c r="G1206" s="3">
        <v>0</v>
      </c>
      <c r="H1206" s="3" t="s">
        <v>58</v>
      </c>
      <c r="I1206" s="3">
        <v>0</v>
      </c>
      <c r="J1206" s="3">
        <v>3</v>
      </c>
      <c r="K1206" s="4">
        <v>0.53125</v>
      </c>
      <c r="N1206" s="3" t="s">
        <v>24</v>
      </c>
      <c r="O1206" s="3" t="s">
        <v>80</v>
      </c>
      <c r="P1206" s="3" t="s">
        <v>52</v>
      </c>
      <c r="S1206" s="3"/>
      <c r="AB1206" s="8"/>
    </row>
    <row r="1207" spans="2:28" ht="21" customHeight="1" x14ac:dyDescent="0.25">
      <c r="B1207" s="5" t="s">
        <v>57</v>
      </c>
      <c r="C1207" s="5">
        <v>30</v>
      </c>
      <c r="D1207" s="5" t="s">
        <v>35</v>
      </c>
      <c r="E1207" s="5" t="s">
        <v>22</v>
      </c>
      <c r="F1207" s="5" t="s">
        <v>32</v>
      </c>
      <c r="G1207" s="5">
        <v>0</v>
      </c>
      <c r="H1207" s="5" t="s">
        <v>58</v>
      </c>
      <c r="I1207" s="5">
        <v>0</v>
      </c>
      <c r="J1207" s="5">
        <v>5</v>
      </c>
      <c r="K1207" s="6">
        <v>0.53125</v>
      </c>
      <c r="L1207" s="5"/>
      <c r="M1207" s="5"/>
      <c r="N1207" s="5" t="s">
        <v>41</v>
      </c>
      <c r="O1207" s="5" t="s">
        <v>79</v>
      </c>
      <c r="P1207" s="5" t="s">
        <v>87</v>
      </c>
      <c r="S1207" s="3"/>
      <c r="AB1207" s="8"/>
    </row>
    <row r="1208" spans="2:28" ht="21" customHeight="1" x14ac:dyDescent="0.25">
      <c r="B1208" s="3" t="s">
        <v>57</v>
      </c>
      <c r="C1208" s="3">
        <v>1</v>
      </c>
      <c r="D1208" s="3" t="s">
        <v>56</v>
      </c>
      <c r="E1208" s="3" t="s">
        <v>18</v>
      </c>
      <c r="F1208" s="3" t="s">
        <v>7</v>
      </c>
      <c r="G1208" s="3">
        <v>0</v>
      </c>
      <c r="H1208" s="3" t="s">
        <v>58</v>
      </c>
      <c r="I1208" s="3">
        <v>0</v>
      </c>
      <c r="J1208" s="3">
        <v>2</v>
      </c>
      <c r="K1208" s="4">
        <v>0.53125</v>
      </c>
      <c r="N1208" s="3" t="s">
        <v>16</v>
      </c>
      <c r="O1208" s="3" t="s">
        <v>79</v>
      </c>
      <c r="P1208" s="3" t="s">
        <v>83</v>
      </c>
      <c r="S1208" s="3"/>
      <c r="AB1208" s="8"/>
    </row>
    <row r="1209" spans="2:28" ht="21" customHeight="1" x14ac:dyDescent="0.25">
      <c r="B1209" s="5" t="s">
        <v>4</v>
      </c>
      <c r="C1209" s="5">
        <v>13</v>
      </c>
      <c r="D1209" s="5" t="s">
        <v>47</v>
      </c>
      <c r="E1209" s="5" t="s">
        <v>22</v>
      </c>
      <c r="F1209" s="5" t="s">
        <v>7</v>
      </c>
      <c r="G1209" s="5">
        <v>1</v>
      </c>
      <c r="H1209" s="5" t="s">
        <v>8</v>
      </c>
      <c r="I1209" s="12">
        <v>7000000</v>
      </c>
      <c r="J1209" s="5">
        <v>6</v>
      </c>
      <c r="K1209" s="6">
        <v>0.53819444444444442</v>
      </c>
      <c r="L1209" s="5" t="s">
        <v>9</v>
      </c>
      <c r="M1209" s="5" t="s">
        <v>39</v>
      </c>
      <c r="N1209" s="5" t="s">
        <v>24</v>
      </c>
      <c r="O1209" s="5" t="s">
        <v>80</v>
      </c>
      <c r="P1209" s="5" t="s">
        <v>85</v>
      </c>
      <c r="S1209" s="3"/>
      <c r="AB1209" s="8"/>
    </row>
    <row r="1210" spans="2:28" ht="21" customHeight="1" x14ac:dyDescent="0.25">
      <c r="B1210" s="3" t="s">
        <v>4</v>
      </c>
      <c r="C1210" s="3">
        <v>10</v>
      </c>
      <c r="D1210" s="3" t="s">
        <v>5</v>
      </c>
      <c r="E1210" s="3" t="s">
        <v>42</v>
      </c>
      <c r="F1210" s="3" t="s">
        <v>7</v>
      </c>
      <c r="G1210" s="3">
        <v>3</v>
      </c>
      <c r="H1210" s="3" t="s">
        <v>23</v>
      </c>
      <c r="I1210" s="13">
        <v>15000000</v>
      </c>
      <c r="J1210" s="3">
        <v>1</v>
      </c>
      <c r="K1210" s="4">
        <v>0.53819444444444442</v>
      </c>
      <c r="L1210" s="3" t="s">
        <v>9</v>
      </c>
      <c r="M1210" s="3" t="s">
        <v>46</v>
      </c>
      <c r="N1210" s="3" t="s">
        <v>21</v>
      </c>
      <c r="O1210" s="3" t="s">
        <v>78</v>
      </c>
      <c r="P1210" s="3" t="s">
        <v>89</v>
      </c>
      <c r="S1210" s="3"/>
      <c r="AB1210" s="8"/>
    </row>
    <row r="1211" spans="2:28" ht="21" customHeight="1" x14ac:dyDescent="0.25">
      <c r="B1211" s="5" t="s">
        <v>4</v>
      </c>
      <c r="C1211" s="5">
        <v>9</v>
      </c>
      <c r="D1211" s="5" t="s">
        <v>60</v>
      </c>
      <c r="E1211" s="5" t="s">
        <v>6</v>
      </c>
      <c r="F1211" s="5" t="s">
        <v>32</v>
      </c>
      <c r="G1211" s="5">
        <v>4</v>
      </c>
      <c r="H1211" s="5" t="s">
        <v>14</v>
      </c>
      <c r="I1211" s="12">
        <v>11000000</v>
      </c>
      <c r="J1211" s="5">
        <v>1</v>
      </c>
      <c r="K1211" s="6">
        <v>0.53819444444444442</v>
      </c>
      <c r="L1211" s="5" t="s">
        <v>51</v>
      </c>
      <c r="M1211" s="5" t="s">
        <v>10</v>
      </c>
      <c r="N1211" s="5" t="s">
        <v>24</v>
      </c>
      <c r="O1211" s="5" t="s">
        <v>78</v>
      </c>
      <c r="P1211" s="5" t="s">
        <v>52</v>
      </c>
      <c r="S1211" s="3"/>
      <c r="AB1211" s="8"/>
    </row>
    <row r="1212" spans="2:28" ht="21" customHeight="1" x14ac:dyDescent="0.25">
      <c r="B1212" s="3" t="s">
        <v>4</v>
      </c>
      <c r="C1212" s="3">
        <v>21</v>
      </c>
      <c r="D1212" s="3" t="s">
        <v>17</v>
      </c>
      <c r="E1212" s="3" t="s">
        <v>6</v>
      </c>
      <c r="F1212" s="3" t="s">
        <v>13</v>
      </c>
      <c r="G1212" s="3">
        <v>2</v>
      </c>
      <c r="H1212" s="3" t="s">
        <v>40</v>
      </c>
      <c r="I1212" s="13">
        <v>38000000</v>
      </c>
      <c r="J1212" s="3">
        <v>3</v>
      </c>
      <c r="K1212" s="4">
        <v>0.53819444444444442</v>
      </c>
      <c r="L1212" s="3" t="s">
        <v>38</v>
      </c>
      <c r="M1212" s="3" t="s">
        <v>30</v>
      </c>
      <c r="N1212" s="3" t="s">
        <v>16</v>
      </c>
      <c r="O1212" s="3" t="s">
        <v>79</v>
      </c>
      <c r="P1212" s="3" t="s">
        <v>87</v>
      </c>
      <c r="S1212" s="3"/>
      <c r="AB1212" s="8"/>
    </row>
    <row r="1213" spans="2:28" ht="21" customHeight="1" x14ac:dyDescent="0.25">
      <c r="B1213" s="5" t="s">
        <v>4</v>
      </c>
      <c r="C1213" s="5">
        <v>30</v>
      </c>
      <c r="D1213" s="5" t="s">
        <v>17</v>
      </c>
      <c r="E1213" s="5" t="s">
        <v>29</v>
      </c>
      <c r="F1213" s="5" t="s">
        <v>32</v>
      </c>
      <c r="G1213" s="5">
        <v>3</v>
      </c>
      <c r="H1213" s="5" t="s">
        <v>23</v>
      </c>
      <c r="I1213" s="12">
        <v>15000000</v>
      </c>
      <c r="J1213" s="5">
        <v>5</v>
      </c>
      <c r="K1213" s="6">
        <v>0.53819444444444442</v>
      </c>
      <c r="L1213" s="5" t="s">
        <v>9</v>
      </c>
      <c r="M1213" s="5" t="s">
        <v>10</v>
      </c>
      <c r="N1213" s="5" t="s">
        <v>44</v>
      </c>
      <c r="O1213" s="5" t="s">
        <v>79</v>
      </c>
      <c r="P1213" s="15" t="s">
        <v>92</v>
      </c>
      <c r="S1213" s="3"/>
      <c r="AB1213" s="8"/>
    </row>
    <row r="1214" spans="2:28" ht="21" customHeight="1" x14ac:dyDescent="0.25">
      <c r="B1214" s="3" t="s">
        <v>4</v>
      </c>
      <c r="C1214" s="3">
        <v>13</v>
      </c>
      <c r="D1214" s="3" t="s">
        <v>28</v>
      </c>
      <c r="E1214" s="3" t="s">
        <v>6</v>
      </c>
      <c r="F1214" s="3" t="s">
        <v>32</v>
      </c>
      <c r="G1214" s="3">
        <v>2</v>
      </c>
      <c r="H1214" s="3" t="s">
        <v>40</v>
      </c>
      <c r="I1214" s="13">
        <v>38000000</v>
      </c>
      <c r="J1214" s="3">
        <v>1</v>
      </c>
      <c r="K1214" s="4">
        <v>0.53819444444444442</v>
      </c>
      <c r="L1214" s="3" t="s">
        <v>38</v>
      </c>
      <c r="M1214" s="3" t="s">
        <v>43</v>
      </c>
      <c r="N1214" s="3" t="s">
        <v>44</v>
      </c>
      <c r="O1214" s="3" t="s">
        <v>80</v>
      </c>
      <c r="P1214" s="3" t="s">
        <v>52</v>
      </c>
      <c r="S1214" s="3"/>
      <c r="AB1214" s="8"/>
    </row>
    <row r="1215" spans="2:28" ht="21" customHeight="1" x14ac:dyDescent="0.25">
      <c r="B1215" s="5" t="s">
        <v>4</v>
      </c>
      <c r="C1215" s="5">
        <v>2</v>
      </c>
      <c r="D1215" s="5" t="s">
        <v>28</v>
      </c>
      <c r="E1215" s="5" t="s">
        <v>6</v>
      </c>
      <c r="F1215" s="5" t="s">
        <v>13</v>
      </c>
      <c r="G1215" s="5">
        <v>2</v>
      </c>
      <c r="H1215" s="5" t="s">
        <v>54</v>
      </c>
      <c r="I1215" s="12">
        <v>10000000</v>
      </c>
      <c r="J1215" s="5">
        <v>5</v>
      </c>
      <c r="K1215" s="6">
        <v>0.53819444444444442</v>
      </c>
      <c r="L1215" s="5" t="s">
        <v>9</v>
      </c>
      <c r="M1215" s="5" t="s">
        <v>10</v>
      </c>
      <c r="N1215" s="5" t="s">
        <v>21</v>
      </c>
      <c r="O1215" s="5" t="s">
        <v>78</v>
      </c>
      <c r="P1215" s="5" t="s">
        <v>90</v>
      </c>
      <c r="S1215" s="3"/>
      <c r="AB1215" s="8"/>
    </row>
    <row r="1216" spans="2:28" ht="21" customHeight="1" x14ac:dyDescent="0.25">
      <c r="B1216" s="3" t="s">
        <v>4</v>
      </c>
      <c r="C1216" s="3">
        <v>4</v>
      </c>
      <c r="D1216" s="3" t="s">
        <v>28</v>
      </c>
      <c r="E1216" s="3" t="s">
        <v>18</v>
      </c>
      <c r="F1216" s="3" t="s">
        <v>13</v>
      </c>
      <c r="G1216" s="3">
        <v>4</v>
      </c>
      <c r="H1216" s="3" t="s">
        <v>33</v>
      </c>
      <c r="I1216" s="13">
        <v>20000000</v>
      </c>
      <c r="J1216" s="3">
        <v>2</v>
      </c>
      <c r="K1216" s="4">
        <v>0.53819444444444442</v>
      </c>
      <c r="L1216" s="3" t="s">
        <v>9</v>
      </c>
      <c r="M1216" s="3" t="s">
        <v>20</v>
      </c>
      <c r="N1216" s="3" t="s">
        <v>21</v>
      </c>
      <c r="O1216" s="3" t="s">
        <v>81</v>
      </c>
      <c r="P1216" s="3" t="s">
        <v>88</v>
      </c>
      <c r="S1216" s="3"/>
      <c r="AB1216" s="8"/>
    </row>
    <row r="1217" spans="2:28" ht="21" customHeight="1" x14ac:dyDescent="0.25">
      <c r="B1217" s="5" t="s">
        <v>4</v>
      </c>
      <c r="C1217" s="5">
        <v>6</v>
      </c>
      <c r="D1217" s="5" t="s">
        <v>28</v>
      </c>
      <c r="E1217" s="5" t="s">
        <v>29</v>
      </c>
      <c r="F1217" s="5" t="s">
        <v>36</v>
      </c>
      <c r="G1217" s="5">
        <v>2</v>
      </c>
      <c r="H1217" s="5" t="s">
        <v>19</v>
      </c>
      <c r="I1217" s="12">
        <v>12000000</v>
      </c>
      <c r="J1217" s="5">
        <v>2</v>
      </c>
      <c r="K1217" s="6">
        <v>0.53819444444444442</v>
      </c>
      <c r="L1217" s="5" t="s">
        <v>9</v>
      </c>
      <c r="M1217" s="5" t="s">
        <v>46</v>
      </c>
      <c r="N1217" s="5" t="s">
        <v>21</v>
      </c>
      <c r="O1217" s="5" t="s">
        <v>79</v>
      </c>
      <c r="P1217" s="5" t="s">
        <v>83</v>
      </c>
      <c r="S1217" s="3"/>
      <c r="AB1217" s="8"/>
    </row>
    <row r="1218" spans="2:28" ht="21" customHeight="1" x14ac:dyDescent="0.25">
      <c r="B1218" s="3" t="s">
        <v>4</v>
      </c>
      <c r="C1218" s="3">
        <v>23</v>
      </c>
      <c r="D1218" s="3" t="s">
        <v>28</v>
      </c>
      <c r="E1218" s="3" t="s">
        <v>61</v>
      </c>
      <c r="F1218" s="3" t="s">
        <v>7</v>
      </c>
      <c r="G1218" s="3">
        <v>3</v>
      </c>
      <c r="H1218" s="3" t="s">
        <v>23</v>
      </c>
      <c r="I1218" s="13">
        <v>15000000</v>
      </c>
      <c r="J1218" s="3">
        <v>1</v>
      </c>
      <c r="K1218" s="4">
        <v>0.53819444444444442</v>
      </c>
      <c r="L1218" s="3" t="s">
        <v>9</v>
      </c>
      <c r="M1218" s="3" t="s">
        <v>27</v>
      </c>
      <c r="N1218" s="3" t="s">
        <v>44</v>
      </c>
      <c r="O1218" s="3" t="s">
        <v>78</v>
      </c>
      <c r="P1218" s="3" t="s">
        <v>80</v>
      </c>
      <c r="S1218" s="3"/>
      <c r="AB1218" s="8"/>
    </row>
    <row r="1219" spans="2:28" ht="21" customHeight="1" x14ac:dyDescent="0.25">
      <c r="B1219" s="5" t="s">
        <v>4</v>
      </c>
      <c r="C1219" s="5">
        <v>8</v>
      </c>
      <c r="D1219" s="5" t="s">
        <v>28</v>
      </c>
      <c r="E1219" s="5" t="s">
        <v>29</v>
      </c>
      <c r="F1219" s="5" t="s">
        <v>32</v>
      </c>
      <c r="G1219" s="5">
        <v>2</v>
      </c>
      <c r="H1219" s="5" t="s">
        <v>19</v>
      </c>
      <c r="I1219" s="12">
        <v>12000000</v>
      </c>
      <c r="J1219" s="5">
        <v>2</v>
      </c>
      <c r="K1219" s="6">
        <v>0.53819444444444442</v>
      </c>
      <c r="L1219" s="5" t="s">
        <v>9</v>
      </c>
      <c r="M1219" s="5" t="s">
        <v>30</v>
      </c>
      <c r="N1219" s="5" t="s">
        <v>31</v>
      </c>
      <c r="O1219" s="5" t="s">
        <v>78</v>
      </c>
      <c r="P1219" s="5" t="s">
        <v>82</v>
      </c>
      <c r="S1219" s="3"/>
      <c r="AB1219" s="8"/>
    </row>
    <row r="1220" spans="2:28" ht="21" customHeight="1" x14ac:dyDescent="0.25">
      <c r="B1220" s="3" t="s">
        <v>4</v>
      </c>
      <c r="C1220" s="3">
        <v>1</v>
      </c>
      <c r="D1220" s="3" t="s">
        <v>28</v>
      </c>
      <c r="E1220" s="3" t="s">
        <v>18</v>
      </c>
      <c r="F1220" s="3" t="s">
        <v>13</v>
      </c>
      <c r="G1220" s="3">
        <v>2</v>
      </c>
      <c r="H1220" s="3" t="s">
        <v>19</v>
      </c>
      <c r="I1220" s="13">
        <v>12000000</v>
      </c>
      <c r="J1220" s="3">
        <v>2</v>
      </c>
      <c r="K1220" s="4">
        <v>0.53819444444444442</v>
      </c>
      <c r="L1220" s="3" t="s">
        <v>9</v>
      </c>
      <c r="M1220" s="3" t="s">
        <v>10</v>
      </c>
      <c r="N1220" s="3" t="s">
        <v>34</v>
      </c>
      <c r="O1220" s="3" t="s">
        <v>79</v>
      </c>
      <c r="P1220" s="3" t="s">
        <v>83</v>
      </c>
      <c r="S1220" s="3"/>
      <c r="AB1220" s="8"/>
    </row>
    <row r="1221" spans="2:28" ht="21" customHeight="1" x14ac:dyDescent="0.25">
      <c r="B1221" s="5" t="s">
        <v>4</v>
      </c>
      <c r="C1221" s="5">
        <v>20</v>
      </c>
      <c r="D1221" s="5" t="s">
        <v>28</v>
      </c>
      <c r="E1221" s="5" t="s">
        <v>29</v>
      </c>
      <c r="F1221" s="5" t="s">
        <v>13</v>
      </c>
      <c r="G1221" s="5">
        <v>5</v>
      </c>
      <c r="H1221" s="5" t="s">
        <v>59</v>
      </c>
      <c r="I1221" s="12">
        <v>21000000</v>
      </c>
      <c r="J1221" s="5">
        <v>2</v>
      </c>
      <c r="K1221" s="6">
        <v>0.53819444444444442</v>
      </c>
      <c r="L1221" s="5" t="s">
        <v>9</v>
      </c>
      <c r="M1221" s="5" t="s">
        <v>46</v>
      </c>
      <c r="N1221" s="5" t="s">
        <v>34</v>
      </c>
      <c r="O1221" s="5" t="s">
        <v>78</v>
      </c>
      <c r="P1221" s="5" t="s">
        <v>90</v>
      </c>
      <c r="S1221" s="3"/>
      <c r="AB1221" s="8"/>
    </row>
    <row r="1222" spans="2:28" ht="21" customHeight="1" x14ac:dyDescent="0.25">
      <c r="B1222" s="3" t="s">
        <v>4</v>
      </c>
      <c r="C1222" s="3">
        <v>11</v>
      </c>
      <c r="D1222" s="3" t="s">
        <v>35</v>
      </c>
      <c r="E1222" s="3" t="s">
        <v>22</v>
      </c>
      <c r="F1222" s="3" t="s">
        <v>32</v>
      </c>
      <c r="G1222" s="3">
        <v>2</v>
      </c>
      <c r="H1222" s="3" t="s">
        <v>19</v>
      </c>
      <c r="I1222" s="13">
        <v>12000000</v>
      </c>
      <c r="J1222" s="3">
        <v>1</v>
      </c>
      <c r="K1222" s="4">
        <v>0.53819444444444442</v>
      </c>
      <c r="L1222" s="3" t="s">
        <v>9</v>
      </c>
      <c r="M1222" s="3" t="s">
        <v>20</v>
      </c>
      <c r="N1222" s="3" t="s">
        <v>11</v>
      </c>
      <c r="O1222" s="3" t="s">
        <v>78</v>
      </c>
      <c r="P1222" s="3" t="s">
        <v>82</v>
      </c>
      <c r="S1222" s="3"/>
      <c r="AB1222" s="8"/>
    </row>
    <row r="1223" spans="2:28" ht="21" customHeight="1" x14ac:dyDescent="0.25">
      <c r="B1223" s="5" t="s">
        <v>4</v>
      </c>
      <c r="C1223" s="5">
        <v>3</v>
      </c>
      <c r="D1223" s="5" t="s">
        <v>35</v>
      </c>
      <c r="E1223" s="5" t="s">
        <v>61</v>
      </c>
      <c r="F1223" s="5" t="s">
        <v>32</v>
      </c>
      <c r="G1223" s="5">
        <v>5</v>
      </c>
      <c r="H1223" s="5" t="s">
        <v>26</v>
      </c>
      <c r="I1223" s="12">
        <v>25000000</v>
      </c>
      <c r="J1223" s="5">
        <v>1</v>
      </c>
      <c r="K1223" s="6">
        <v>0.53819444444444442</v>
      </c>
      <c r="L1223" s="5" t="s">
        <v>9</v>
      </c>
      <c r="M1223" s="5" t="s">
        <v>15</v>
      </c>
      <c r="N1223" s="5" t="s">
        <v>34</v>
      </c>
      <c r="O1223" s="5" t="s">
        <v>79</v>
      </c>
      <c r="P1223" s="5" t="s">
        <v>87</v>
      </c>
      <c r="S1223" s="3"/>
      <c r="AB1223" s="8"/>
    </row>
    <row r="1224" spans="2:28" ht="21" customHeight="1" x14ac:dyDescent="0.25">
      <c r="B1224" s="3" t="s">
        <v>4</v>
      </c>
      <c r="C1224" s="3">
        <v>30</v>
      </c>
      <c r="D1224" s="3" t="s">
        <v>56</v>
      </c>
      <c r="E1224" s="3" t="s">
        <v>29</v>
      </c>
      <c r="F1224" s="3" t="s">
        <v>13</v>
      </c>
      <c r="G1224" s="3">
        <v>1</v>
      </c>
      <c r="H1224" s="3" t="s">
        <v>37</v>
      </c>
      <c r="I1224" s="13">
        <v>19000000</v>
      </c>
      <c r="J1224" s="3">
        <v>2</v>
      </c>
      <c r="K1224" s="4">
        <v>0.53819444444444442</v>
      </c>
      <c r="L1224" s="3" t="s">
        <v>38</v>
      </c>
      <c r="M1224" s="3" t="s">
        <v>20</v>
      </c>
      <c r="N1224" s="3" t="s">
        <v>41</v>
      </c>
      <c r="O1224" s="3" t="s">
        <v>79</v>
      </c>
      <c r="P1224" s="14" t="s">
        <v>92</v>
      </c>
      <c r="S1224" s="3"/>
      <c r="AB1224" s="8"/>
    </row>
    <row r="1225" spans="2:28" ht="21" customHeight="1" x14ac:dyDescent="0.25">
      <c r="B1225" s="5" t="s">
        <v>4</v>
      </c>
      <c r="C1225" s="5">
        <v>28</v>
      </c>
      <c r="D1225" s="5" t="s">
        <v>56</v>
      </c>
      <c r="E1225" s="5" t="s">
        <v>29</v>
      </c>
      <c r="F1225" s="5" t="s">
        <v>7</v>
      </c>
      <c r="G1225" s="5">
        <v>4</v>
      </c>
      <c r="H1225" s="5" t="s">
        <v>33</v>
      </c>
      <c r="I1225" s="12">
        <v>20000000</v>
      </c>
      <c r="J1225" s="5">
        <v>1</v>
      </c>
      <c r="K1225" s="6">
        <v>0.53819444444444442</v>
      </c>
      <c r="L1225" s="5" t="s">
        <v>51</v>
      </c>
      <c r="M1225" s="5" t="s">
        <v>20</v>
      </c>
      <c r="N1225" s="5" t="s">
        <v>24</v>
      </c>
      <c r="O1225" s="5" t="s">
        <v>80</v>
      </c>
      <c r="P1225" s="5" t="s">
        <v>85</v>
      </c>
      <c r="S1225" s="3"/>
      <c r="AB1225" s="8"/>
    </row>
    <row r="1226" spans="2:28" ht="21" customHeight="1" x14ac:dyDescent="0.25">
      <c r="B1226" s="3" t="s">
        <v>4</v>
      </c>
      <c r="C1226" s="3">
        <v>1</v>
      </c>
      <c r="D1226" s="3" t="s">
        <v>56</v>
      </c>
      <c r="E1226" s="3" t="s">
        <v>6</v>
      </c>
      <c r="F1226" s="3" t="s">
        <v>32</v>
      </c>
      <c r="G1226" s="3">
        <v>5</v>
      </c>
      <c r="H1226" s="3" t="s">
        <v>26</v>
      </c>
      <c r="I1226" s="13">
        <v>25000000</v>
      </c>
      <c r="J1226" s="3">
        <v>3</v>
      </c>
      <c r="K1226" s="4">
        <v>0.53819444444444442</v>
      </c>
      <c r="L1226" s="3" t="s">
        <v>9</v>
      </c>
      <c r="M1226" s="3" t="s">
        <v>15</v>
      </c>
      <c r="N1226" s="3" t="s">
        <v>21</v>
      </c>
      <c r="O1226" s="3" t="s">
        <v>80</v>
      </c>
      <c r="P1226" s="3" t="s">
        <v>85</v>
      </c>
      <c r="S1226" s="3"/>
      <c r="AB1226" s="8"/>
    </row>
    <row r="1227" spans="2:28" ht="21" customHeight="1" x14ac:dyDescent="0.25">
      <c r="B1227" s="5" t="s">
        <v>4</v>
      </c>
      <c r="C1227" s="5">
        <v>30</v>
      </c>
      <c r="D1227" s="5" t="s">
        <v>56</v>
      </c>
      <c r="E1227" s="5" t="s">
        <v>18</v>
      </c>
      <c r="F1227" s="5" t="s">
        <v>32</v>
      </c>
      <c r="G1227" s="5">
        <v>1</v>
      </c>
      <c r="H1227" s="5" t="s">
        <v>8</v>
      </c>
      <c r="I1227" s="12">
        <v>7000000</v>
      </c>
      <c r="J1227" s="5">
        <v>1</v>
      </c>
      <c r="K1227" s="6">
        <v>0.53819444444444442</v>
      </c>
      <c r="L1227" s="5" t="s">
        <v>9</v>
      </c>
      <c r="M1227" s="5" t="s">
        <v>46</v>
      </c>
      <c r="N1227" s="5" t="s">
        <v>21</v>
      </c>
      <c r="O1227" s="5" t="s">
        <v>78</v>
      </c>
      <c r="P1227" s="5" t="s">
        <v>89</v>
      </c>
      <c r="S1227" s="3"/>
      <c r="AB1227" s="8"/>
    </row>
    <row r="1228" spans="2:28" ht="21" customHeight="1" x14ac:dyDescent="0.25">
      <c r="B1228" s="3" t="s">
        <v>4</v>
      </c>
      <c r="C1228" s="3">
        <v>13</v>
      </c>
      <c r="D1228" s="3" t="s">
        <v>47</v>
      </c>
      <c r="E1228" s="3" t="s">
        <v>22</v>
      </c>
      <c r="F1228" s="3" t="s">
        <v>7</v>
      </c>
      <c r="G1228" s="3">
        <v>1</v>
      </c>
      <c r="H1228" s="3" t="s">
        <v>8</v>
      </c>
      <c r="I1228" s="13">
        <v>7000000</v>
      </c>
      <c r="J1228" s="3">
        <v>6</v>
      </c>
      <c r="K1228" s="4">
        <v>0.53819444444444442</v>
      </c>
      <c r="L1228" s="3" t="s">
        <v>9</v>
      </c>
      <c r="M1228" s="3" t="s">
        <v>39</v>
      </c>
      <c r="N1228" s="3" t="s">
        <v>24</v>
      </c>
      <c r="O1228" s="3" t="s">
        <v>80</v>
      </c>
      <c r="P1228" s="3" t="s">
        <v>85</v>
      </c>
      <c r="S1228" s="3"/>
      <c r="AB1228" s="8"/>
    </row>
    <row r="1229" spans="2:28" ht="21" customHeight="1" x14ac:dyDescent="0.25">
      <c r="B1229" s="5" t="s">
        <v>4</v>
      </c>
      <c r="C1229" s="5">
        <v>10</v>
      </c>
      <c r="D1229" s="5" t="s">
        <v>5</v>
      </c>
      <c r="E1229" s="5" t="s">
        <v>42</v>
      </c>
      <c r="F1229" s="5" t="s">
        <v>7</v>
      </c>
      <c r="G1229" s="5">
        <v>3</v>
      </c>
      <c r="H1229" s="5" t="s">
        <v>23</v>
      </c>
      <c r="I1229" s="12">
        <v>15000000</v>
      </c>
      <c r="J1229" s="5">
        <v>1</v>
      </c>
      <c r="K1229" s="6">
        <v>0.53819444444444442</v>
      </c>
      <c r="L1229" s="5" t="s">
        <v>9</v>
      </c>
      <c r="M1229" s="5" t="s">
        <v>46</v>
      </c>
      <c r="N1229" s="5" t="s">
        <v>21</v>
      </c>
      <c r="O1229" s="5" t="s">
        <v>78</v>
      </c>
      <c r="P1229" s="5" t="s">
        <v>89</v>
      </c>
      <c r="S1229" s="3"/>
      <c r="AB1229" s="8"/>
    </row>
    <row r="1230" spans="2:28" ht="21" customHeight="1" x14ac:dyDescent="0.25">
      <c r="B1230" s="3" t="s">
        <v>4</v>
      </c>
      <c r="C1230" s="3">
        <v>9</v>
      </c>
      <c r="D1230" s="3" t="s">
        <v>60</v>
      </c>
      <c r="E1230" s="3" t="s">
        <v>6</v>
      </c>
      <c r="F1230" s="3" t="s">
        <v>32</v>
      </c>
      <c r="G1230" s="3">
        <v>4</v>
      </c>
      <c r="H1230" s="3" t="s">
        <v>14</v>
      </c>
      <c r="I1230" s="13">
        <v>11000000</v>
      </c>
      <c r="J1230" s="3">
        <v>1</v>
      </c>
      <c r="K1230" s="4">
        <v>0.53819444444444442</v>
      </c>
      <c r="L1230" s="3" t="s">
        <v>51</v>
      </c>
      <c r="M1230" s="3" t="s">
        <v>10</v>
      </c>
      <c r="N1230" s="3" t="s">
        <v>24</v>
      </c>
      <c r="O1230" s="3" t="s">
        <v>78</v>
      </c>
      <c r="P1230" s="3" t="s">
        <v>52</v>
      </c>
      <c r="S1230" s="3"/>
      <c r="AB1230" s="8"/>
    </row>
    <row r="1231" spans="2:28" ht="21" customHeight="1" x14ac:dyDescent="0.25">
      <c r="B1231" s="5" t="s">
        <v>57</v>
      </c>
      <c r="C1231" s="5">
        <v>11</v>
      </c>
      <c r="D1231" s="5" t="s">
        <v>47</v>
      </c>
      <c r="E1231" s="5" t="s">
        <v>22</v>
      </c>
      <c r="F1231" s="5" t="s">
        <v>13</v>
      </c>
      <c r="G1231" s="5">
        <v>0</v>
      </c>
      <c r="H1231" s="5" t="s">
        <v>58</v>
      </c>
      <c r="I1231" s="5">
        <v>0</v>
      </c>
      <c r="J1231" s="5">
        <v>2</v>
      </c>
      <c r="K1231" s="6">
        <v>0.53819444444444442</v>
      </c>
      <c r="L1231" s="5"/>
      <c r="M1231" s="5"/>
      <c r="N1231" s="5" t="s">
        <v>41</v>
      </c>
      <c r="O1231" s="5" t="s">
        <v>79</v>
      </c>
      <c r="P1231" s="5" t="s">
        <v>87</v>
      </c>
      <c r="S1231" s="3"/>
      <c r="AB1231" s="8"/>
    </row>
    <row r="1232" spans="2:28" ht="21" customHeight="1" x14ac:dyDescent="0.25">
      <c r="B1232" s="3" t="s">
        <v>57</v>
      </c>
      <c r="C1232" s="3">
        <v>12</v>
      </c>
      <c r="D1232" s="3" t="s">
        <v>48</v>
      </c>
      <c r="E1232" s="3" t="s">
        <v>6</v>
      </c>
      <c r="F1232" s="3" t="s">
        <v>13</v>
      </c>
      <c r="G1232" s="3">
        <v>0</v>
      </c>
      <c r="H1232" s="3" t="s">
        <v>58</v>
      </c>
      <c r="I1232" s="3">
        <v>0</v>
      </c>
      <c r="J1232" s="3">
        <v>2</v>
      </c>
      <c r="K1232" s="4">
        <v>0.53819444444444442</v>
      </c>
      <c r="N1232" s="3" t="s">
        <v>41</v>
      </c>
      <c r="O1232" s="3" t="s">
        <v>81</v>
      </c>
      <c r="P1232" s="3" t="s">
        <v>88</v>
      </c>
      <c r="S1232" s="3"/>
      <c r="AB1232" s="8"/>
    </row>
    <row r="1233" spans="2:28" ht="21" customHeight="1" x14ac:dyDescent="0.25">
      <c r="B1233" s="5" t="s">
        <v>57</v>
      </c>
      <c r="C1233" s="5">
        <v>30</v>
      </c>
      <c r="D1233" s="5" t="s">
        <v>17</v>
      </c>
      <c r="E1233" s="5" t="s">
        <v>22</v>
      </c>
      <c r="F1233" s="5" t="s">
        <v>55</v>
      </c>
      <c r="G1233" s="5">
        <v>0</v>
      </c>
      <c r="H1233" s="5" t="s">
        <v>58</v>
      </c>
      <c r="I1233" s="5">
        <v>0</v>
      </c>
      <c r="J1233" s="5">
        <v>2</v>
      </c>
      <c r="K1233" s="6">
        <v>0.53819444444444442</v>
      </c>
      <c r="L1233" s="5"/>
      <c r="M1233" s="5"/>
      <c r="N1233" s="5" t="s">
        <v>44</v>
      </c>
      <c r="O1233" s="5" t="s">
        <v>78</v>
      </c>
      <c r="P1233" s="5" t="s">
        <v>82</v>
      </c>
      <c r="S1233" s="3"/>
      <c r="AB1233" s="8"/>
    </row>
    <row r="1234" spans="2:28" ht="21" customHeight="1" x14ac:dyDescent="0.25">
      <c r="B1234" s="3" t="s">
        <v>57</v>
      </c>
      <c r="C1234" s="3">
        <v>14</v>
      </c>
      <c r="D1234" s="3" t="s">
        <v>28</v>
      </c>
      <c r="E1234" s="3" t="s">
        <v>61</v>
      </c>
      <c r="F1234" s="3" t="s">
        <v>36</v>
      </c>
      <c r="G1234" s="3">
        <v>0</v>
      </c>
      <c r="H1234" s="3" t="s">
        <v>58</v>
      </c>
      <c r="I1234" s="3">
        <v>0</v>
      </c>
      <c r="J1234" s="3">
        <v>2</v>
      </c>
      <c r="K1234" s="4">
        <v>0.53819444444444442</v>
      </c>
      <c r="N1234" s="3" t="s">
        <v>11</v>
      </c>
      <c r="O1234" s="3" t="s">
        <v>81</v>
      </c>
      <c r="P1234" s="3" t="s">
        <v>88</v>
      </c>
      <c r="S1234" s="3"/>
      <c r="AB1234" s="8"/>
    </row>
    <row r="1235" spans="2:28" ht="21" customHeight="1" x14ac:dyDescent="0.25">
      <c r="B1235" s="5" t="s">
        <v>57</v>
      </c>
      <c r="C1235" s="5">
        <v>18</v>
      </c>
      <c r="D1235" s="5" t="s">
        <v>35</v>
      </c>
      <c r="E1235" s="5" t="s">
        <v>22</v>
      </c>
      <c r="F1235" s="5" t="s">
        <v>13</v>
      </c>
      <c r="G1235" s="5">
        <v>0</v>
      </c>
      <c r="H1235" s="5" t="s">
        <v>58</v>
      </c>
      <c r="I1235" s="5">
        <v>0</v>
      </c>
      <c r="J1235" s="5">
        <v>2</v>
      </c>
      <c r="K1235" s="6">
        <v>0.53819444444444442</v>
      </c>
      <c r="L1235" s="5"/>
      <c r="M1235" s="5"/>
      <c r="N1235" s="5" t="s">
        <v>21</v>
      </c>
      <c r="O1235" s="5" t="s">
        <v>80</v>
      </c>
      <c r="P1235" s="5" t="s">
        <v>85</v>
      </c>
      <c r="S1235" s="3"/>
      <c r="AB1235" s="8"/>
    </row>
    <row r="1236" spans="2:28" ht="21" customHeight="1" x14ac:dyDescent="0.25">
      <c r="B1236" s="3" t="s">
        <v>57</v>
      </c>
      <c r="C1236" s="3">
        <v>24</v>
      </c>
      <c r="D1236" s="3" t="s">
        <v>35</v>
      </c>
      <c r="E1236" s="3" t="s">
        <v>29</v>
      </c>
      <c r="F1236" s="3" t="s">
        <v>32</v>
      </c>
      <c r="G1236" s="3">
        <v>0</v>
      </c>
      <c r="H1236" s="3" t="s">
        <v>58</v>
      </c>
      <c r="I1236" s="3">
        <v>0</v>
      </c>
      <c r="J1236" s="3">
        <v>2</v>
      </c>
      <c r="K1236" s="4">
        <v>0.53819444444444442</v>
      </c>
      <c r="N1236" s="3" t="s">
        <v>11</v>
      </c>
      <c r="O1236" s="3" t="s">
        <v>79</v>
      </c>
      <c r="P1236" s="3" t="s">
        <v>83</v>
      </c>
      <c r="S1236" s="3"/>
      <c r="AB1236" s="8"/>
    </row>
    <row r="1237" spans="2:28" ht="21" customHeight="1" x14ac:dyDescent="0.25">
      <c r="B1237" s="5" t="s">
        <v>57</v>
      </c>
      <c r="C1237" s="5">
        <v>9</v>
      </c>
      <c r="D1237" s="5" t="s">
        <v>56</v>
      </c>
      <c r="E1237" s="5" t="s">
        <v>6</v>
      </c>
      <c r="F1237" s="5" t="s">
        <v>13</v>
      </c>
      <c r="G1237" s="5">
        <v>0</v>
      </c>
      <c r="H1237" s="5" t="s">
        <v>58</v>
      </c>
      <c r="I1237" s="5">
        <v>0</v>
      </c>
      <c r="J1237" s="5">
        <v>1</v>
      </c>
      <c r="K1237" s="6">
        <v>0.53819444444444442</v>
      </c>
      <c r="L1237" s="5"/>
      <c r="M1237" s="5"/>
      <c r="N1237" s="5" t="s">
        <v>31</v>
      </c>
      <c r="O1237" s="5" t="s">
        <v>79</v>
      </c>
      <c r="P1237" s="5" t="s">
        <v>87</v>
      </c>
      <c r="S1237" s="3"/>
      <c r="AB1237" s="8"/>
    </row>
    <row r="1238" spans="2:28" ht="21" customHeight="1" x14ac:dyDescent="0.25">
      <c r="B1238" s="3" t="s">
        <v>57</v>
      </c>
      <c r="C1238" s="3">
        <v>11</v>
      </c>
      <c r="D1238" s="3" t="s">
        <v>47</v>
      </c>
      <c r="E1238" s="3" t="s">
        <v>22</v>
      </c>
      <c r="F1238" s="3" t="s">
        <v>13</v>
      </c>
      <c r="G1238" s="3">
        <v>0</v>
      </c>
      <c r="H1238" s="3" t="s">
        <v>58</v>
      </c>
      <c r="I1238" s="3">
        <v>0</v>
      </c>
      <c r="J1238" s="3">
        <v>2</v>
      </c>
      <c r="K1238" s="4">
        <v>0.53819444444444442</v>
      </c>
      <c r="N1238" s="3" t="s">
        <v>41</v>
      </c>
      <c r="O1238" s="3" t="s">
        <v>79</v>
      </c>
      <c r="P1238" s="3" t="s">
        <v>87</v>
      </c>
      <c r="S1238" s="3"/>
      <c r="AB1238" s="8"/>
    </row>
    <row r="1239" spans="2:28" ht="21" customHeight="1" x14ac:dyDescent="0.25">
      <c r="B1239" s="5" t="s">
        <v>57</v>
      </c>
      <c r="C1239" s="5">
        <v>12</v>
      </c>
      <c r="D1239" s="5" t="s">
        <v>48</v>
      </c>
      <c r="E1239" s="5" t="s">
        <v>6</v>
      </c>
      <c r="F1239" s="5" t="s">
        <v>13</v>
      </c>
      <c r="G1239" s="5">
        <v>0</v>
      </c>
      <c r="H1239" s="5" t="s">
        <v>58</v>
      </c>
      <c r="I1239" s="5">
        <v>0</v>
      </c>
      <c r="J1239" s="5">
        <v>2</v>
      </c>
      <c r="K1239" s="6">
        <v>0.53819444444444442</v>
      </c>
      <c r="L1239" s="5"/>
      <c r="M1239" s="5"/>
      <c r="N1239" s="5" t="s">
        <v>41</v>
      </c>
      <c r="O1239" s="5" t="s">
        <v>81</v>
      </c>
      <c r="P1239" s="5" t="s">
        <v>88</v>
      </c>
      <c r="S1239" s="3"/>
      <c r="AB1239" s="8"/>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70438-E05B-4C6B-B7D1-AEE45DA1CAD7}">
  <dimension ref="B2:ET24"/>
  <sheetViews>
    <sheetView showGridLines="0" topLeftCell="AF1" workbookViewId="0">
      <selection activeCell="BF10" sqref="BF7:BF15"/>
      <pivotSelection pane="bottomRight" showHeader="1" axis="axisRow" activeRow="9" activeCol="57" previousRow="9" previousCol="57" click="1" r:id="rId6">
        <pivotArea dataOnly="0" labelOnly="1" fieldPosition="0">
          <references count="1">
            <reference field="11" count="0"/>
          </references>
        </pivotArea>
      </pivotSelection>
    </sheetView>
  </sheetViews>
  <sheetFormatPr defaultRowHeight="15" x14ac:dyDescent="0.25"/>
  <cols>
    <col min="1" max="1" width="9.140625" style="22"/>
    <col min="2" max="2" width="17.28515625" style="22" bestFit="1" customWidth="1"/>
    <col min="3" max="3" width="9.140625" style="22"/>
    <col min="4" max="4" width="9.140625" style="23"/>
    <col min="5" max="5" width="9.140625" style="22"/>
    <col min="6" max="6" width="13.140625" style="22" bestFit="1" customWidth="1"/>
    <col min="7" max="8" width="19.28515625" style="22" bestFit="1" customWidth="1"/>
    <col min="9" max="9" width="9.140625" style="22"/>
    <col min="10" max="10" width="8.85546875" style="22" customWidth="1"/>
    <col min="11" max="11" width="9.140625" style="23"/>
    <col min="12" max="12" width="13.85546875" style="22" bestFit="1" customWidth="1"/>
    <col min="13" max="13" width="17.28515625" style="22" bestFit="1" customWidth="1"/>
    <col min="14" max="15" width="9.140625" style="22"/>
    <col min="16" max="16" width="11" style="22" bestFit="1" customWidth="1"/>
    <col min="17" max="18" width="9.140625" style="22"/>
    <col min="19" max="19" width="9.140625" style="24"/>
    <col min="20" max="20" width="13.140625" style="22" bestFit="1" customWidth="1"/>
    <col min="21" max="21" width="17.28515625" style="22" bestFit="1" customWidth="1"/>
    <col min="22" max="22" width="19.28515625" style="22" bestFit="1" customWidth="1"/>
    <col min="23" max="23" width="10.7109375" style="22" bestFit="1" customWidth="1"/>
    <col min="24" max="24" width="11.7109375" style="22" bestFit="1" customWidth="1"/>
    <col min="25" max="25" width="16.85546875" style="22" bestFit="1" customWidth="1"/>
    <col min="26" max="27" width="11.7109375" style="22" bestFit="1" customWidth="1"/>
    <col min="28" max="28" width="11.7109375" style="24" bestFit="1" customWidth="1"/>
    <col min="29" max="29" width="13.140625" style="22" bestFit="1" customWidth="1"/>
    <col min="30" max="30" width="19.28515625" style="22" bestFit="1" customWidth="1"/>
    <col min="31" max="31" width="11.7109375" style="22" bestFit="1" customWidth="1"/>
    <col min="32" max="32" width="13.42578125" style="22" bestFit="1" customWidth="1"/>
    <col min="33" max="35" width="9.140625" style="22"/>
    <col min="36" max="36" width="9.140625" style="24"/>
    <col min="37" max="37" width="13.140625" style="22" bestFit="1" customWidth="1"/>
    <col min="38" max="38" width="22.85546875" style="22" bestFit="1" customWidth="1"/>
    <col min="39" max="39" width="9.140625" style="22"/>
    <col min="40" max="40" width="22.85546875" style="22" bestFit="1" customWidth="1"/>
    <col min="41" max="44" width="9.140625" style="22"/>
    <col min="45" max="45" width="9.140625" style="24"/>
    <col min="46" max="46" width="13.140625" style="22" bestFit="1" customWidth="1"/>
    <col min="47" max="47" width="18.42578125" style="22" bestFit="1" customWidth="1"/>
    <col min="48" max="48" width="9.140625" style="22"/>
    <col min="49" max="49" width="9.140625" style="24"/>
    <col min="50" max="50" width="13.140625" style="22" bestFit="1" customWidth="1"/>
    <col min="51" max="51" width="17.28515625" style="22" bestFit="1" customWidth="1"/>
    <col min="52" max="52" width="9.140625" style="22"/>
    <col min="53" max="53" width="9.140625" style="24"/>
    <col min="54" max="54" width="13.140625" style="22" bestFit="1" customWidth="1"/>
    <col min="55" max="55" width="17.28515625" style="22" bestFit="1" customWidth="1"/>
    <col min="56" max="56" width="9.140625" style="22"/>
    <col min="57" max="57" width="9.140625" style="24"/>
    <col min="58" max="58" width="13.140625" style="22" bestFit="1" customWidth="1"/>
    <col min="59" max="59" width="22.85546875" style="22" bestFit="1" customWidth="1"/>
    <col min="60" max="66" width="9.140625" style="22"/>
    <col min="67" max="67" width="6.85546875" style="22" customWidth="1"/>
    <col min="68" max="68" width="9.140625" style="24"/>
    <col min="69" max="69" width="13.140625" style="22" bestFit="1" customWidth="1"/>
    <col min="70" max="70" width="17.28515625" style="22" bestFit="1" customWidth="1"/>
    <col min="71" max="73" width="9.140625" style="22"/>
    <col min="74" max="74" width="17.85546875" style="22" bestFit="1" customWidth="1"/>
    <col min="75" max="75" width="9.140625" style="22"/>
    <col min="76" max="76" width="9.140625" style="24"/>
    <col min="77" max="77" width="13.140625" style="22" bestFit="1" customWidth="1"/>
    <col min="78" max="78" width="30.85546875" style="22" bestFit="1" customWidth="1"/>
    <col min="79" max="80" width="9.140625" style="22"/>
    <col min="81" max="83" width="9.140625" style="28"/>
    <col min="84" max="88" width="9.140625" style="22"/>
    <col min="89" max="89" width="9.5703125" style="22" customWidth="1"/>
    <col min="90" max="90" width="9.140625" style="31"/>
    <col min="91" max="91" width="13.140625" style="22" bestFit="1" customWidth="1"/>
    <col min="92" max="92" width="17.28515625" style="22" bestFit="1" customWidth="1"/>
    <col min="93" max="93" width="19.28515625" style="22" bestFit="1" customWidth="1"/>
    <col min="94" max="94" width="9.140625" style="22"/>
    <col min="95" max="95" width="13.140625" style="22" bestFit="1" customWidth="1"/>
    <col min="96" max="96" width="17.28515625" style="22" bestFit="1" customWidth="1"/>
    <col min="97" max="97" width="19.28515625" style="22" bestFit="1" customWidth="1"/>
    <col min="98" max="98" width="9.140625" style="31"/>
    <col min="99" max="99" width="13.85546875" style="22" bestFit="1" customWidth="1"/>
    <col min="100" max="100" width="17.28515625" style="22" bestFit="1" customWidth="1"/>
    <col min="101" max="102" width="9.140625" style="22"/>
    <col min="103" max="103" width="11" style="22" bestFit="1" customWidth="1"/>
    <col min="104" max="105" width="9.140625" style="22"/>
    <col min="106" max="106" width="5.28515625" style="24" customWidth="1"/>
    <col min="107" max="107" width="17.42578125" style="22" bestFit="1" customWidth="1"/>
    <col min="108" max="108" width="17.28515625" style="22" bestFit="1" customWidth="1"/>
    <col min="109" max="109" width="35.85546875" style="22" customWidth="1"/>
    <col min="110" max="110" width="18.85546875" style="8" bestFit="1" customWidth="1"/>
    <col min="111" max="111" width="10.5703125" style="8" customWidth="1"/>
    <col min="112" max="112" width="10.42578125" style="8" customWidth="1"/>
    <col min="113" max="113" width="10" style="8" customWidth="1"/>
    <col min="114" max="114" width="10.28515625" style="32" customWidth="1"/>
    <col min="115" max="115" width="9.140625" style="8"/>
    <col min="116" max="116" width="9.140625" style="22"/>
    <col min="117" max="117" width="9.140625" style="24"/>
    <col min="118" max="118" width="13.140625" style="22" bestFit="1" customWidth="1"/>
    <col min="119" max="119" width="15.140625" style="22" bestFit="1" customWidth="1"/>
    <col min="120" max="120" width="16.140625" style="22" bestFit="1" customWidth="1"/>
    <col min="121" max="122" width="9.140625" style="22"/>
    <col min="123" max="123" width="9.140625" style="24"/>
    <col min="124" max="124" width="17.28515625" style="22" bestFit="1" customWidth="1"/>
    <col min="125" max="125" width="16.28515625" style="22" bestFit="1" customWidth="1"/>
    <col min="126" max="129" width="10.28515625" style="22" bestFit="1" customWidth="1"/>
    <col min="130" max="130" width="11.28515625" style="22" bestFit="1" customWidth="1"/>
    <col min="131" max="131" width="9.140625" style="22"/>
    <col min="132" max="132" width="13.140625" style="22" bestFit="1" customWidth="1"/>
    <col min="133" max="133" width="17.28515625" style="22" bestFit="1" customWidth="1"/>
    <col min="134" max="134" width="10.28515625" style="22" bestFit="1" customWidth="1"/>
    <col min="135" max="135" width="10.28515625" style="24" bestFit="1" customWidth="1"/>
    <col min="136" max="136" width="13.140625" style="22" bestFit="1" customWidth="1"/>
    <col min="137" max="137" width="17.85546875" style="22" bestFit="1" customWidth="1"/>
    <col min="138" max="138" width="4.140625" style="22" bestFit="1" customWidth="1"/>
    <col min="139" max="139" width="3.140625" style="22" bestFit="1" customWidth="1"/>
    <col min="140" max="140" width="3.5703125" style="22" bestFit="1" customWidth="1"/>
    <col min="141" max="141" width="7.28515625" style="22" bestFit="1" customWidth="1"/>
    <col min="142" max="142" width="11.28515625" style="22" bestFit="1" customWidth="1"/>
    <col min="143" max="143" width="9.140625" style="22"/>
    <col min="144" max="144" width="9.140625" style="24"/>
    <col min="145" max="145" width="17.28515625" style="22" bestFit="1" customWidth="1"/>
    <col min="146" max="146" width="16.28515625" style="22" bestFit="1" customWidth="1"/>
    <col min="147" max="149" width="5.7109375" style="22" bestFit="1" customWidth="1"/>
    <col min="150" max="150" width="11.28515625" style="22" bestFit="1" customWidth="1"/>
    <col min="151" max="151" width="5.7109375" style="22" bestFit="1" customWidth="1"/>
    <col min="152" max="152" width="7.85546875" style="22" bestFit="1" customWidth="1"/>
    <col min="153" max="153" width="12.42578125" style="22" bestFit="1" customWidth="1"/>
    <col min="154" max="154" width="13.85546875" style="22" bestFit="1" customWidth="1"/>
    <col min="155" max="155" width="4.28515625" style="22" bestFit="1" customWidth="1"/>
    <col min="156" max="156" width="5.140625" style="22" bestFit="1" customWidth="1"/>
    <col min="157" max="157" width="7.140625" style="22" bestFit="1" customWidth="1"/>
    <col min="158" max="158" width="5.7109375" style="22" bestFit="1" customWidth="1"/>
    <col min="159" max="159" width="6.85546875" style="22" bestFit="1" customWidth="1"/>
    <col min="160" max="160" width="7.85546875" style="22" bestFit="1" customWidth="1"/>
    <col min="161" max="161" width="11.28515625" style="22" bestFit="1" customWidth="1"/>
    <col min="162" max="16384" width="9.140625" style="22"/>
  </cols>
  <sheetData>
    <row r="2" spans="2:150" x14ac:dyDescent="0.25">
      <c r="AN2" s="25" t="s">
        <v>100</v>
      </c>
      <c r="AX2" s="26" t="s">
        <v>0</v>
      </c>
      <c r="AY2" s="27" t="s">
        <v>4</v>
      </c>
      <c r="CL2" s="29"/>
      <c r="CO2" s="30"/>
    </row>
    <row r="3" spans="2:150" x14ac:dyDescent="0.25">
      <c r="B3" s="22" t="s">
        <v>75</v>
      </c>
      <c r="F3" s="22" t="s">
        <v>76</v>
      </c>
      <c r="G3" s="22" t="s">
        <v>77</v>
      </c>
      <c r="AN3" s="33">
        <v>2.1366208569118834</v>
      </c>
      <c r="AT3" s="34" t="s">
        <v>76</v>
      </c>
      <c r="AU3" s="25" t="s">
        <v>101</v>
      </c>
      <c r="CL3" s="35"/>
      <c r="EF3" s="22" t="s">
        <v>74</v>
      </c>
      <c r="EG3" s="22" t="s">
        <v>115</v>
      </c>
      <c r="EO3" s="22" t="s">
        <v>0</v>
      </c>
      <c r="EP3" s="22" t="s">
        <v>114</v>
      </c>
    </row>
    <row r="4" spans="2:150" x14ac:dyDescent="0.25">
      <c r="B4" s="36">
        <v>15990000000</v>
      </c>
      <c r="F4" s="37" t="s">
        <v>57</v>
      </c>
      <c r="G4" s="22">
        <v>311</v>
      </c>
      <c r="I4" s="37" t="s">
        <v>57</v>
      </c>
      <c r="J4" s="22">
        <f>VLOOKUP(F4,F:G,2,0)</f>
        <v>311</v>
      </c>
      <c r="L4" s="22" t="s">
        <v>76</v>
      </c>
      <c r="M4" s="22" t="s">
        <v>75</v>
      </c>
      <c r="AC4" s="22" t="s">
        <v>76</v>
      </c>
      <c r="AD4" s="22" t="s">
        <v>77</v>
      </c>
      <c r="AK4" s="25" t="s">
        <v>76</v>
      </c>
      <c r="AL4" s="25" t="s">
        <v>99</v>
      </c>
      <c r="AT4" s="38" t="s">
        <v>21</v>
      </c>
      <c r="AU4" s="39">
        <v>219</v>
      </c>
      <c r="AX4" s="34" t="s">
        <v>76</v>
      </c>
      <c r="AY4" s="25" t="s">
        <v>75</v>
      </c>
      <c r="BB4" s="26" t="s">
        <v>0</v>
      </c>
      <c r="BC4" s="27" t="s">
        <v>4</v>
      </c>
      <c r="BF4" s="26" t="s">
        <v>0</v>
      </c>
      <c r="BG4" s="27" t="s">
        <v>4</v>
      </c>
      <c r="CQ4" s="22" t="s">
        <v>76</v>
      </c>
      <c r="CR4" s="22" t="s">
        <v>75</v>
      </c>
      <c r="DN4" s="22" t="s">
        <v>76</v>
      </c>
      <c r="DO4" s="22" t="s">
        <v>109</v>
      </c>
      <c r="DP4" s="22" t="s">
        <v>111</v>
      </c>
    </row>
    <row r="5" spans="2:150" x14ac:dyDescent="0.25">
      <c r="F5" s="37" t="s">
        <v>4</v>
      </c>
      <c r="G5" s="22">
        <v>926</v>
      </c>
      <c r="I5" s="37" t="s">
        <v>4</v>
      </c>
      <c r="J5" s="22">
        <f t="shared" ref="J5" si="0">VLOOKUP(F5,F:G,2,0)</f>
        <v>926</v>
      </c>
      <c r="L5" s="37" t="s">
        <v>52</v>
      </c>
      <c r="M5" s="36">
        <v>2563000000</v>
      </c>
      <c r="O5" s="22" t="str">
        <f>IFERROR(L5,"-")</f>
        <v>John</v>
      </c>
      <c r="P5" s="22">
        <f>IFERROR(M5,"-")</f>
        <v>2563000000</v>
      </c>
      <c r="AC5" s="40" t="s">
        <v>57</v>
      </c>
      <c r="AD5" s="39">
        <v>311</v>
      </c>
      <c r="AF5" s="37" t="s">
        <v>57</v>
      </c>
      <c r="AG5" s="22">
        <f>IFERROR(VLOOKUP(AF5,AC:AD,2,0),"-")</f>
        <v>311</v>
      </c>
      <c r="AH5" s="41">
        <f>AG5/AD7</f>
        <v>0.25141471301535973</v>
      </c>
      <c r="AK5" s="40" t="s">
        <v>45</v>
      </c>
      <c r="AL5" s="39">
        <v>170</v>
      </c>
      <c r="AT5" s="38" t="s">
        <v>24</v>
      </c>
      <c r="AU5" s="42">
        <v>185</v>
      </c>
      <c r="AX5" s="38" t="s">
        <v>38</v>
      </c>
      <c r="AY5" s="43">
        <v>3895000000</v>
      </c>
      <c r="BQ5" s="22" t="s">
        <v>76</v>
      </c>
      <c r="BR5" s="22" t="s">
        <v>75</v>
      </c>
      <c r="BU5" s="44"/>
      <c r="BY5" s="22" t="s">
        <v>76</v>
      </c>
      <c r="BZ5" s="22" t="s">
        <v>102</v>
      </c>
      <c r="CQ5" s="37" t="s">
        <v>79</v>
      </c>
      <c r="CR5" s="45">
        <v>5372000000</v>
      </c>
      <c r="CU5" s="22" t="s">
        <v>76</v>
      </c>
      <c r="CV5" s="22" t="s">
        <v>75</v>
      </c>
      <c r="CX5" s="37"/>
      <c r="CY5" s="45"/>
      <c r="DC5" s="22" t="s">
        <v>76</v>
      </c>
      <c r="DD5" s="22" t="s">
        <v>75</v>
      </c>
      <c r="DN5" s="37" t="s">
        <v>45</v>
      </c>
      <c r="DO5" s="22">
        <v>68</v>
      </c>
      <c r="DP5" s="22">
        <v>68</v>
      </c>
      <c r="EF5" s="22" t="s">
        <v>76</v>
      </c>
      <c r="EG5" s="22" t="s">
        <v>75</v>
      </c>
      <c r="EO5" s="22" t="s">
        <v>75</v>
      </c>
      <c r="EP5" s="22" t="s">
        <v>112</v>
      </c>
    </row>
    <row r="6" spans="2:150" x14ac:dyDescent="0.25">
      <c r="F6" s="37" t="s">
        <v>73</v>
      </c>
      <c r="G6" s="22">
        <v>1237</v>
      </c>
      <c r="L6" s="37" t="s">
        <v>87</v>
      </c>
      <c r="M6" s="36">
        <v>1727000000</v>
      </c>
      <c r="O6" s="22" t="str">
        <f t="shared" ref="O6:O9" si="1">IFERROR(L6,"-")</f>
        <v>Charles</v>
      </c>
      <c r="P6" s="22">
        <f t="shared" ref="P6:P9" si="2">IFERROR(M6,"-")</f>
        <v>1727000000</v>
      </c>
      <c r="T6" s="22" t="s">
        <v>76</v>
      </c>
      <c r="U6" s="22" t="s">
        <v>75</v>
      </c>
      <c r="V6" s="22" t="s">
        <v>94</v>
      </c>
      <c r="AC6" s="46" t="s">
        <v>4</v>
      </c>
      <c r="AD6" s="42">
        <v>926</v>
      </c>
      <c r="AF6" s="37" t="s">
        <v>4</v>
      </c>
      <c r="AG6" s="22">
        <f>IFERROR(VLOOKUP(AF6,AC:AD,2,0),"-")</f>
        <v>926</v>
      </c>
      <c r="AH6" s="41">
        <f>AG6/AD7</f>
        <v>0.74858528698464022</v>
      </c>
      <c r="AK6" s="47" t="s">
        <v>47</v>
      </c>
      <c r="AL6" s="42">
        <v>162</v>
      </c>
      <c r="AN6" s="25" t="s">
        <v>99</v>
      </c>
      <c r="AT6" s="38" t="s">
        <v>31</v>
      </c>
      <c r="AU6" s="42">
        <v>97</v>
      </c>
      <c r="AX6" s="38" t="s">
        <v>51</v>
      </c>
      <c r="AY6" s="48">
        <v>1257000000</v>
      </c>
      <c r="BB6" s="34" t="s">
        <v>76</v>
      </c>
      <c r="BC6" s="25" t="s">
        <v>75</v>
      </c>
      <c r="BF6" s="34" t="s">
        <v>76</v>
      </c>
      <c r="BG6" s="25" t="s">
        <v>99</v>
      </c>
      <c r="BQ6" s="37" t="s">
        <v>10</v>
      </c>
      <c r="BR6" s="22">
        <v>3337000000</v>
      </c>
      <c r="BU6" s="49" t="str">
        <f>IFERROR(BQ6,"-")</f>
        <v>KJI. L4</v>
      </c>
      <c r="BV6" s="50">
        <f>IFERROR(BR6,"-")</f>
        <v>3337000000</v>
      </c>
      <c r="BY6" s="37" t="s">
        <v>45</v>
      </c>
      <c r="BZ6" s="51">
        <v>0.1855800653594771</v>
      </c>
      <c r="CB6" s="22" t="s">
        <v>104</v>
      </c>
      <c r="CC6" s="52" t="s">
        <v>103</v>
      </c>
      <c r="CD6" s="52" t="s">
        <v>95</v>
      </c>
      <c r="CE6" s="52" t="s">
        <v>96</v>
      </c>
      <c r="CM6" s="22" t="s">
        <v>76</v>
      </c>
      <c r="CN6" s="22" t="s">
        <v>75</v>
      </c>
      <c r="CO6" s="22" t="s">
        <v>94</v>
      </c>
      <c r="CQ6" s="37" t="s">
        <v>78</v>
      </c>
      <c r="CR6" s="45">
        <v>5288000000</v>
      </c>
      <c r="CU6" s="37" t="s">
        <v>25</v>
      </c>
      <c r="CV6" s="45">
        <v>379000000</v>
      </c>
      <c r="DC6" s="37" t="s">
        <v>18</v>
      </c>
      <c r="DD6" s="45">
        <v>2749000000</v>
      </c>
      <c r="DN6" s="37" t="s">
        <v>47</v>
      </c>
      <c r="DO6" s="22">
        <v>66</v>
      </c>
      <c r="DP6" s="22">
        <v>66</v>
      </c>
      <c r="DT6" s="22" t="s">
        <v>75</v>
      </c>
      <c r="DU6" s="22" t="s">
        <v>112</v>
      </c>
      <c r="EB6" s="25" t="s">
        <v>76</v>
      </c>
      <c r="EC6" s="25" t="s">
        <v>113</v>
      </c>
      <c r="EF6" s="37" t="s">
        <v>81</v>
      </c>
      <c r="EG6" s="53">
        <v>2579000000</v>
      </c>
      <c r="EO6" s="22" t="s">
        <v>76</v>
      </c>
      <c r="EP6" s="22" t="s">
        <v>38</v>
      </c>
      <c r="EQ6" s="22" t="s">
        <v>51</v>
      </c>
      <c r="ER6" s="22" t="s">
        <v>62</v>
      </c>
      <c r="ES6" s="22" t="s">
        <v>9</v>
      </c>
      <c r="ET6" s="22" t="s">
        <v>73</v>
      </c>
    </row>
    <row r="7" spans="2:150" ht="30" x14ac:dyDescent="0.25">
      <c r="L7" s="37" t="s">
        <v>84</v>
      </c>
      <c r="M7" s="36">
        <v>1638000000</v>
      </c>
      <c r="O7" s="22" t="str">
        <f t="shared" si="1"/>
        <v>Freddie</v>
      </c>
      <c r="P7" s="22">
        <f t="shared" si="2"/>
        <v>1638000000</v>
      </c>
      <c r="T7" s="37" t="s">
        <v>45</v>
      </c>
      <c r="U7" s="45">
        <v>984000000</v>
      </c>
      <c r="V7" s="22">
        <v>984000000</v>
      </c>
      <c r="AC7" s="54" t="s">
        <v>73</v>
      </c>
      <c r="AD7" s="25">
        <v>1237</v>
      </c>
      <c r="AK7" s="47" t="s">
        <v>48</v>
      </c>
      <c r="AL7" s="42">
        <v>12</v>
      </c>
      <c r="AN7" s="55">
        <v>2643</v>
      </c>
      <c r="AT7" s="38" t="s">
        <v>11</v>
      </c>
      <c r="AU7" s="42">
        <v>100</v>
      </c>
      <c r="AX7" s="38" t="s">
        <v>62</v>
      </c>
      <c r="AY7" s="48">
        <v>247000000</v>
      </c>
      <c r="BB7" s="38" t="s">
        <v>30</v>
      </c>
      <c r="BC7" s="43">
        <v>2320000000</v>
      </c>
      <c r="BF7" s="38" t="s">
        <v>30</v>
      </c>
      <c r="BG7" s="39">
        <v>374</v>
      </c>
      <c r="BQ7" s="37" t="s">
        <v>20</v>
      </c>
      <c r="BR7" s="22">
        <v>2892000000</v>
      </c>
      <c r="BU7" s="56" t="str">
        <f>IFERROR(BQ7,"-")</f>
        <v>Fndn. L5</v>
      </c>
      <c r="BV7" s="57">
        <f t="shared" ref="BV7:BV10" si="3">IFERROR(BR7,"-")</f>
        <v>2892000000</v>
      </c>
      <c r="BY7" s="37" t="s">
        <v>47</v>
      </c>
      <c r="BZ7" s="51">
        <v>0.18247053872053873</v>
      </c>
      <c r="CB7" s="28">
        <f>IFERROR(MONTH(DATEVALUE(BY6&amp;"1")),0)</f>
        <v>1</v>
      </c>
      <c r="CC7" s="58">
        <f>IFERROR(BZ6,0)</f>
        <v>0.1855800653594771</v>
      </c>
      <c r="CD7" s="58" t="str">
        <f>IF(CC7=MAX(CC:CC),CC7,"")</f>
        <v/>
      </c>
      <c r="CE7" s="58" t="str">
        <f>IF(CC7=MIN(CC:CC),CC7,"")</f>
        <v/>
      </c>
      <c r="CM7" s="37" t="s">
        <v>81</v>
      </c>
      <c r="CN7" s="45">
        <v>2579000000</v>
      </c>
      <c r="CO7" s="59">
        <v>2579000000</v>
      </c>
      <c r="CQ7" s="37" t="s">
        <v>80</v>
      </c>
      <c r="CR7" s="45">
        <v>2751000000</v>
      </c>
      <c r="CU7" s="37" t="s">
        <v>82</v>
      </c>
      <c r="CV7" s="45">
        <v>329000000</v>
      </c>
      <c r="DC7" s="37" t="s">
        <v>22</v>
      </c>
      <c r="DD7" s="45">
        <v>3546000000</v>
      </c>
      <c r="DF7" s="60" t="str">
        <f>IFERROR(DC6,"-")</f>
        <v>Company Website</v>
      </c>
      <c r="DG7" s="60" t="str">
        <f>IFERROR(DC7,"-")</f>
        <v>Facebook Page</v>
      </c>
      <c r="DH7" s="61" t="str">
        <f>IFERROR(DC8,"-")</f>
        <v>Google Ad</v>
      </c>
      <c r="DI7" s="60" t="str">
        <f>IFERROR(DC9,"-")</f>
        <v>Television Ad</v>
      </c>
      <c r="DJ7" s="61" t="str">
        <f>IFERROR(DC10,"-")</f>
        <v>WhatsApp</v>
      </c>
      <c r="DK7" s="60" t="str">
        <f>IFERROR(DC11,"-")</f>
        <v>Youtube Channel</v>
      </c>
      <c r="DL7" s="62"/>
      <c r="DN7" s="37" t="s">
        <v>48</v>
      </c>
      <c r="DO7" s="22">
        <v>30</v>
      </c>
      <c r="DP7" s="22">
        <v>30</v>
      </c>
      <c r="DQ7" s="22" t="s">
        <v>110</v>
      </c>
      <c r="DR7" s="59">
        <f>IFERROR(AVERAGE(DO5:DO26),"-")</f>
        <v>103.08333333333333</v>
      </c>
      <c r="DT7" s="22" t="s">
        <v>76</v>
      </c>
      <c r="DU7" s="22" t="s">
        <v>13</v>
      </c>
      <c r="DV7" s="22" t="s">
        <v>32</v>
      </c>
      <c r="DW7" s="22" t="s">
        <v>36</v>
      </c>
      <c r="DX7" s="22" t="s">
        <v>7</v>
      </c>
      <c r="DY7" s="22" t="s">
        <v>55</v>
      </c>
      <c r="DZ7" s="22" t="s">
        <v>73</v>
      </c>
      <c r="EB7" s="40" t="s">
        <v>13</v>
      </c>
      <c r="EC7" s="25">
        <f>IFERROR(COUNTA(EB7:EB20),"-")</f>
        <v>5</v>
      </c>
      <c r="EF7" s="63" t="s">
        <v>38</v>
      </c>
      <c r="EG7" s="53">
        <v>513000000</v>
      </c>
      <c r="EO7" s="37" t="s">
        <v>25</v>
      </c>
      <c r="EP7" s="53">
        <v>152000000</v>
      </c>
      <c r="EQ7" s="53">
        <v>11000000</v>
      </c>
      <c r="ER7" s="53"/>
      <c r="ES7" s="53">
        <v>216000000</v>
      </c>
      <c r="ET7" s="53">
        <v>379000000</v>
      </c>
    </row>
    <row r="8" spans="2:150" x14ac:dyDescent="0.25">
      <c r="L8" s="37" t="s">
        <v>90</v>
      </c>
      <c r="M8" s="36">
        <v>1360000000</v>
      </c>
      <c r="O8" s="22" t="str">
        <f t="shared" si="1"/>
        <v>Stefen</v>
      </c>
      <c r="P8" s="22">
        <f t="shared" si="2"/>
        <v>1360000000</v>
      </c>
      <c r="T8" s="37" t="s">
        <v>47</v>
      </c>
      <c r="U8" s="45">
        <v>1040000000</v>
      </c>
      <c r="V8" s="22">
        <v>1040000000</v>
      </c>
      <c r="AK8" s="47" t="s">
        <v>5</v>
      </c>
      <c r="AL8" s="42">
        <v>102</v>
      </c>
      <c r="AQ8" s="55"/>
      <c r="AT8" s="38" t="s">
        <v>34</v>
      </c>
      <c r="AU8" s="42">
        <v>178</v>
      </c>
      <c r="AX8" s="38" t="s">
        <v>9</v>
      </c>
      <c r="AY8" s="48">
        <v>10591000000</v>
      </c>
      <c r="BB8" s="38" t="s">
        <v>27</v>
      </c>
      <c r="BC8" s="48">
        <v>1159000000</v>
      </c>
      <c r="BF8" s="38" t="s">
        <v>27</v>
      </c>
      <c r="BG8" s="42">
        <v>189</v>
      </c>
      <c r="BQ8" s="37" t="s">
        <v>46</v>
      </c>
      <c r="BR8" s="22">
        <v>2324000000</v>
      </c>
      <c r="BU8" s="56" t="str">
        <f t="shared" ref="BU8:BU10" si="4">IFERROR(BQ8,"-")</f>
        <v>Pre. L3</v>
      </c>
      <c r="BV8" s="57">
        <f t="shared" si="3"/>
        <v>2324000000</v>
      </c>
      <c r="BY8" s="37" t="s">
        <v>48</v>
      </c>
      <c r="BZ8" s="51">
        <v>0.21004629629629629</v>
      </c>
      <c r="CB8" s="28">
        <f t="shared" ref="CB8:CB18" si="5">IFERROR(MONTH(DATEVALUE(BY7&amp;"1")),0)</f>
        <v>2</v>
      </c>
      <c r="CC8" s="58">
        <f t="shared" ref="CC8:CC18" si="6">IFERROR(BZ7,0)</f>
        <v>0.18247053872053873</v>
      </c>
      <c r="CD8" s="58" t="str">
        <f t="shared" ref="CD8:CD18" si="7">IF(CC8=MAX(CC:CC),CC8,"")</f>
        <v/>
      </c>
      <c r="CE8" s="58" t="str">
        <f t="shared" ref="CE8:CE17" si="8">IF(CC8=MIN(CC:CC),CC8,"")</f>
        <v/>
      </c>
      <c r="CM8" s="37" t="s">
        <v>79</v>
      </c>
      <c r="CN8" s="45">
        <v>5372000000</v>
      </c>
      <c r="CO8" s="59">
        <v>5372000000</v>
      </c>
      <c r="CQ8" s="37" t="s">
        <v>81</v>
      </c>
      <c r="CR8" s="45">
        <v>2579000000</v>
      </c>
      <c r="CU8" s="37" t="s">
        <v>87</v>
      </c>
      <c r="CV8" s="45">
        <v>1727000000</v>
      </c>
      <c r="DC8" s="37" t="s">
        <v>42</v>
      </c>
      <c r="DD8" s="45">
        <v>1823000000</v>
      </c>
      <c r="DF8" s="64"/>
      <c r="DG8" s="65"/>
      <c r="DH8" s="32"/>
      <c r="DI8" s="65"/>
      <c r="DJ8" s="64"/>
      <c r="DK8" s="65"/>
      <c r="DL8" s="66"/>
      <c r="DN8" s="37" t="s">
        <v>5</v>
      </c>
      <c r="DO8" s="22">
        <v>38</v>
      </c>
      <c r="DP8" s="22">
        <v>38</v>
      </c>
      <c r="DT8" s="37" t="s">
        <v>45</v>
      </c>
      <c r="DU8" s="53">
        <v>262000000</v>
      </c>
      <c r="DV8" s="53">
        <v>472000000</v>
      </c>
      <c r="DW8" s="53">
        <v>0</v>
      </c>
      <c r="DX8" s="53">
        <v>190000000</v>
      </c>
      <c r="DY8" s="53">
        <v>60000000</v>
      </c>
      <c r="DZ8" s="53">
        <v>984000000</v>
      </c>
      <c r="EB8" s="47" t="s">
        <v>32</v>
      </c>
      <c r="EF8" s="63" t="s">
        <v>51</v>
      </c>
      <c r="EG8" s="53">
        <v>146000000</v>
      </c>
      <c r="EO8" s="37" t="s">
        <v>82</v>
      </c>
      <c r="EP8" s="53">
        <v>95000000</v>
      </c>
      <c r="EQ8" s="53">
        <v>22000000</v>
      </c>
      <c r="ER8" s="53"/>
      <c r="ES8" s="53">
        <v>212000000</v>
      </c>
      <c r="ET8" s="53">
        <v>329000000</v>
      </c>
    </row>
    <row r="9" spans="2:150" x14ac:dyDescent="0.25">
      <c r="L9" s="37" t="s">
        <v>83</v>
      </c>
      <c r="M9" s="36">
        <v>1288000000</v>
      </c>
      <c r="O9" s="22" t="str">
        <f t="shared" si="1"/>
        <v>Thomas</v>
      </c>
      <c r="P9" s="22">
        <f t="shared" si="2"/>
        <v>1288000000</v>
      </c>
      <c r="T9" s="37" t="s">
        <v>48</v>
      </c>
      <c r="U9" s="45">
        <v>116000000</v>
      </c>
      <c r="V9" s="22">
        <v>116000000</v>
      </c>
      <c r="AK9" s="47" t="s">
        <v>49</v>
      </c>
      <c r="AL9" s="42">
        <v>174</v>
      </c>
      <c r="AT9" s="38" t="s">
        <v>16</v>
      </c>
      <c r="AU9" s="42">
        <v>104</v>
      </c>
      <c r="AX9" s="67" t="s">
        <v>73</v>
      </c>
      <c r="AY9" s="68">
        <v>15990000000</v>
      </c>
      <c r="BB9" s="38" t="s">
        <v>20</v>
      </c>
      <c r="BC9" s="48">
        <v>2892000000</v>
      </c>
      <c r="BF9" s="38" t="s">
        <v>20</v>
      </c>
      <c r="BG9" s="42">
        <v>472</v>
      </c>
      <c r="BQ9" s="37" t="s">
        <v>30</v>
      </c>
      <c r="BR9" s="22">
        <v>2320000000</v>
      </c>
      <c r="BU9" s="56" t="str">
        <f t="shared" si="4"/>
        <v>Fndn. L1</v>
      </c>
      <c r="BV9" s="57">
        <f t="shared" si="3"/>
        <v>2320000000</v>
      </c>
      <c r="BY9" s="37" t="s">
        <v>5</v>
      </c>
      <c r="BZ9" s="51">
        <v>0.19243421052631582</v>
      </c>
      <c r="CB9" s="28">
        <f t="shared" si="5"/>
        <v>3</v>
      </c>
      <c r="CC9" s="58">
        <f t="shared" si="6"/>
        <v>0.21004629629629629</v>
      </c>
      <c r="CD9" s="58">
        <f t="shared" si="7"/>
        <v>0.21004629629629629</v>
      </c>
      <c r="CE9" s="58" t="str">
        <f t="shared" si="8"/>
        <v/>
      </c>
      <c r="CM9" s="37" t="s">
        <v>80</v>
      </c>
      <c r="CN9" s="45">
        <v>2751000000</v>
      </c>
      <c r="CO9" s="59">
        <v>2751000000</v>
      </c>
      <c r="CU9" s="37" t="s">
        <v>86</v>
      </c>
      <c r="CV9" s="45">
        <v>1066000000</v>
      </c>
      <c r="DC9" s="37" t="s">
        <v>6</v>
      </c>
      <c r="DD9" s="45">
        <v>4572000000</v>
      </c>
      <c r="DE9" s="28" t="s">
        <v>106</v>
      </c>
      <c r="DF9" s="69">
        <f>VLOOKUP(DF7,DC:DD,2,0)</f>
        <v>2749000000</v>
      </c>
      <c r="DG9" s="69">
        <f>VLOOKUP(DG7,DC:DD,2,0)</f>
        <v>3546000000</v>
      </c>
      <c r="DH9" s="69">
        <f>VLOOKUP(DH7,DC:DD,2,0)</f>
        <v>1823000000</v>
      </c>
      <c r="DI9" s="69">
        <f>VLOOKUP(DI7,DC:DD,2,0)</f>
        <v>4572000000</v>
      </c>
      <c r="DJ9" s="69">
        <f>VLOOKUP(DJ7,DC:DD,2,0)</f>
        <v>2494000000</v>
      </c>
      <c r="DK9" s="69">
        <f>VLOOKUP(DK7,DC:DD,2,0)</f>
        <v>806000000</v>
      </c>
      <c r="DN9" s="37" t="s">
        <v>49</v>
      </c>
      <c r="DO9" s="22">
        <v>86</v>
      </c>
      <c r="DP9" s="22">
        <v>86</v>
      </c>
      <c r="DT9" s="37" t="s">
        <v>47</v>
      </c>
      <c r="DU9" s="53">
        <v>306000000</v>
      </c>
      <c r="DV9" s="53">
        <v>408000000</v>
      </c>
      <c r="DW9" s="53">
        <v>48000000</v>
      </c>
      <c r="DX9" s="53">
        <v>248000000</v>
      </c>
      <c r="DY9" s="53">
        <v>30000000</v>
      </c>
      <c r="DZ9" s="53">
        <v>1040000000</v>
      </c>
      <c r="EB9" s="47" t="s">
        <v>36</v>
      </c>
      <c r="EF9" s="63" t="s">
        <v>9</v>
      </c>
      <c r="EG9" s="53">
        <v>1920000000</v>
      </c>
      <c r="EO9" s="37" t="s">
        <v>87</v>
      </c>
      <c r="EP9" s="53">
        <v>247000000</v>
      </c>
      <c r="EQ9" s="53">
        <v>142000000</v>
      </c>
      <c r="ER9" s="53">
        <v>76000000</v>
      </c>
      <c r="ES9" s="53">
        <v>1262000000</v>
      </c>
      <c r="ET9" s="53">
        <v>1727000000</v>
      </c>
    </row>
    <row r="10" spans="2:150" x14ac:dyDescent="0.25">
      <c r="L10" s="37" t="s">
        <v>88</v>
      </c>
      <c r="M10" s="36">
        <v>1243000000</v>
      </c>
      <c r="T10" s="37" t="s">
        <v>5</v>
      </c>
      <c r="U10" s="45">
        <v>538000000</v>
      </c>
      <c r="V10" s="22">
        <v>538000000</v>
      </c>
      <c r="AK10" s="47" t="s">
        <v>50</v>
      </c>
      <c r="AL10" s="42">
        <v>96</v>
      </c>
      <c r="AT10" s="38" t="s">
        <v>41</v>
      </c>
      <c r="AU10" s="42">
        <v>178</v>
      </c>
      <c r="BB10" s="38" t="s">
        <v>43</v>
      </c>
      <c r="BC10" s="48">
        <v>574000000</v>
      </c>
      <c r="BF10" s="38" t="s">
        <v>43</v>
      </c>
      <c r="BG10" s="42">
        <v>90</v>
      </c>
      <c r="BQ10" s="37" t="s">
        <v>39</v>
      </c>
      <c r="BR10" s="22">
        <v>1309000000</v>
      </c>
      <c r="BU10" s="70" t="str">
        <f t="shared" si="4"/>
        <v>Pre. L2</v>
      </c>
      <c r="BV10" s="71">
        <f t="shared" si="3"/>
        <v>1309000000</v>
      </c>
      <c r="BY10" s="37" t="s">
        <v>49</v>
      </c>
      <c r="BZ10" s="51">
        <v>0.16369509043927655</v>
      </c>
      <c r="CB10" s="28">
        <f t="shared" si="5"/>
        <v>4</v>
      </c>
      <c r="CC10" s="58">
        <f t="shared" si="6"/>
        <v>0.19243421052631582</v>
      </c>
      <c r="CD10" s="58" t="str">
        <f t="shared" si="7"/>
        <v/>
      </c>
      <c r="CE10" s="58" t="str">
        <f t="shared" si="8"/>
        <v/>
      </c>
      <c r="CM10" s="37" t="s">
        <v>78</v>
      </c>
      <c r="CN10" s="45">
        <v>5288000000</v>
      </c>
      <c r="CO10" s="59">
        <v>5288000000</v>
      </c>
      <c r="CR10" s="45"/>
      <c r="CU10" s="37" t="s">
        <v>85</v>
      </c>
      <c r="CV10" s="45">
        <v>1177000000</v>
      </c>
      <c r="DC10" s="37" t="s">
        <v>29</v>
      </c>
      <c r="DD10" s="45">
        <v>2494000000</v>
      </c>
      <c r="DE10" s="28" t="s">
        <v>107</v>
      </c>
      <c r="DF10" s="72">
        <f>MAX($DD:$DD)-VLOOKUP(DF7,$DC:$DD,2,0)</f>
        <v>1823000000</v>
      </c>
      <c r="DG10" s="72">
        <f>MAX($DD:$DD)-VLOOKUP(DG7,$DC:$DD,2,0)</f>
        <v>1026000000</v>
      </c>
      <c r="DH10" s="72">
        <f>MAX($DD:$DD)-VLOOKUP(DH7,$DC:$DD,2,0)</f>
        <v>2749000000</v>
      </c>
      <c r="DI10" s="72">
        <f>MAX($DD:$DD)-VLOOKUP(DI7,$DC:$DD,2,0)+1000000000</f>
        <v>1000000000</v>
      </c>
      <c r="DJ10" s="72">
        <f>MAX($DD:$DD)-VLOOKUP(DJ7,$DC:$DD,2,0)</f>
        <v>2078000000</v>
      </c>
      <c r="DK10" s="72">
        <f>MAX($DD:$DD)-VLOOKUP(DK7,$DC:$DD,2,0)</f>
        <v>3766000000</v>
      </c>
      <c r="DN10" s="37" t="s">
        <v>50</v>
      </c>
      <c r="DO10" s="22">
        <v>42</v>
      </c>
      <c r="DP10" s="22">
        <v>42</v>
      </c>
      <c r="DT10" s="37" t="s">
        <v>48</v>
      </c>
      <c r="DU10" s="53">
        <v>0</v>
      </c>
      <c r="DV10" s="53">
        <v>116000000</v>
      </c>
      <c r="DW10" s="53"/>
      <c r="DX10" s="53">
        <v>0</v>
      </c>
      <c r="DY10" s="53">
        <v>0</v>
      </c>
      <c r="DZ10" s="53">
        <v>116000000</v>
      </c>
      <c r="EB10" s="47" t="s">
        <v>7</v>
      </c>
      <c r="EF10" s="37" t="s">
        <v>79</v>
      </c>
      <c r="EG10" s="53">
        <v>5372000000</v>
      </c>
      <c r="EO10" s="37" t="s">
        <v>86</v>
      </c>
      <c r="EP10" s="53">
        <v>285000000</v>
      </c>
      <c r="EQ10" s="53">
        <v>40000000</v>
      </c>
      <c r="ER10" s="53"/>
      <c r="ES10" s="53">
        <v>741000000</v>
      </c>
      <c r="ET10" s="53">
        <v>1066000000</v>
      </c>
    </row>
    <row r="11" spans="2:150" x14ac:dyDescent="0.25">
      <c r="L11" s="37" t="s">
        <v>85</v>
      </c>
      <c r="M11" s="36">
        <v>1177000000</v>
      </c>
      <c r="T11" s="37" t="s">
        <v>49</v>
      </c>
      <c r="U11" s="45">
        <v>1158000000</v>
      </c>
      <c r="V11" s="22">
        <v>1158000000</v>
      </c>
      <c r="AK11" s="47" t="s">
        <v>60</v>
      </c>
      <c r="AL11" s="42">
        <v>60</v>
      </c>
      <c r="AT11" s="38" t="s">
        <v>44</v>
      </c>
      <c r="AU11" s="42">
        <v>176</v>
      </c>
      <c r="BB11" s="38" t="s">
        <v>10</v>
      </c>
      <c r="BC11" s="48">
        <v>3337000000</v>
      </c>
      <c r="BF11" s="38" t="s">
        <v>10</v>
      </c>
      <c r="BG11" s="42">
        <v>562</v>
      </c>
      <c r="BQ11" s="37" t="s">
        <v>27</v>
      </c>
      <c r="BR11" s="22">
        <v>1159000000</v>
      </c>
      <c r="BV11" s="73"/>
      <c r="BY11" s="37" t="s">
        <v>50</v>
      </c>
      <c r="BZ11" s="51">
        <v>0.1539021164021164</v>
      </c>
      <c r="CB11" s="28">
        <f t="shared" si="5"/>
        <v>5</v>
      </c>
      <c r="CC11" s="58">
        <f t="shared" si="6"/>
        <v>0.16369509043927655</v>
      </c>
      <c r="CD11" s="58" t="str">
        <f t="shared" si="7"/>
        <v/>
      </c>
      <c r="CE11" s="58" t="str">
        <f t="shared" si="8"/>
        <v/>
      </c>
      <c r="CQ11" s="22" t="str">
        <f>IFERROR(CQ5,"-")</f>
        <v>Jack</v>
      </c>
      <c r="CR11" s="45">
        <f>IFERROR(CR5,"-")</f>
        <v>5372000000</v>
      </c>
      <c r="CU11" s="37" t="s">
        <v>89</v>
      </c>
      <c r="CV11" s="45">
        <v>832000000</v>
      </c>
      <c r="DC11" s="37" t="s">
        <v>61</v>
      </c>
      <c r="DD11" s="45">
        <v>806000000</v>
      </c>
      <c r="DE11" s="74"/>
      <c r="DN11" s="37" t="s">
        <v>60</v>
      </c>
      <c r="DO11" s="22">
        <v>38</v>
      </c>
      <c r="DP11" s="22">
        <v>38</v>
      </c>
      <c r="DT11" s="37" t="s">
        <v>5</v>
      </c>
      <c r="DU11" s="53">
        <v>144000000</v>
      </c>
      <c r="DV11" s="53">
        <v>264000000</v>
      </c>
      <c r="DW11" s="53">
        <v>24000000</v>
      </c>
      <c r="DX11" s="53">
        <v>82000000</v>
      </c>
      <c r="DY11" s="53">
        <v>24000000</v>
      </c>
      <c r="DZ11" s="53">
        <v>538000000</v>
      </c>
      <c r="EB11" s="46" t="s">
        <v>55</v>
      </c>
      <c r="EF11" s="63" t="s">
        <v>38</v>
      </c>
      <c r="EG11" s="53">
        <v>1254000000</v>
      </c>
      <c r="EO11" s="37" t="s">
        <v>85</v>
      </c>
      <c r="EP11" s="53">
        <v>114000000</v>
      </c>
      <c r="EQ11" s="53">
        <v>122000000</v>
      </c>
      <c r="ER11" s="53">
        <v>19000000</v>
      </c>
      <c r="ES11" s="53">
        <v>922000000</v>
      </c>
      <c r="ET11" s="53">
        <v>1177000000</v>
      </c>
    </row>
    <row r="12" spans="2:150" x14ac:dyDescent="0.25">
      <c r="F12" s="37"/>
      <c r="L12" s="37" t="s">
        <v>86</v>
      </c>
      <c r="M12" s="36">
        <v>1066000000</v>
      </c>
      <c r="T12" s="37" t="s">
        <v>50</v>
      </c>
      <c r="U12" s="45">
        <v>512000000</v>
      </c>
      <c r="V12" s="22">
        <v>512000000</v>
      </c>
      <c r="X12" s="34" t="s">
        <v>95</v>
      </c>
      <c r="Y12" s="75">
        <f>MAX(V:V)</f>
        <v>3809000000</v>
      </c>
      <c r="AK12" s="47" t="s">
        <v>12</v>
      </c>
      <c r="AL12" s="42">
        <v>189</v>
      </c>
      <c r="AT12" s="67" t="s">
        <v>73</v>
      </c>
      <c r="AU12" s="76">
        <v>1237</v>
      </c>
      <c r="BB12" s="38" t="s">
        <v>39</v>
      </c>
      <c r="BC12" s="48">
        <v>1309000000</v>
      </c>
      <c r="BF12" s="38" t="s">
        <v>39</v>
      </c>
      <c r="BG12" s="42">
        <v>211</v>
      </c>
      <c r="BQ12" s="37" t="s">
        <v>15</v>
      </c>
      <c r="BR12" s="22">
        <v>1043000000</v>
      </c>
      <c r="BY12" s="37" t="s">
        <v>60</v>
      </c>
      <c r="BZ12" s="51">
        <v>0.19711257309941524</v>
      </c>
      <c r="CB12" s="28">
        <f t="shared" si="5"/>
        <v>6</v>
      </c>
      <c r="CC12" s="58">
        <f t="shared" si="6"/>
        <v>0.1539021164021164</v>
      </c>
      <c r="CD12" s="58" t="str">
        <f t="shared" si="7"/>
        <v/>
      </c>
      <c r="CE12" s="58">
        <f t="shared" si="8"/>
        <v>0.1539021164021164</v>
      </c>
      <c r="CR12" s="45"/>
      <c r="CU12" s="37" t="s">
        <v>84</v>
      </c>
      <c r="CV12" s="45">
        <v>1638000000</v>
      </c>
      <c r="DE12" s="8"/>
      <c r="DN12" s="37" t="s">
        <v>12</v>
      </c>
      <c r="DO12" s="22">
        <v>79</v>
      </c>
      <c r="DP12" s="22">
        <v>79</v>
      </c>
      <c r="DT12" s="37" t="s">
        <v>49</v>
      </c>
      <c r="DU12" s="53">
        <v>294000000</v>
      </c>
      <c r="DV12" s="53">
        <v>546000000</v>
      </c>
      <c r="DW12" s="53">
        <v>68000000</v>
      </c>
      <c r="DX12" s="53">
        <v>226000000</v>
      </c>
      <c r="DY12" s="53">
        <v>24000000</v>
      </c>
      <c r="DZ12" s="53">
        <v>1158000000</v>
      </c>
      <c r="EF12" s="63" t="s">
        <v>51</v>
      </c>
      <c r="EG12" s="53">
        <v>410000000</v>
      </c>
      <c r="EO12" s="37" t="s">
        <v>89</v>
      </c>
      <c r="EP12" s="53">
        <v>247000000</v>
      </c>
      <c r="EQ12" s="53">
        <v>60000000</v>
      </c>
      <c r="ER12" s="53"/>
      <c r="ES12" s="53">
        <v>525000000</v>
      </c>
      <c r="ET12" s="53">
        <v>832000000</v>
      </c>
    </row>
    <row r="13" spans="2:150" x14ac:dyDescent="0.25">
      <c r="F13" s="37"/>
      <c r="L13" s="37" t="s">
        <v>91</v>
      </c>
      <c r="M13" s="36">
        <v>995000000</v>
      </c>
      <c r="T13" s="37" t="s">
        <v>60</v>
      </c>
      <c r="U13" s="45">
        <v>442000000</v>
      </c>
      <c r="V13" s="22">
        <v>442000000</v>
      </c>
      <c r="X13" s="24" t="s">
        <v>97</v>
      </c>
      <c r="Y13" s="77">
        <f>AVERAGE(V:V)</f>
        <v>1332500000</v>
      </c>
      <c r="AK13" s="47" t="s">
        <v>17</v>
      </c>
      <c r="AL13" s="42">
        <v>387</v>
      </c>
      <c r="BB13" s="38" t="s">
        <v>46</v>
      </c>
      <c r="BC13" s="48">
        <v>2324000000</v>
      </c>
      <c r="BF13" s="38" t="s">
        <v>46</v>
      </c>
      <c r="BG13" s="42">
        <v>376</v>
      </c>
      <c r="BQ13" s="37" t="s">
        <v>53</v>
      </c>
      <c r="BR13" s="22">
        <v>1032000000</v>
      </c>
      <c r="BY13" s="37" t="s">
        <v>12</v>
      </c>
      <c r="BZ13" s="51">
        <v>0.18692862165963428</v>
      </c>
      <c r="CB13" s="28">
        <f t="shared" si="5"/>
        <v>7</v>
      </c>
      <c r="CC13" s="58">
        <f t="shared" si="6"/>
        <v>0.19711257309941524</v>
      </c>
      <c r="CD13" s="58" t="str">
        <f t="shared" si="7"/>
        <v/>
      </c>
      <c r="CE13" s="58" t="str">
        <f t="shared" si="8"/>
        <v/>
      </c>
      <c r="CR13" s="45"/>
      <c r="CU13" s="37" t="s">
        <v>93</v>
      </c>
      <c r="CV13" s="45">
        <v>411000000</v>
      </c>
      <c r="CY13" s="45"/>
      <c r="DF13" s="8" t="s">
        <v>108</v>
      </c>
      <c r="DN13" s="37" t="s">
        <v>17</v>
      </c>
      <c r="DO13" s="22">
        <v>173</v>
      </c>
      <c r="DP13" s="22">
        <v>173</v>
      </c>
      <c r="DT13" s="37" t="s">
        <v>50</v>
      </c>
      <c r="DU13" s="53">
        <v>212000000</v>
      </c>
      <c r="DV13" s="53">
        <v>146000000</v>
      </c>
      <c r="DW13" s="53">
        <v>24000000</v>
      </c>
      <c r="DX13" s="53">
        <v>130000000</v>
      </c>
      <c r="DY13" s="53">
        <v>0</v>
      </c>
      <c r="DZ13" s="53">
        <v>512000000</v>
      </c>
      <c r="EF13" s="63" t="s">
        <v>62</v>
      </c>
      <c r="EG13" s="53">
        <v>114000000</v>
      </c>
      <c r="EO13" s="37" t="s">
        <v>84</v>
      </c>
      <c r="EP13" s="53">
        <v>551000000</v>
      </c>
      <c r="EQ13" s="53">
        <v>60000000</v>
      </c>
      <c r="ER13" s="53"/>
      <c r="ES13" s="53">
        <v>1027000000</v>
      </c>
      <c r="ET13" s="53">
        <v>1638000000</v>
      </c>
    </row>
    <row r="14" spans="2:150" x14ac:dyDescent="0.25">
      <c r="L14" s="37" t="s">
        <v>89</v>
      </c>
      <c r="M14" s="36">
        <v>832000000</v>
      </c>
      <c r="T14" s="37" t="s">
        <v>12</v>
      </c>
      <c r="U14" s="45">
        <v>1152000000</v>
      </c>
      <c r="V14" s="22">
        <v>1152000000</v>
      </c>
      <c r="X14" s="78" t="s">
        <v>96</v>
      </c>
      <c r="Y14" s="79">
        <f>MIN(V:V)</f>
        <v>116000000</v>
      </c>
      <c r="AK14" s="47" t="s">
        <v>28</v>
      </c>
      <c r="AL14" s="42">
        <v>617</v>
      </c>
      <c r="BB14" s="38" t="s">
        <v>53</v>
      </c>
      <c r="BC14" s="48">
        <v>1032000000</v>
      </c>
      <c r="BF14" s="38" t="s">
        <v>53</v>
      </c>
      <c r="BG14" s="42">
        <v>185</v>
      </c>
      <c r="BQ14" s="37" t="s">
        <v>43</v>
      </c>
      <c r="BR14" s="22">
        <v>574000000</v>
      </c>
      <c r="BY14" s="37" t="s">
        <v>17</v>
      </c>
      <c r="BZ14" s="51">
        <v>0.19320006422607569</v>
      </c>
      <c r="CB14" s="28">
        <f t="shared" si="5"/>
        <v>8</v>
      </c>
      <c r="CC14" s="58">
        <f t="shared" si="6"/>
        <v>0.18692862165963428</v>
      </c>
      <c r="CD14" s="58" t="str">
        <f t="shared" si="7"/>
        <v/>
      </c>
      <c r="CE14" s="58" t="str">
        <f t="shared" si="8"/>
        <v/>
      </c>
      <c r="CR14" s="45"/>
      <c r="CU14" s="37" t="s">
        <v>92</v>
      </c>
      <c r="CV14" s="45">
        <v>332000000</v>
      </c>
      <c r="CX14" s="45"/>
      <c r="DF14" s="69">
        <f>SUM(DF9:DK9)</f>
        <v>15990000000</v>
      </c>
      <c r="DN14" s="37" t="s">
        <v>28</v>
      </c>
      <c r="DO14" s="22">
        <v>278</v>
      </c>
      <c r="DP14" s="22">
        <v>278</v>
      </c>
      <c r="DT14" s="37" t="s">
        <v>60</v>
      </c>
      <c r="DU14" s="53">
        <v>180000000</v>
      </c>
      <c r="DV14" s="53">
        <v>262000000</v>
      </c>
      <c r="DW14" s="53"/>
      <c r="DX14" s="53">
        <v>0</v>
      </c>
      <c r="DY14" s="53"/>
      <c r="DZ14" s="53">
        <v>442000000</v>
      </c>
      <c r="EF14" s="63" t="s">
        <v>9</v>
      </c>
      <c r="EG14" s="53">
        <v>3594000000</v>
      </c>
      <c r="EO14" s="37" t="s">
        <v>93</v>
      </c>
      <c r="EP14" s="53">
        <v>171000000</v>
      </c>
      <c r="EQ14" s="53">
        <v>100000000</v>
      </c>
      <c r="ER14" s="53"/>
      <c r="ES14" s="53">
        <v>140000000</v>
      </c>
      <c r="ET14" s="53">
        <v>411000000</v>
      </c>
    </row>
    <row r="15" spans="2:150" x14ac:dyDescent="0.25">
      <c r="L15" s="37" t="s">
        <v>80</v>
      </c>
      <c r="M15" s="36">
        <v>650000000</v>
      </c>
      <c r="T15" s="37" t="s">
        <v>17</v>
      </c>
      <c r="U15" s="45">
        <v>2178000000</v>
      </c>
      <c r="V15" s="22">
        <v>2178000000</v>
      </c>
      <c r="AK15" s="47" t="s">
        <v>35</v>
      </c>
      <c r="AL15" s="42">
        <v>468</v>
      </c>
      <c r="BB15" s="38" t="s">
        <v>15</v>
      </c>
      <c r="BC15" s="48">
        <v>1043000000</v>
      </c>
      <c r="BF15" s="38" t="s">
        <v>15</v>
      </c>
      <c r="BG15" s="42">
        <v>184</v>
      </c>
      <c r="BQ15" s="37" t="s">
        <v>73</v>
      </c>
      <c r="BR15" s="22">
        <v>15990000000</v>
      </c>
      <c r="BY15" s="37" t="s">
        <v>28</v>
      </c>
      <c r="BZ15" s="51">
        <v>0.19328537170263779</v>
      </c>
      <c r="CB15" s="28">
        <f t="shared" si="5"/>
        <v>9</v>
      </c>
      <c r="CC15" s="58">
        <f t="shared" si="6"/>
        <v>0.19320006422607569</v>
      </c>
      <c r="CD15" s="58" t="str">
        <f t="shared" si="7"/>
        <v/>
      </c>
      <c r="CE15" s="58" t="str">
        <f t="shared" si="8"/>
        <v/>
      </c>
      <c r="CU15" s="37" t="s">
        <v>88</v>
      </c>
      <c r="CV15" s="45">
        <v>1243000000</v>
      </c>
      <c r="DN15" s="37" t="s">
        <v>35</v>
      </c>
      <c r="DO15" s="22">
        <v>212</v>
      </c>
      <c r="DP15" s="22">
        <v>212</v>
      </c>
      <c r="DT15" s="37" t="s">
        <v>12</v>
      </c>
      <c r="DU15" s="53">
        <v>372000000</v>
      </c>
      <c r="DV15" s="53">
        <v>443000000</v>
      </c>
      <c r="DW15" s="53">
        <v>38000000</v>
      </c>
      <c r="DX15" s="53">
        <v>225000000</v>
      </c>
      <c r="DY15" s="53">
        <v>74000000</v>
      </c>
      <c r="DZ15" s="53">
        <v>1152000000</v>
      </c>
      <c r="EF15" s="37" t="s">
        <v>80</v>
      </c>
      <c r="EG15" s="53">
        <v>2751000000</v>
      </c>
      <c r="EO15" s="37" t="s">
        <v>92</v>
      </c>
      <c r="EP15" s="53">
        <v>38000000</v>
      </c>
      <c r="EQ15" s="53">
        <v>11000000</v>
      </c>
      <c r="ER15" s="53">
        <v>38000000</v>
      </c>
      <c r="ES15" s="53">
        <v>245000000</v>
      </c>
      <c r="ET15" s="53">
        <v>332000000</v>
      </c>
    </row>
    <row r="16" spans="2:150" x14ac:dyDescent="0.25">
      <c r="L16" s="37" t="s">
        <v>93</v>
      </c>
      <c r="M16" s="36">
        <v>411000000</v>
      </c>
      <c r="T16" s="37" t="s">
        <v>28</v>
      </c>
      <c r="U16" s="45">
        <v>3809000000</v>
      </c>
      <c r="V16" s="22">
        <v>3809000000</v>
      </c>
      <c r="AK16" s="46" t="s">
        <v>56</v>
      </c>
      <c r="AL16" s="42">
        <v>206</v>
      </c>
      <c r="BB16" s="67" t="s">
        <v>73</v>
      </c>
      <c r="BC16" s="68">
        <v>15990000000</v>
      </c>
      <c r="BF16" s="67" t="s">
        <v>73</v>
      </c>
      <c r="BG16" s="76">
        <v>2643</v>
      </c>
      <c r="BV16" s="80"/>
      <c r="BY16" s="37" t="s">
        <v>35</v>
      </c>
      <c r="BZ16" s="51">
        <v>0.19121462264150921</v>
      </c>
      <c r="CB16" s="28">
        <f t="shared" si="5"/>
        <v>10</v>
      </c>
      <c r="CC16" s="58">
        <f t="shared" si="6"/>
        <v>0.19328537170263779</v>
      </c>
      <c r="CD16" s="58" t="str">
        <f t="shared" si="7"/>
        <v/>
      </c>
      <c r="CE16" s="58" t="str">
        <f t="shared" si="8"/>
        <v/>
      </c>
      <c r="CU16" s="37" t="s">
        <v>52</v>
      </c>
      <c r="CV16" s="45">
        <v>2563000000</v>
      </c>
      <c r="DN16" s="37" t="s">
        <v>56</v>
      </c>
      <c r="DO16" s="22">
        <v>127</v>
      </c>
      <c r="DP16" s="22">
        <v>127</v>
      </c>
      <c r="DT16" s="37" t="s">
        <v>17</v>
      </c>
      <c r="DU16" s="53">
        <v>652000000</v>
      </c>
      <c r="DV16" s="53">
        <v>858000000</v>
      </c>
      <c r="DW16" s="53">
        <v>142000000</v>
      </c>
      <c r="DX16" s="53">
        <v>413000000</v>
      </c>
      <c r="DY16" s="53">
        <v>113000000</v>
      </c>
      <c r="DZ16" s="53">
        <v>2178000000</v>
      </c>
      <c r="EF16" s="63" t="s">
        <v>38</v>
      </c>
      <c r="EG16" s="53">
        <v>703000000</v>
      </c>
      <c r="EO16" s="37" t="s">
        <v>88</v>
      </c>
      <c r="EP16" s="53">
        <v>228000000</v>
      </c>
      <c r="EQ16" s="53">
        <v>115000000</v>
      </c>
      <c r="ER16" s="53"/>
      <c r="ES16" s="53">
        <v>900000000</v>
      </c>
      <c r="ET16" s="53">
        <v>1243000000</v>
      </c>
    </row>
    <row r="17" spans="12:150" x14ac:dyDescent="0.25">
      <c r="L17" s="37" t="s">
        <v>25</v>
      </c>
      <c r="M17" s="36">
        <v>379000000</v>
      </c>
      <c r="T17" s="37" t="s">
        <v>35</v>
      </c>
      <c r="U17" s="45">
        <v>2814000000</v>
      </c>
      <c r="V17" s="22">
        <v>2814000000</v>
      </c>
      <c r="AK17" s="67" t="s">
        <v>73</v>
      </c>
      <c r="AL17" s="76">
        <v>2643</v>
      </c>
      <c r="BY17" s="37" t="s">
        <v>56</v>
      </c>
      <c r="BZ17" s="51">
        <v>0.19311570428696404</v>
      </c>
      <c r="CB17" s="28">
        <f t="shared" si="5"/>
        <v>11</v>
      </c>
      <c r="CC17" s="58">
        <f t="shared" si="6"/>
        <v>0.19121462264150921</v>
      </c>
      <c r="CD17" s="58" t="str">
        <f t="shared" si="7"/>
        <v/>
      </c>
      <c r="CE17" s="58" t="str">
        <f t="shared" si="8"/>
        <v/>
      </c>
      <c r="CG17" s="22" t="s">
        <v>105</v>
      </c>
      <c r="CU17" s="37" t="s">
        <v>80</v>
      </c>
      <c r="CV17" s="45">
        <v>650000000</v>
      </c>
      <c r="DT17" s="37" t="s">
        <v>28</v>
      </c>
      <c r="DU17" s="53">
        <v>1179000000</v>
      </c>
      <c r="DV17" s="53">
        <v>1448000000</v>
      </c>
      <c r="DW17" s="53">
        <v>242000000</v>
      </c>
      <c r="DX17" s="53">
        <v>752000000</v>
      </c>
      <c r="DY17" s="53">
        <v>188000000</v>
      </c>
      <c r="DZ17" s="53">
        <v>3809000000</v>
      </c>
      <c r="EF17" s="63" t="s">
        <v>51</v>
      </c>
      <c r="EG17" s="53">
        <v>284000000</v>
      </c>
      <c r="EO17" s="37" t="s">
        <v>52</v>
      </c>
      <c r="EP17" s="53">
        <v>760000000</v>
      </c>
      <c r="EQ17" s="53">
        <v>275000000</v>
      </c>
      <c r="ER17" s="53">
        <v>114000000</v>
      </c>
      <c r="ES17" s="53">
        <v>1414000000</v>
      </c>
      <c r="ET17" s="53">
        <v>2563000000</v>
      </c>
    </row>
    <row r="18" spans="12:150" x14ac:dyDescent="0.25">
      <c r="L18" s="37" t="s">
        <v>92</v>
      </c>
      <c r="M18" s="36">
        <v>332000000</v>
      </c>
      <c r="T18" s="37" t="s">
        <v>56</v>
      </c>
      <c r="U18" s="45">
        <v>1247000000</v>
      </c>
      <c r="V18" s="22">
        <v>1247000000</v>
      </c>
      <c r="BY18" s="37" t="s">
        <v>73</v>
      </c>
      <c r="BZ18" s="51">
        <v>0.18859808676906575</v>
      </c>
      <c r="CB18" s="28">
        <f t="shared" si="5"/>
        <v>12</v>
      </c>
      <c r="CC18" s="58">
        <f t="shared" si="6"/>
        <v>0.19311570428696404</v>
      </c>
      <c r="CD18" s="58" t="str">
        <f t="shared" si="7"/>
        <v/>
      </c>
      <c r="CE18" s="58"/>
      <c r="CF18" s="58">
        <f>AVERAGE(BZ:BZ)</f>
        <v>0.1870448740099479</v>
      </c>
      <c r="CU18" s="37" t="s">
        <v>91</v>
      </c>
      <c r="CV18" s="45">
        <v>995000000</v>
      </c>
      <c r="DT18" s="37" t="s">
        <v>35</v>
      </c>
      <c r="DU18" s="53">
        <v>789000000</v>
      </c>
      <c r="DV18" s="53">
        <v>1078000000</v>
      </c>
      <c r="DW18" s="53">
        <v>239000000</v>
      </c>
      <c r="DX18" s="53">
        <v>545000000</v>
      </c>
      <c r="DY18" s="53">
        <v>163000000</v>
      </c>
      <c r="DZ18" s="53">
        <v>2814000000</v>
      </c>
      <c r="EB18" s="81"/>
      <c r="EF18" s="63" t="s">
        <v>62</v>
      </c>
      <c r="EG18" s="53">
        <v>95000000</v>
      </c>
      <c r="EO18" s="37" t="s">
        <v>80</v>
      </c>
      <c r="EP18" s="53">
        <v>114000000</v>
      </c>
      <c r="EQ18" s="53">
        <v>100000000</v>
      </c>
      <c r="ER18" s="53"/>
      <c r="ES18" s="53">
        <v>436000000</v>
      </c>
      <c r="ET18" s="53">
        <v>650000000</v>
      </c>
    </row>
    <row r="19" spans="12:150" x14ac:dyDescent="0.25">
      <c r="L19" s="37" t="s">
        <v>82</v>
      </c>
      <c r="M19" s="36">
        <v>329000000</v>
      </c>
      <c r="CF19" s="58">
        <f>MAX(BZ:BZ)</f>
        <v>0.21004629629629629</v>
      </c>
      <c r="CU19" s="37" t="s">
        <v>90</v>
      </c>
      <c r="CV19" s="45">
        <v>1360000000</v>
      </c>
      <c r="DT19" s="37" t="s">
        <v>56</v>
      </c>
      <c r="DU19" s="53">
        <v>445000000</v>
      </c>
      <c r="DV19" s="53">
        <v>444000000</v>
      </c>
      <c r="DW19" s="53">
        <v>75000000</v>
      </c>
      <c r="DX19" s="53">
        <v>200000000</v>
      </c>
      <c r="DY19" s="53">
        <v>83000000</v>
      </c>
      <c r="DZ19" s="53">
        <v>1247000000</v>
      </c>
      <c r="EF19" s="63" t="s">
        <v>9</v>
      </c>
      <c r="EG19" s="53">
        <v>1669000000</v>
      </c>
      <c r="EO19" s="37" t="s">
        <v>91</v>
      </c>
      <c r="EP19" s="53">
        <v>171000000</v>
      </c>
      <c r="EQ19" s="53">
        <v>20000000</v>
      </c>
      <c r="ER19" s="53"/>
      <c r="ES19" s="53">
        <v>804000000</v>
      </c>
      <c r="ET19" s="53">
        <v>995000000</v>
      </c>
    </row>
    <row r="20" spans="12:150" x14ac:dyDescent="0.25">
      <c r="L20" s="37" t="s">
        <v>73</v>
      </c>
      <c r="M20" s="36">
        <v>15990000000</v>
      </c>
      <c r="CF20" s="58">
        <f>MIN(BZ:BZ)</f>
        <v>0.1539021164021164</v>
      </c>
      <c r="CU20" s="37" t="s">
        <v>83</v>
      </c>
      <c r="CV20" s="45">
        <v>1288000000</v>
      </c>
      <c r="EF20" s="37" t="s">
        <v>78</v>
      </c>
      <c r="EG20" s="53">
        <v>5288000000</v>
      </c>
      <c r="EO20" s="37" t="s">
        <v>90</v>
      </c>
      <c r="EP20" s="53">
        <v>475000000</v>
      </c>
      <c r="EQ20" s="53">
        <v>82000000</v>
      </c>
      <c r="ER20" s="53"/>
      <c r="ES20" s="53">
        <v>803000000</v>
      </c>
      <c r="ET20" s="53">
        <v>1360000000</v>
      </c>
    </row>
    <row r="21" spans="12:150" x14ac:dyDescent="0.25">
      <c r="EF21" s="63" t="s">
        <v>38</v>
      </c>
      <c r="EG21" s="53">
        <v>1425000000</v>
      </c>
      <c r="EO21" s="37" t="s">
        <v>83</v>
      </c>
      <c r="EP21" s="53">
        <v>247000000</v>
      </c>
      <c r="EQ21" s="53">
        <v>97000000</v>
      </c>
      <c r="ER21" s="53"/>
      <c r="ES21" s="53">
        <v>944000000</v>
      </c>
      <c r="ET21" s="53">
        <v>1288000000</v>
      </c>
    </row>
    <row r="22" spans="12:150" x14ac:dyDescent="0.25">
      <c r="EF22" s="63" t="s">
        <v>51</v>
      </c>
      <c r="EG22" s="53">
        <v>417000000</v>
      </c>
    </row>
    <row r="23" spans="12:150" x14ac:dyDescent="0.25">
      <c r="EF23" s="63" t="s">
        <v>62</v>
      </c>
      <c r="EG23" s="53">
        <v>38000000</v>
      </c>
    </row>
    <row r="24" spans="12:150" x14ac:dyDescent="0.25">
      <c r="EF24" s="63" t="s">
        <v>9</v>
      </c>
      <c r="EG24" s="53">
        <v>3408000000</v>
      </c>
    </row>
  </sheetData>
  <pageMargins left="0.7" right="0.7" top="0.75" bottom="0.75" header="0.3" footer="0.3"/>
  <pageSetup paperSize="9" orientation="portrait" r:id="rId24"/>
  <drawing r:id="rId25"/>
  <extLst>
    <ext xmlns:x14="http://schemas.microsoft.com/office/spreadsheetml/2009/9/main" uri="{A8765BA9-456A-4dab-B4F3-ACF838C121DE}">
      <x14:slicerList>
        <x14:slicer r:id="rId2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14261-0190-4B1C-A919-F167A81C33A7}">
  <dimension ref="B5:S35"/>
  <sheetViews>
    <sheetView showGridLines="0" showRowColHeaders="0" workbookViewId="0"/>
  </sheetViews>
  <sheetFormatPr defaultRowHeight="15" x14ac:dyDescent="0.25"/>
  <cols>
    <col min="1" max="16384" width="9.140625" style="17"/>
  </cols>
  <sheetData>
    <row r="5" spans="9:19" x14ac:dyDescent="0.25">
      <c r="I5" s="16"/>
      <c r="J5" s="16"/>
      <c r="K5" s="16"/>
      <c r="L5" s="16"/>
    </row>
    <row r="6" spans="9:19" x14ac:dyDescent="0.25">
      <c r="I6" s="16"/>
      <c r="J6" s="18"/>
      <c r="K6" s="18"/>
      <c r="L6" s="18"/>
      <c r="M6" s="18"/>
    </row>
    <row r="7" spans="9:19" x14ac:dyDescent="0.25">
      <c r="I7" s="16"/>
      <c r="J7" s="18"/>
      <c r="K7" s="18"/>
      <c r="L7" s="18"/>
      <c r="M7" s="18"/>
      <c r="S7" s="17" t="s">
        <v>98</v>
      </c>
    </row>
    <row r="8" spans="9:19" x14ac:dyDescent="0.25">
      <c r="I8" s="16"/>
      <c r="J8" s="18"/>
      <c r="K8" s="18"/>
      <c r="L8" s="18"/>
      <c r="M8" s="18"/>
    </row>
    <row r="9" spans="9:19" x14ac:dyDescent="0.25">
      <c r="I9" s="16"/>
      <c r="J9" s="18"/>
      <c r="K9" s="18"/>
      <c r="L9" s="18"/>
      <c r="M9" s="18"/>
    </row>
    <row r="10" spans="9:19" x14ac:dyDescent="0.25">
      <c r="I10" s="16"/>
      <c r="J10" s="18"/>
      <c r="K10" s="18"/>
      <c r="L10" s="18"/>
      <c r="M10" s="18"/>
    </row>
    <row r="11" spans="9:19" x14ac:dyDescent="0.25">
      <c r="I11" s="16"/>
      <c r="J11" s="18"/>
      <c r="K11" s="18"/>
      <c r="L11" s="18"/>
      <c r="M11" s="18"/>
    </row>
    <row r="12" spans="9:19" x14ac:dyDescent="0.25">
      <c r="J12" s="18"/>
      <c r="K12" s="18"/>
      <c r="L12" s="18"/>
      <c r="M12" s="18"/>
    </row>
    <row r="21" spans="2:13" x14ac:dyDescent="0.25">
      <c r="M21" s="19"/>
    </row>
    <row r="23" spans="2:13" x14ac:dyDescent="0.25">
      <c r="L23" s="20"/>
    </row>
    <row r="27" spans="2:13" x14ac:dyDescent="0.25">
      <c r="B27" s="21">
        <v>103.08333333333333</v>
      </c>
    </row>
    <row r="33" spans="4:12" x14ac:dyDescent="0.25">
      <c r="D33" s="21" t="str">
        <f>IFERROR(AVERAGE(A31:A52),"-")</f>
        <v>-</v>
      </c>
      <c r="F33" s="15"/>
    </row>
    <row r="35" spans="4:12" x14ac:dyDescent="0.25">
      <c r="L35" s="17" t="s">
        <v>98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Database </vt:lpstr>
      <vt:lpstr>Pivot Table</vt:lpstr>
      <vt:lpstr>Dashboard</vt:lpstr>
      <vt:lpstr>Avg_Sales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 LENOVO</dc:creator>
  <cp:lastModifiedBy>SHILPA LENOVO</cp:lastModifiedBy>
  <dcterms:created xsi:type="dcterms:W3CDTF">2022-10-08T19:19:14Z</dcterms:created>
  <dcterms:modified xsi:type="dcterms:W3CDTF">2022-12-18T13:15:01Z</dcterms:modified>
</cp:coreProperties>
</file>