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zunoha\Desktop\"/>
    </mc:Choice>
  </mc:AlternateContent>
  <xr:revisionPtr revIDLastSave="3" documentId="11_D0007D49EEB780B295D8ADFC37EA18D69DD2737E" xr6:coauthVersionLast="45" xr6:coauthVersionMax="45" xr10:uidLastSave="{11C2B8A2-EC01-47B3-8C1D-0E05AB4FC288}"/>
  <bookViews>
    <workbookView xWindow="0" yWindow="0" windowWidth="28800" windowHeight="12450" firstSheet="3" activeTab="1" xr2:uid="{00000000-000D-0000-FFFF-FFFF00000000}"/>
  </bookViews>
  <sheets>
    <sheet name="Graph4" sheetId="5" r:id="rId1"/>
    <sheet name="膝" sheetId="7" r:id="rId2"/>
    <sheet name="手首" sheetId="10" r:id="rId3"/>
    <sheet name="足首" sheetId="9" r:id="rId4"/>
    <sheet name="膝と足首" sheetId="12" r:id="rId5"/>
    <sheet name="dateArr" sheetId="1" r:id="rId6"/>
  </sheets>
  <definedNames>
    <definedName name="_xlnm._FilterDatabase" localSheetId="5" hidden="1">dateArr!$A$1:$A$179</definedName>
    <definedName name="_xlnm._FilterDatabase" localSheetId="2" hidden="1">手首!$T$1:$T$260</definedName>
    <definedName name="_xlnm._FilterDatabase" localSheetId="3" hidden="1">足首!$X$1:$X$260</definedName>
    <definedName name="_xlnm._FilterDatabase" localSheetId="1" hidden="1">膝!$O$1:$O$260</definedName>
    <definedName name="_xlnm._FilterDatabase" localSheetId="4" hidden="1">膝と足首!$AI$1:$AI$260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5" i="1" l="1"/>
  <c r="W15" i="1"/>
  <c r="AG18" i="12" l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Z5" i="1"/>
  <c r="Z4" i="1"/>
  <c r="Z3" i="1"/>
  <c r="X5" i="1"/>
  <c r="X4" i="1"/>
  <c r="X3" i="1"/>
  <c r="AA11" i="1" l="1"/>
  <c r="AB3" i="1"/>
  <c r="AB11" i="1" s="1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E179" i="12"/>
  <c r="K179" i="12" s="1"/>
  <c r="E178" i="12"/>
  <c r="K178" i="12" s="1"/>
  <c r="E177" i="12"/>
  <c r="K177" i="12" s="1"/>
  <c r="E176" i="12"/>
  <c r="K176" i="12" s="1"/>
  <c r="E175" i="12"/>
  <c r="K175" i="12" s="1"/>
  <c r="E174" i="12"/>
  <c r="K174" i="12" s="1"/>
  <c r="E173" i="12"/>
  <c r="K173" i="12" s="1"/>
  <c r="E172" i="12"/>
  <c r="K172" i="12" s="1"/>
  <c r="E171" i="12"/>
  <c r="K171" i="12" s="1"/>
  <c r="E170" i="12"/>
  <c r="K170" i="12" s="1"/>
  <c r="E169" i="12"/>
  <c r="K169" i="12" s="1"/>
  <c r="E168" i="12"/>
  <c r="K168" i="12" s="1"/>
  <c r="E167" i="12"/>
  <c r="K167" i="12" s="1"/>
  <c r="E166" i="12"/>
  <c r="K166" i="12" s="1"/>
  <c r="E165" i="12"/>
  <c r="K165" i="12" s="1"/>
  <c r="E164" i="12"/>
  <c r="K164" i="12" s="1"/>
  <c r="E163" i="12"/>
  <c r="K163" i="12" s="1"/>
  <c r="E162" i="12"/>
  <c r="K162" i="12" s="1"/>
  <c r="E161" i="12"/>
  <c r="K161" i="12" s="1"/>
  <c r="E160" i="12"/>
  <c r="K160" i="12" s="1"/>
  <c r="E159" i="12"/>
  <c r="K159" i="12" s="1"/>
  <c r="E158" i="12"/>
  <c r="K158" i="12" s="1"/>
  <c r="E157" i="12"/>
  <c r="K157" i="12" s="1"/>
  <c r="E156" i="12"/>
  <c r="K156" i="12" s="1"/>
  <c r="E155" i="12"/>
  <c r="K155" i="12" s="1"/>
  <c r="E154" i="12"/>
  <c r="K154" i="12" s="1"/>
  <c r="E153" i="12"/>
  <c r="K153" i="12" s="1"/>
  <c r="E152" i="12"/>
  <c r="K152" i="12" s="1"/>
  <c r="E151" i="12"/>
  <c r="K151" i="12" s="1"/>
  <c r="E150" i="12"/>
  <c r="K150" i="12" s="1"/>
  <c r="E149" i="12"/>
  <c r="K149" i="12" s="1"/>
  <c r="E148" i="12"/>
  <c r="K148" i="12" s="1"/>
  <c r="E147" i="12"/>
  <c r="K147" i="12" s="1"/>
  <c r="E146" i="12"/>
  <c r="K146" i="12" s="1"/>
  <c r="E145" i="12"/>
  <c r="K145" i="12" s="1"/>
  <c r="E144" i="12"/>
  <c r="K144" i="12" s="1"/>
  <c r="E143" i="12"/>
  <c r="K143" i="12" s="1"/>
  <c r="E142" i="12"/>
  <c r="K142" i="12" s="1"/>
  <c r="E141" i="12"/>
  <c r="K141" i="12" s="1"/>
  <c r="E140" i="12"/>
  <c r="K140" i="12" s="1"/>
  <c r="E139" i="12"/>
  <c r="K139" i="12" s="1"/>
  <c r="E138" i="12"/>
  <c r="K138" i="12" s="1"/>
  <c r="E137" i="12"/>
  <c r="K137" i="12" s="1"/>
  <c r="E136" i="12"/>
  <c r="K136" i="12" s="1"/>
  <c r="E135" i="12"/>
  <c r="K135" i="12" s="1"/>
  <c r="E134" i="12"/>
  <c r="K134" i="12" s="1"/>
  <c r="E133" i="12"/>
  <c r="K133" i="12" s="1"/>
  <c r="E132" i="12"/>
  <c r="K132" i="12" s="1"/>
  <c r="E131" i="12"/>
  <c r="K131" i="12" s="1"/>
  <c r="E130" i="12"/>
  <c r="K130" i="12" s="1"/>
  <c r="AE129" i="12"/>
  <c r="Z129" i="12"/>
  <c r="Y129" i="12"/>
  <c r="R129" i="12"/>
  <c r="V129" i="12" s="1"/>
  <c r="L129" i="12"/>
  <c r="E129" i="12"/>
  <c r="K129" i="12" s="1"/>
  <c r="AE128" i="12"/>
  <c r="Z128" i="12"/>
  <c r="Y128" i="12"/>
  <c r="R128" i="12"/>
  <c r="V128" i="12" s="1"/>
  <c r="L128" i="12"/>
  <c r="E128" i="12"/>
  <c r="K128" i="12" s="1"/>
  <c r="AE127" i="12"/>
  <c r="Z127" i="12"/>
  <c r="Y127" i="12"/>
  <c r="R127" i="12"/>
  <c r="V127" i="12" s="1"/>
  <c r="L127" i="12"/>
  <c r="E127" i="12"/>
  <c r="K127" i="12" s="1"/>
  <c r="AE126" i="12"/>
  <c r="Z126" i="12"/>
  <c r="Y126" i="12"/>
  <c r="R126" i="12"/>
  <c r="V126" i="12" s="1"/>
  <c r="L126" i="12"/>
  <c r="E126" i="12"/>
  <c r="K126" i="12" s="1"/>
  <c r="AE125" i="12"/>
  <c r="Z125" i="12"/>
  <c r="Y125" i="12"/>
  <c r="R125" i="12"/>
  <c r="V125" i="12" s="1"/>
  <c r="L125" i="12"/>
  <c r="E125" i="12"/>
  <c r="K125" i="12" s="1"/>
  <c r="AE124" i="12"/>
  <c r="Z124" i="12"/>
  <c r="Y124" i="12"/>
  <c r="R124" i="12"/>
  <c r="V124" i="12" s="1"/>
  <c r="L124" i="12"/>
  <c r="E124" i="12"/>
  <c r="K124" i="12" s="1"/>
  <c r="AE123" i="12"/>
  <c r="Z123" i="12"/>
  <c r="Y123" i="12"/>
  <c r="R123" i="12"/>
  <c r="V123" i="12" s="1"/>
  <c r="L123" i="12"/>
  <c r="E123" i="12"/>
  <c r="K123" i="12" s="1"/>
  <c r="AE122" i="12"/>
  <c r="Z122" i="12"/>
  <c r="Y122" i="12"/>
  <c r="R122" i="12"/>
  <c r="V122" i="12" s="1"/>
  <c r="L122" i="12"/>
  <c r="E122" i="12"/>
  <c r="K122" i="12" s="1"/>
  <c r="AE121" i="12"/>
  <c r="Z121" i="12"/>
  <c r="Y121" i="12"/>
  <c r="R121" i="12"/>
  <c r="V121" i="12" s="1"/>
  <c r="L121" i="12"/>
  <c r="E121" i="12"/>
  <c r="K121" i="12" s="1"/>
  <c r="AE120" i="12"/>
  <c r="Z120" i="12"/>
  <c r="Y120" i="12"/>
  <c r="R120" i="12"/>
  <c r="V120" i="12" s="1"/>
  <c r="L120" i="12"/>
  <c r="E120" i="12"/>
  <c r="K120" i="12" s="1"/>
  <c r="AE119" i="12"/>
  <c r="Z119" i="12"/>
  <c r="Y119" i="12"/>
  <c r="R119" i="12"/>
  <c r="V119" i="12" s="1"/>
  <c r="L119" i="12"/>
  <c r="E119" i="12"/>
  <c r="K119" i="12" s="1"/>
  <c r="AE118" i="12"/>
  <c r="Z118" i="12"/>
  <c r="Y118" i="12"/>
  <c r="R118" i="12"/>
  <c r="V118" i="12" s="1"/>
  <c r="L118" i="12"/>
  <c r="E118" i="12"/>
  <c r="K118" i="12" s="1"/>
  <c r="AE117" i="12"/>
  <c r="Z117" i="12"/>
  <c r="Y117" i="12"/>
  <c r="R117" i="12"/>
  <c r="V117" i="12" s="1"/>
  <c r="L117" i="12"/>
  <c r="E117" i="12"/>
  <c r="K117" i="12" s="1"/>
  <c r="AE116" i="12"/>
  <c r="Z116" i="12"/>
  <c r="Y116" i="12"/>
  <c r="R116" i="12"/>
  <c r="V116" i="12" s="1"/>
  <c r="L116" i="12"/>
  <c r="E116" i="12"/>
  <c r="K116" i="12" s="1"/>
  <c r="AE115" i="12"/>
  <c r="Z115" i="12"/>
  <c r="Y115" i="12"/>
  <c r="R115" i="12"/>
  <c r="V115" i="12" s="1"/>
  <c r="L115" i="12"/>
  <c r="E115" i="12"/>
  <c r="K115" i="12" s="1"/>
  <c r="AE114" i="12"/>
  <c r="Z114" i="12"/>
  <c r="Y114" i="12"/>
  <c r="R114" i="12"/>
  <c r="V114" i="12" s="1"/>
  <c r="L114" i="12"/>
  <c r="E114" i="12"/>
  <c r="K114" i="12" s="1"/>
  <c r="AE113" i="12"/>
  <c r="Z113" i="12"/>
  <c r="Y113" i="12"/>
  <c r="R113" i="12"/>
  <c r="V113" i="12" s="1"/>
  <c r="L113" i="12"/>
  <c r="E113" i="12"/>
  <c r="K113" i="12" s="1"/>
  <c r="AE112" i="12"/>
  <c r="Z112" i="12"/>
  <c r="Y112" i="12"/>
  <c r="R112" i="12"/>
  <c r="V112" i="12" s="1"/>
  <c r="L112" i="12"/>
  <c r="E112" i="12"/>
  <c r="K112" i="12" s="1"/>
  <c r="AE111" i="12"/>
  <c r="Z111" i="12"/>
  <c r="Y111" i="12"/>
  <c r="R111" i="12"/>
  <c r="V111" i="12" s="1"/>
  <c r="L111" i="12"/>
  <c r="E111" i="12"/>
  <c r="K111" i="12" s="1"/>
  <c r="AE110" i="12"/>
  <c r="Z110" i="12"/>
  <c r="Y110" i="12"/>
  <c r="R110" i="12"/>
  <c r="V110" i="12" s="1"/>
  <c r="L110" i="12"/>
  <c r="E110" i="12"/>
  <c r="K110" i="12" s="1"/>
  <c r="AE109" i="12"/>
  <c r="Z109" i="12"/>
  <c r="Y109" i="12"/>
  <c r="R109" i="12"/>
  <c r="V109" i="12" s="1"/>
  <c r="L109" i="12"/>
  <c r="E109" i="12"/>
  <c r="K109" i="12" s="1"/>
  <c r="AE108" i="12"/>
  <c r="Z108" i="12"/>
  <c r="Y108" i="12"/>
  <c r="R108" i="12"/>
  <c r="V108" i="12" s="1"/>
  <c r="L108" i="12"/>
  <c r="E108" i="12"/>
  <c r="K108" i="12" s="1"/>
  <c r="AE107" i="12"/>
  <c r="Z107" i="12"/>
  <c r="Y107" i="12"/>
  <c r="R107" i="12"/>
  <c r="V107" i="12" s="1"/>
  <c r="L107" i="12"/>
  <c r="E107" i="12"/>
  <c r="K107" i="12" s="1"/>
  <c r="AE106" i="12"/>
  <c r="Z106" i="12"/>
  <c r="Y106" i="12"/>
  <c r="R106" i="12"/>
  <c r="V106" i="12" s="1"/>
  <c r="L106" i="12"/>
  <c r="E106" i="12"/>
  <c r="K106" i="12" s="1"/>
  <c r="AE105" i="12"/>
  <c r="Z105" i="12"/>
  <c r="Y105" i="12"/>
  <c r="R105" i="12"/>
  <c r="V105" i="12" s="1"/>
  <c r="L105" i="12"/>
  <c r="E105" i="12"/>
  <c r="K105" i="12" s="1"/>
  <c r="AE104" i="12"/>
  <c r="Z104" i="12"/>
  <c r="Y104" i="12"/>
  <c r="R104" i="12"/>
  <c r="V104" i="12" s="1"/>
  <c r="L104" i="12"/>
  <c r="E104" i="12"/>
  <c r="K104" i="12" s="1"/>
  <c r="AE103" i="12"/>
  <c r="Z103" i="12"/>
  <c r="Y103" i="12"/>
  <c r="R103" i="12"/>
  <c r="V103" i="12" s="1"/>
  <c r="L103" i="12"/>
  <c r="E103" i="12"/>
  <c r="K103" i="12" s="1"/>
  <c r="AE102" i="12"/>
  <c r="Z102" i="12"/>
  <c r="Y102" i="12"/>
  <c r="R102" i="12"/>
  <c r="V102" i="12" s="1"/>
  <c r="L102" i="12"/>
  <c r="E102" i="12"/>
  <c r="K102" i="12" s="1"/>
  <c r="AE101" i="12"/>
  <c r="Z101" i="12"/>
  <c r="Y101" i="12"/>
  <c r="R101" i="12"/>
  <c r="V101" i="12" s="1"/>
  <c r="L101" i="12"/>
  <c r="E101" i="12"/>
  <c r="K101" i="12" s="1"/>
  <c r="AE100" i="12"/>
  <c r="Z100" i="12"/>
  <c r="Y100" i="12"/>
  <c r="R100" i="12"/>
  <c r="V100" i="12" s="1"/>
  <c r="L100" i="12"/>
  <c r="E100" i="12"/>
  <c r="K100" i="12" s="1"/>
  <c r="AE99" i="12"/>
  <c r="Z99" i="12"/>
  <c r="Y99" i="12"/>
  <c r="R99" i="12"/>
  <c r="V99" i="12" s="1"/>
  <c r="L99" i="12"/>
  <c r="E99" i="12"/>
  <c r="K99" i="12" s="1"/>
  <c r="AE98" i="12"/>
  <c r="Z98" i="12"/>
  <c r="Y98" i="12"/>
  <c r="R98" i="12"/>
  <c r="V98" i="12" s="1"/>
  <c r="L98" i="12"/>
  <c r="E98" i="12"/>
  <c r="K98" i="12" s="1"/>
  <c r="AE97" i="12"/>
  <c r="Z97" i="12"/>
  <c r="Y97" i="12"/>
  <c r="R97" i="12"/>
  <c r="V97" i="12" s="1"/>
  <c r="L97" i="12"/>
  <c r="E97" i="12"/>
  <c r="K97" i="12" s="1"/>
  <c r="AE96" i="12"/>
  <c r="Z96" i="12"/>
  <c r="Y96" i="12"/>
  <c r="R96" i="12"/>
  <c r="V96" i="12" s="1"/>
  <c r="L96" i="12"/>
  <c r="E96" i="12"/>
  <c r="K96" i="12" s="1"/>
  <c r="AE95" i="12"/>
  <c r="Z95" i="12"/>
  <c r="Y95" i="12"/>
  <c r="R95" i="12"/>
  <c r="V95" i="12" s="1"/>
  <c r="L95" i="12"/>
  <c r="E95" i="12"/>
  <c r="K95" i="12" s="1"/>
  <c r="AE94" i="12"/>
  <c r="Z94" i="12"/>
  <c r="Y94" i="12"/>
  <c r="R94" i="12"/>
  <c r="V94" i="12" s="1"/>
  <c r="L94" i="12"/>
  <c r="E94" i="12"/>
  <c r="K94" i="12" s="1"/>
  <c r="AE93" i="12"/>
  <c r="Z93" i="12"/>
  <c r="Y93" i="12"/>
  <c r="R93" i="12"/>
  <c r="V93" i="12" s="1"/>
  <c r="L93" i="12"/>
  <c r="E93" i="12"/>
  <c r="K93" i="12" s="1"/>
  <c r="AE92" i="12"/>
  <c r="Z92" i="12"/>
  <c r="Y92" i="12"/>
  <c r="R92" i="12"/>
  <c r="V92" i="12" s="1"/>
  <c r="L92" i="12"/>
  <c r="E92" i="12"/>
  <c r="K92" i="12" s="1"/>
  <c r="AE91" i="12"/>
  <c r="Z91" i="12"/>
  <c r="Y91" i="12"/>
  <c r="R91" i="12"/>
  <c r="V91" i="12" s="1"/>
  <c r="L91" i="12"/>
  <c r="E91" i="12"/>
  <c r="K91" i="12" s="1"/>
  <c r="AE90" i="12"/>
  <c r="Z90" i="12"/>
  <c r="Y90" i="12"/>
  <c r="R90" i="12"/>
  <c r="V90" i="12" s="1"/>
  <c r="L90" i="12"/>
  <c r="E90" i="12"/>
  <c r="K90" i="12" s="1"/>
  <c r="AE89" i="12"/>
  <c r="Z89" i="12"/>
  <c r="Y89" i="12"/>
  <c r="R89" i="12"/>
  <c r="V89" i="12" s="1"/>
  <c r="L89" i="12"/>
  <c r="E89" i="12"/>
  <c r="K89" i="12" s="1"/>
  <c r="AE88" i="12"/>
  <c r="Z88" i="12"/>
  <c r="Y88" i="12"/>
  <c r="R88" i="12"/>
  <c r="V88" i="12" s="1"/>
  <c r="L88" i="12"/>
  <c r="E88" i="12"/>
  <c r="K88" i="12" s="1"/>
  <c r="AE87" i="12"/>
  <c r="Z87" i="12"/>
  <c r="Y87" i="12"/>
  <c r="R87" i="12"/>
  <c r="V87" i="12" s="1"/>
  <c r="L87" i="12"/>
  <c r="E87" i="12"/>
  <c r="K87" i="12" s="1"/>
  <c r="AE86" i="12"/>
  <c r="Z86" i="12"/>
  <c r="Y86" i="12"/>
  <c r="R86" i="12"/>
  <c r="V86" i="12" s="1"/>
  <c r="L86" i="12"/>
  <c r="E86" i="12"/>
  <c r="K86" i="12" s="1"/>
  <c r="AE85" i="12"/>
  <c r="Z85" i="12"/>
  <c r="Y85" i="12"/>
  <c r="R85" i="12"/>
  <c r="V85" i="12" s="1"/>
  <c r="L85" i="12"/>
  <c r="E85" i="12"/>
  <c r="K85" i="12" s="1"/>
  <c r="AE84" i="12"/>
  <c r="Z84" i="12"/>
  <c r="Y84" i="12"/>
  <c r="R84" i="12"/>
  <c r="V84" i="12" s="1"/>
  <c r="L84" i="12"/>
  <c r="E84" i="12"/>
  <c r="K84" i="12" s="1"/>
  <c r="AE83" i="12"/>
  <c r="Z83" i="12"/>
  <c r="Y83" i="12"/>
  <c r="R83" i="12"/>
  <c r="V83" i="12" s="1"/>
  <c r="L83" i="12"/>
  <c r="E83" i="12"/>
  <c r="K83" i="12" s="1"/>
  <c r="AE82" i="12"/>
  <c r="Z82" i="12"/>
  <c r="Y82" i="12"/>
  <c r="R82" i="12"/>
  <c r="V82" i="12" s="1"/>
  <c r="L82" i="12"/>
  <c r="E82" i="12"/>
  <c r="K82" i="12" s="1"/>
  <c r="AE81" i="12"/>
  <c r="Z81" i="12"/>
  <c r="Y81" i="12"/>
  <c r="R81" i="12"/>
  <c r="V81" i="12" s="1"/>
  <c r="L81" i="12"/>
  <c r="E81" i="12"/>
  <c r="K81" i="12" s="1"/>
  <c r="AE80" i="12"/>
  <c r="Z80" i="12"/>
  <c r="Y80" i="12"/>
  <c r="R80" i="12"/>
  <c r="V80" i="12" s="1"/>
  <c r="L80" i="12"/>
  <c r="E80" i="12"/>
  <c r="K80" i="12" s="1"/>
  <c r="AE79" i="12"/>
  <c r="Z79" i="12"/>
  <c r="Y79" i="12"/>
  <c r="R79" i="12"/>
  <c r="V79" i="12" s="1"/>
  <c r="L79" i="12"/>
  <c r="E79" i="12"/>
  <c r="K79" i="12" s="1"/>
  <c r="AE78" i="12"/>
  <c r="Z78" i="12"/>
  <c r="Y78" i="12"/>
  <c r="R78" i="12"/>
  <c r="V78" i="12" s="1"/>
  <c r="L78" i="12"/>
  <c r="E78" i="12"/>
  <c r="K78" i="12" s="1"/>
  <c r="AE77" i="12"/>
  <c r="Z77" i="12"/>
  <c r="Y77" i="12"/>
  <c r="R77" i="12"/>
  <c r="V77" i="12" s="1"/>
  <c r="L77" i="12"/>
  <c r="E77" i="12"/>
  <c r="K77" i="12" s="1"/>
  <c r="AE76" i="12"/>
  <c r="Z76" i="12"/>
  <c r="Y76" i="12"/>
  <c r="R76" i="12"/>
  <c r="V76" i="12" s="1"/>
  <c r="L76" i="12"/>
  <c r="E76" i="12"/>
  <c r="K76" i="12" s="1"/>
  <c r="AE75" i="12"/>
  <c r="Z75" i="12"/>
  <c r="Y75" i="12"/>
  <c r="R75" i="12"/>
  <c r="V75" i="12" s="1"/>
  <c r="L75" i="12"/>
  <c r="E75" i="12"/>
  <c r="K75" i="12" s="1"/>
  <c r="AE74" i="12"/>
  <c r="Z74" i="12"/>
  <c r="Y74" i="12"/>
  <c r="R74" i="12"/>
  <c r="V74" i="12" s="1"/>
  <c r="L74" i="12"/>
  <c r="E74" i="12"/>
  <c r="K74" i="12" s="1"/>
  <c r="AE73" i="12"/>
  <c r="Z73" i="12"/>
  <c r="Y73" i="12"/>
  <c r="R73" i="12"/>
  <c r="V73" i="12" s="1"/>
  <c r="L73" i="12"/>
  <c r="E73" i="12"/>
  <c r="K73" i="12" s="1"/>
  <c r="AE72" i="12"/>
  <c r="Z72" i="12"/>
  <c r="Y72" i="12"/>
  <c r="R72" i="12"/>
  <c r="V72" i="12" s="1"/>
  <c r="L72" i="12"/>
  <c r="E72" i="12"/>
  <c r="K72" i="12" s="1"/>
  <c r="AE71" i="12"/>
  <c r="Z71" i="12"/>
  <c r="Y71" i="12"/>
  <c r="R71" i="12"/>
  <c r="V71" i="12" s="1"/>
  <c r="L71" i="12"/>
  <c r="E71" i="12"/>
  <c r="K71" i="12" s="1"/>
  <c r="AE70" i="12"/>
  <c r="Z70" i="12"/>
  <c r="Y70" i="12"/>
  <c r="R70" i="12"/>
  <c r="V70" i="12" s="1"/>
  <c r="L70" i="12"/>
  <c r="E70" i="12"/>
  <c r="K70" i="12" s="1"/>
  <c r="AE69" i="12"/>
  <c r="Z69" i="12"/>
  <c r="Y69" i="12"/>
  <c r="R69" i="12"/>
  <c r="V69" i="12" s="1"/>
  <c r="L69" i="12"/>
  <c r="E69" i="12"/>
  <c r="K69" i="12" s="1"/>
  <c r="AE68" i="12"/>
  <c r="Z68" i="12"/>
  <c r="Y68" i="12"/>
  <c r="R68" i="12"/>
  <c r="V68" i="12" s="1"/>
  <c r="L68" i="12"/>
  <c r="E68" i="12"/>
  <c r="K68" i="12" s="1"/>
  <c r="AE67" i="12"/>
  <c r="Z67" i="12"/>
  <c r="Y67" i="12"/>
  <c r="R67" i="12"/>
  <c r="V67" i="12" s="1"/>
  <c r="L67" i="12"/>
  <c r="E67" i="12"/>
  <c r="K67" i="12" s="1"/>
  <c r="AE66" i="12"/>
  <c r="Z66" i="12"/>
  <c r="Y66" i="12"/>
  <c r="R66" i="12"/>
  <c r="V66" i="12" s="1"/>
  <c r="L66" i="12"/>
  <c r="E66" i="12"/>
  <c r="K66" i="12" s="1"/>
  <c r="AE65" i="12"/>
  <c r="Z65" i="12"/>
  <c r="Y65" i="12"/>
  <c r="R65" i="12"/>
  <c r="V65" i="12" s="1"/>
  <c r="L65" i="12"/>
  <c r="E65" i="12"/>
  <c r="K65" i="12" s="1"/>
  <c r="AE64" i="12"/>
  <c r="Z64" i="12"/>
  <c r="Y64" i="12"/>
  <c r="R64" i="12"/>
  <c r="V64" i="12" s="1"/>
  <c r="L64" i="12"/>
  <c r="E64" i="12"/>
  <c r="K64" i="12" s="1"/>
  <c r="AE63" i="12"/>
  <c r="Z63" i="12"/>
  <c r="Y63" i="12"/>
  <c r="R63" i="12"/>
  <c r="V63" i="12" s="1"/>
  <c r="L63" i="12"/>
  <c r="E63" i="12"/>
  <c r="K63" i="12" s="1"/>
  <c r="AE62" i="12"/>
  <c r="Z62" i="12"/>
  <c r="Y62" i="12"/>
  <c r="R62" i="12"/>
  <c r="V62" i="12" s="1"/>
  <c r="L62" i="12"/>
  <c r="E62" i="12"/>
  <c r="K62" i="12" s="1"/>
  <c r="AE61" i="12"/>
  <c r="Z61" i="12"/>
  <c r="Y61" i="12"/>
  <c r="R61" i="12"/>
  <c r="V61" i="12" s="1"/>
  <c r="L61" i="12"/>
  <c r="E61" i="12"/>
  <c r="K61" i="12" s="1"/>
  <c r="AE60" i="12"/>
  <c r="Z60" i="12"/>
  <c r="Y60" i="12"/>
  <c r="R60" i="12"/>
  <c r="V60" i="12" s="1"/>
  <c r="L60" i="12"/>
  <c r="E60" i="12"/>
  <c r="K60" i="12" s="1"/>
  <c r="AE59" i="12"/>
  <c r="Z59" i="12"/>
  <c r="Y59" i="12"/>
  <c r="R59" i="12"/>
  <c r="V59" i="12" s="1"/>
  <c r="L59" i="12"/>
  <c r="E59" i="12"/>
  <c r="K59" i="12" s="1"/>
  <c r="AE58" i="12"/>
  <c r="Z58" i="12"/>
  <c r="Y58" i="12"/>
  <c r="R58" i="12"/>
  <c r="V58" i="12" s="1"/>
  <c r="L58" i="12"/>
  <c r="E58" i="12"/>
  <c r="K58" i="12" s="1"/>
  <c r="AE57" i="12"/>
  <c r="Z57" i="12"/>
  <c r="Y57" i="12"/>
  <c r="R57" i="12"/>
  <c r="V57" i="12" s="1"/>
  <c r="L57" i="12"/>
  <c r="E57" i="12"/>
  <c r="K57" i="12" s="1"/>
  <c r="AE56" i="12"/>
  <c r="Z56" i="12"/>
  <c r="Y56" i="12"/>
  <c r="R56" i="12"/>
  <c r="V56" i="12" s="1"/>
  <c r="L56" i="12"/>
  <c r="E56" i="12"/>
  <c r="K56" i="12" s="1"/>
  <c r="AE55" i="12"/>
  <c r="Z55" i="12"/>
  <c r="Y55" i="12"/>
  <c r="R55" i="12"/>
  <c r="V55" i="12" s="1"/>
  <c r="L55" i="12"/>
  <c r="E55" i="12"/>
  <c r="K55" i="12" s="1"/>
  <c r="AE54" i="12"/>
  <c r="Z54" i="12"/>
  <c r="Y54" i="12"/>
  <c r="R54" i="12"/>
  <c r="V54" i="12" s="1"/>
  <c r="L54" i="12"/>
  <c r="E54" i="12"/>
  <c r="K54" i="12" s="1"/>
  <c r="AE53" i="12"/>
  <c r="Z53" i="12"/>
  <c r="Y53" i="12"/>
  <c r="R53" i="12"/>
  <c r="V53" i="12" s="1"/>
  <c r="L53" i="12"/>
  <c r="E53" i="12"/>
  <c r="K53" i="12" s="1"/>
  <c r="AE52" i="12"/>
  <c r="Z52" i="12"/>
  <c r="Y52" i="12"/>
  <c r="R52" i="12"/>
  <c r="V52" i="12" s="1"/>
  <c r="L52" i="12"/>
  <c r="E52" i="12"/>
  <c r="K52" i="12" s="1"/>
  <c r="AE51" i="12"/>
  <c r="Z51" i="12"/>
  <c r="Y51" i="12"/>
  <c r="R51" i="12"/>
  <c r="V51" i="12" s="1"/>
  <c r="L51" i="12"/>
  <c r="E51" i="12"/>
  <c r="K51" i="12" s="1"/>
  <c r="AE50" i="12"/>
  <c r="Z50" i="12"/>
  <c r="Y50" i="12"/>
  <c r="R50" i="12"/>
  <c r="V50" i="12" s="1"/>
  <c r="L50" i="12"/>
  <c r="E50" i="12"/>
  <c r="K50" i="12" s="1"/>
  <c r="AE49" i="12"/>
  <c r="Z49" i="12"/>
  <c r="Y49" i="12"/>
  <c r="R49" i="12"/>
  <c r="V49" i="12" s="1"/>
  <c r="L49" i="12"/>
  <c r="E49" i="12"/>
  <c r="K49" i="12" s="1"/>
  <c r="AE48" i="12"/>
  <c r="Z48" i="12"/>
  <c r="Y48" i="12"/>
  <c r="R48" i="12"/>
  <c r="V48" i="12" s="1"/>
  <c r="L48" i="12"/>
  <c r="E48" i="12"/>
  <c r="K48" i="12" s="1"/>
  <c r="AE47" i="12"/>
  <c r="Z47" i="12"/>
  <c r="Y47" i="12"/>
  <c r="R47" i="12"/>
  <c r="V47" i="12" s="1"/>
  <c r="L47" i="12"/>
  <c r="E47" i="12"/>
  <c r="K47" i="12" s="1"/>
  <c r="AE46" i="12"/>
  <c r="Z46" i="12"/>
  <c r="Y46" i="12"/>
  <c r="R46" i="12"/>
  <c r="V46" i="12" s="1"/>
  <c r="L46" i="12"/>
  <c r="E46" i="12"/>
  <c r="K46" i="12" s="1"/>
  <c r="AE45" i="12"/>
  <c r="Z45" i="12"/>
  <c r="Y45" i="12"/>
  <c r="R45" i="12"/>
  <c r="V45" i="12" s="1"/>
  <c r="L45" i="12"/>
  <c r="E45" i="12"/>
  <c r="K45" i="12" s="1"/>
  <c r="AE44" i="12"/>
  <c r="Z44" i="12"/>
  <c r="Y44" i="12"/>
  <c r="R44" i="12"/>
  <c r="V44" i="12" s="1"/>
  <c r="L44" i="12"/>
  <c r="E44" i="12"/>
  <c r="K44" i="12" s="1"/>
  <c r="AE43" i="12"/>
  <c r="Z43" i="12"/>
  <c r="Y43" i="12"/>
  <c r="R43" i="12"/>
  <c r="V43" i="12" s="1"/>
  <c r="L43" i="12"/>
  <c r="E43" i="12"/>
  <c r="K43" i="12" s="1"/>
  <c r="AE42" i="12"/>
  <c r="Z42" i="12"/>
  <c r="Y42" i="12"/>
  <c r="R42" i="12"/>
  <c r="V42" i="12" s="1"/>
  <c r="L42" i="12"/>
  <c r="E42" i="12"/>
  <c r="K42" i="12" s="1"/>
  <c r="AE41" i="12"/>
  <c r="Z41" i="12"/>
  <c r="Y41" i="12"/>
  <c r="R41" i="12"/>
  <c r="V41" i="12" s="1"/>
  <c r="L41" i="12"/>
  <c r="E41" i="12"/>
  <c r="K41" i="12" s="1"/>
  <c r="AE40" i="12"/>
  <c r="Z40" i="12"/>
  <c r="Y40" i="12"/>
  <c r="R40" i="12"/>
  <c r="V40" i="12" s="1"/>
  <c r="L40" i="12"/>
  <c r="E40" i="12"/>
  <c r="K40" i="12" s="1"/>
  <c r="AE39" i="12"/>
  <c r="Z39" i="12"/>
  <c r="Y39" i="12"/>
  <c r="R39" i="12"/>
  <c r="V39" i="12" s="1"/>
  <c r="L39" i="12"/>
  <c r="E39" i="12"/>
  <c r="K39" i="12" s="1"/>
  <c r="AE38" i="12"/>
  <c r="Z38" i="12"/>
  <c r="Y38" i="12"/>
  <c r="R38" i="12"/>
  <c r="V38" i="12" s="1"/>
  <c r="L38" i="12"/>
  <c r="E38" i="12"/>
  <c r="K38" i="12" s="1"/>
  <c r="AE37" i="12"/>
  <c r="Z37" i="12"/>
  <c r="Y37" i="12"/>
  <c r="R37" i="12"/>
  <c r="V37" i="12" s="1"/>
  <c r="L37" i="12"/>
  <c r="E37" i="12"/>
  <c r="K37" i="12" s="1"/>
  <c r="AE36" i="12"/>
  <c r="Z36" i="12"/>
  <c r="Y36" i="12"/>
  <c r="R36" i="12"/>
  <c r="V36" i="12" s="1"/>
  <c r="L36" i="12"/>
  <c r="E36" i="12"/>
  <c r="K36" i="12" s="1"/>
  <c r="AE35" i="12"/>
  <c r="Z35" i="12"/>
  <c r="Y35" i="12"/>
  <c r="R35" i="12"/>
  <c r="V35" i="12" s="1"/>
  <c r="L35" i="12"/>
  <c r="E35" i="12"/>
  <c r="K35" i="12" s="1"/>
  <c r="AE34" i="12"/>
  <c r="Z34" i="12"/>
  <c r="Y34" i="12"/>
  <c r="R34" i="12"/>
  <c r="V34" i="12" s="1"/>
  <c r="L34" i="12"/>
  <c r="E34" i="12"/>
  <c r="K34" i="12" s="1"/>
  <c r="AE33" i="12"/>
  <c r="Z33" i="12"/>
  <c r="Y33" i="12"/>
  <c r="R33" i="12"/>
  <c r="V33" i="12" s="1"/>
  <c r="L33" i="12"/>
  <c r="E33" i="12"/>
  <c r="K33" i="12" s="1"/>
  <c r="AE32" i="12"/>
  <c r="Z32" i="12"/>
  <c r="Y32" i="12"/>
  <c r="R32" i="12"/>
  <c r="V32" i="12" s="1"/>
  <c r="L32" i="12"/>
  <c r="E32" i="12"/>
  <c r="K32" i="12" s="1"/>
  <c r="AE31" i="12"/>
  <c r="Z31" i="12"/>
  <c r="Y31" i="12"/>
  <c r="R31" i="12"/>
  <c r="V31" i="12" s="1"/>
  <c r="L31" i="12"/>
  <c r="E31" i="12"/>
  <c r="K31" i="12" s="1"/>
  <c r="AE30" i="12"/>
  <c r="Z30" i="12"/>
  <c r="Y30" i="12"/>
  <c r="R30" i="12"/>
  <c r="V30" i="12" s="1"/>
  <c r="L30" i="12"/>
  <c r="E30" i="12"/>
  <c r="K30" i="12" s="1"/>
  <c r="AE29" i="12"/>
  <c r="Z29" i="12"/>
  <c r="Y29" i="12"/>
  <c r="R29" i="12"/>
  <c r="V29" i="12" s="1"/>
  <c r="L29" i="12"/>
  <c r="E29" i="12"/>
  <c r="K29" i="12" s="1"/>
  <c r="AE28" i="12"/>
  <c r="Z28" i="12"/>
  <c r="Y28" i="12"/>
  <c r="R28" i="12"/>
  <c r="V28" i="12" s="1"/>
  <c r="L28" i="12"/>
  <c r="E28" i="12"/>
  <c r="K28" i="12" s="1"/>
  <c r="AE27" i="12"/>
  <c r="Z27" i="12"/>
  <c r="Y27" i="12"/>
  <c r="R27" i="12"/>
  <c r="V27" i="12" s="1"/>
  <c r="L27" i="12"/>
  <c r="E27" i="12"/>
  <c r="K27" i="12" s="1"/>
  <c r="AE26" i="12"/>
  <c r="Z26" i="12"/>
  <c r="Y26" i="12"/>
  <c r="R26" i="12"/>
  <c r="V26" i="12" s="1"/>
  <c r="L26" i="12"/>
  <c r="E26" i="12"/>
  <c r="K26" i="12" s="1"/>
  <c r="AE25" i="12"/>
  <c r="Z25" i="12"/>
  <c r="Y25" i="12"/>
  <c r="R25" i="12"/>
  <c r="V25" i="12" s="1"/>
  <c r="L25" i="12"/>
  <c r="E25" i="12"/>
  <c r="K25" i="12" s="1"/>
  <c r="AE24" i="12"/>
  <c r="Z24" i="12"/>
  <c r="Y24" i="12"/>
  <c r="R24" i="12"/>
  <c r="V24" i="12" s="1"/>
  <c r="L24" i="12"/>
  <c r="E24" i="12"/>
  <c r="K24" i="12" s="1"/>
  <c r="AE23" i="12"/>
  <c r="Z23" i="12"/>
  <c r="Y23" i="12"/>
  <c r="R23" i="12"/>
  <c r="V23" i="12" s="1"/>
  <c r="L23" i="12"/>
  <c r="E23" i="12"/>
  <c r="K23" i="12" s="1"/>
  <c r="AE22" i="12"/>
  <c r="Z22" i="12"/>
  <c r="Y22" i="12"/>
  <c r="R22" i="12"/>
  <c r="V22" i="12" s="1"/>
  <c r="L22" i="12"/>
  <c r="E22" i="12"/>
  <c r="K22" i="12" s="1"/>
  <c r="AE21" i="12"/>
  <c r="Z21" i="12"/>
  <c r="Y21" i="12"/>
  <c r="R21" i="12"/>
  <c r="V21" i="12" s="1"/>
  <c r="L21" i="12"/>
  <c r="E21" i="12"/>
  <c r="K21" i="12" s="1"/>
  <c r="AE20" i="12"/>
  <c r="Z20" i="12"/>
  <c r="Y20" i="12"/>
  <c r="R20" i="12"/>
  <c r="V20" i="12" s="1"/>
  <c r="L20" i="12"/>
  <c r="E20" i="12"/>
  <c r="K20" i="12" s="1"/>
  <c r="AE19" i="12"/>
  <c r="Z19" i="12"/>
  <c r="Y19" i="12"/>
  <c r="R19" i="12"/>
  <c r="V19" i="12" s="1"/>
  <c r="L19" i="12"/>
  <c r="E19" i="12"/>
  <c r="K19" i="12" s="1"/>
  <c r="AE18" i="12"/>
  <c r="Z18" i="12"/>
  <c r="Y18" i="12"/>
  <c r="R18" i="12"/>
  <c r="V18" i="12" s="1"/>
  <c r="L18" i="12"/>
  <c r="E18" i="12"/>
  <c r="K18" i="12" s="1"/>
  <c r="AE17" i="12"/>
  <c r="Z17" i="12"/>
  <c r="Y17" i="12"/>
  <c r="R17" i="12"/>
  <c r="V17" i="12" s="1"/>
  <c r="L17" i="12"/>
  <c r="E17" i="12"/>
  <c r="K17" i="12" s="1"/>
  <c r="AE16" i="12"/>
  <c r="Z16" i="12"/>
  <c r="Y16" i="12"/>
  <c r="R16" i="12"/>
  <c r="V16" i="12" s="1"/>
  <c r="L16" i="12"/>
  <c r="E16" i="12"/>
  <c r="K16" i="12" s="1"/>
  <c r="AE15" i="12"/>
  <c r="Z15" i="12"/>
  <c r="Y15" i="12"/>
  <c r="R15" i="12"/>
  <c r="V15" i="12" s="1"/>
  <c r="L15" i="12"/>
  <c r="E15" i="12"/>
  <c r="K15" i="12" s="1"/>
  <c r="AE14" i="12"/>
  <c r="Z14" i="12"/>
  <c r="Y14" i="12"/>
  <c r="R14" i="12"/>
  <c r="V14" i="12" s="1"/>
  <c r="L14" i="12"/>
  <c r="E14" i="12"/>
  <c r="K14" i="12" s="1"/>
  <c r="AE13" i="12"/>
  <c r="Z13" i="12"/>
  <c r="Y13" i="12"/>
  <c r="R13" i="12"/>
  <c r="V13" i="12" s="1"/>
  <c r="L13" i="12"/>
  <c r="E13" i="12"/>
  <c r="K13" i="12" s="1"/>
  <c r="AE12" i="12"/>
  <c r="Z12" i="12"/>
  <c r="Y12" i="12"/>
  <c r="R12" i="12"/>
  <c r="V12" i="12" s="1"/>
  <c r="L12" i="12"/>
  <c r="E12" i="12"/>
  <c r="K12" i="12" s="1"/>
  <c r="AE11" i="12"/>
  <c r="Z11" i="12"/>
  <c r="Y11" i="12"/>
  <c r="R11" i="12"/>
  <c r="V11" i="12" s="1"/>
  <c r="L11" i="12"/>
  <c r="E11" i="12"/>
  <c r="K11" i="12" s="1"/>
  <c r="AE10" i="12"/>
  <c r="Z10" i="12"/>
  <c r="Y10" i="12"/>
  <c r="R10" i="12"/>
  <c r="V10" i="12" s="1"/>
  <c r="L10" i="12"/>
  <c r="E10" i="12"/>
  <c r="K10" i="12" s="1"/>
  <c r="AE9" i="12"/>
  <c r="Z9" i="12"/>
  <c r="Y9" i="12"/>
  <c r="R9" i="12"/>
  <c r="V9" i="12" s="1"/>
  <c r="L9" i="12"/>
  <c r="E9" i="12"/>
  <c r="K9" i="12" s="1"/>
  <c r="AE8" i="12"/>
  <c r="Z8" i="12"/>
  <c r="Y8" i="12"/>
  <c r="R8" i="12"/>
  <c r="V8" i="12" s="1"/>
  <c r="L8" i="12"/>
  <c r="E8" i="12"/>
  <c r="K8" i="12" s="1"/>
  <c r="AE7" i="12"/>
  <c r="Z7" i="12"/>
  <c r="Y7" i="12"/>
  <c r="R7" i="12"/>
  <c r="V7" i="12" s="1"/>
  <c r="P7" i="12"/>
  <c r="L7" i="12"/>
  <c r="E7" i="12"/>
  <c r="K7" i="12" s="1"/>
  <c r="AE6" i="12"/>
  <c r="Z6" i="12"/>
  <c r="Y6" i="12"/>
  <c r="R6" i="12"/>
  <c r="V6" i="12" s="1"/>
  <c r="L6" i="12"/>
  <c r="E6" i="12"/>
  <c r="K6" i="12" s="1"/>
  <c r="AE5" i="12"/>
  <c r="Z5" i="12"/>
  <c r="Y5" i="12"/>
  <c r="R5" i="12"/>
  <c r="V5" i="12" s="1"/>
  <c r="L5" i="12"/>
  <c r="E5" i="12"/>
  <c r="K5" i="12" s="1"/>
  <c r="AE4" i="12"/>
  <c r="Z4" i="12"/>
  <c r="Y4" i="12"/>
  <c r="R4" i="12"/>
  <c r="V4" i="12" s="1"/>
  <c r="P4" i="12"/>
  <c r="P5" i="12" s="1"/>
  <c r="P2" i="12" s="1"/>
  <c r="L4" i="12"/>
  <c r="E4" i="12"/>
  <c r="K4" i="12" s="1"/>
  <c r="AE3" i="12"/>
  <c r="Z3" i="12"/>
  <c r="Y3" i="12"/>
  <c r="R3" i="12"/>
  <c r="V3" i="12" s="1"/>
  <c r="L3" i="12"/>
  <c r="E3" i="12"/>
  <c r="K3" i="12" s="1"/>
  <c r="AE2" i="12"/>
  <c r="Z2" i="12"/>
  <c r="Y2" i="12"/>
  <c r="R2" i="12"/>
  <c r="V2" i="12" s="1"/>
  <c r="L2" i="12"/>
  <c r="E2" i="12"/>
  <c r="K2" i="12" s="1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X129" i="10"/>
  <c r="S129" i="10"/>
  <c r="R129" i="10"/>
  <c r="Q129" i="10"/>
  <c r="U129" i="10" s="1"/>
  <c r="V129" i="10" s="1"/>
  <c r="L129" i="10"/>
  <c r="O129" i="10" s="1"/>
  <c r="F129" i="10"/>
  <c r="E129" i="10"/>
  <c r="X128" i="10"/>
  <c r="S128" i="10"/>
  <c r="R128" i="10"/>
  <c r="Q128" i="10"/>
  <c r="L128" i="10"/>
  <c r="O128" i="10" s="1"/>
  <c r="F128" i="10"/>
  <c r="E128" i="10"/>
  <c r="X127" i="10"/>
  <c r="S127" i="10"/>
  <c r="R127" i="10"/>
  <c r="Q127" i="10"/>
  <c r="L127" i="10"/>
  <c r="O127" i="10" s="1"/>
  <c r="F127" i="10"/>
  <c r="E127" i="10"/>
  <c r="X126" i="10"/>
  <c r="S126" i="10"/>
  <c r="R126" i="10"/>
  <c r="Q126" i="10"/>
  <c r="L126" i="10"/>
  <c r="O126" i="10" s="1"/>
  <c r="F126" i="10"/>
  <c r="E126" i="10"/>
  <c r="X125" i="10"/>
  <c r="S125" i="10"/>
  <c r="R125" i="10"/>
  <c r="Q125" i="10"/>
  <c r="U125" i="10" s="1"/>
  <c r="V125" i="10" s="1"/>
  <c r="L125" i="10"/>
  <c r="O125" i="10" s="1"/>
  <c r="F125" i="10"/>
  <c r="E125" i="10"/>
  <c r="X124" i="10"/>
  <c r="S124" i="10"/>
  <c r="R124" i="10"/>
  <c r="Q124" i="10"/>
  <c r="L124" i="10"/>
  <c r="O124" i="10" s="1"/>
  <c r="F124" i="10"/>
  <c r="E124" i="10"/>
  <c r="X123" i="10"/>
  <c r="S123" i="10"/>
  <c r="R123" i="10"/>
  <c r="Q123" i="10"/>
  <c r="L123" i="10"/>
  <c r="O123" i="10" s="1"/>
  <c r="F123" i="10"/>
  <c r="E123" i="10"/>
  <c r="X122" i="10"/>
  <c r="S122" i="10"/>
  <c r="R122" i="10"/>
  <c r="Q122" i="10"/>
  <c r="L122" i="10"/>
  <c r="O122" i="10" s="1"/>
  <c r="F122" i="10"/>
  <c r="E122" i="10"/>
  <c r="X121" i="10"/>
  <c r="S121" i="10"/>
  <c r="R121" i="10"/>
  <c r="Q121" i="10"/>
  <c r="L121" i="10"/>
  <c r="O121" i="10" s="1"/>
  <c r="F121" i="10"/>
  <c r="E121" i="10"/>
  <c r="X120" i="10"/>
  <c r="S120" i="10"/>
  <c r="R120" i="10"/>
  <c r="Q120" i="10"/>
  <c r="L120" i="10"/>
  <c r="O120" i="10" s="1"/>
  <c r="F120" i="10"/>
  <c r="E120" i="10"/>
  <c r="X119" i="10"/>
  <c r="S119" i="10"/>
  <c r="R119" i="10"/>
  <c r="Q119" i="10"/>
  <c r="L119" i="10"/>
  <c r="O119" i="10" s="1"/>
  <c r="F119" i="10"/>
  <c r="E119" i="10"/>
  <c r="X118" i="10"/>
  <c r="S118" i="10"/>
  <c r="R118" i="10"/>
  <c r="Q118" i="10"/>
  <c r="L118" i="10"/>
  <c r="O118" i="10" s="1"/>
  <c r="F118" i="10"/>
  <c r="E118" i="10"/>
  <c r="X117" i="10"/>
  <c r="S117" i="10"/>
  <c r="R117" i="10"/>
  <c r="Q117" i="10"/>
  <c r="L117" i="10"/>
  <c r="O117" i="10" s="1"/>
  <c r="F117" i="10"/>
  <c r="E117" i="10"/>
  <c r="X116" i="10"/>
  <c r="S116" i="10"/>
  <c r="R116" i="10"/>
  <c r="Q116" i="10"/>
  <c r="L116" i="10"/>
  <c r="O116" i="10" s="1"/>
  <c r="F116" i="10"/>
  <c r="E116" i="10"/>
  <c r="X115" i="10"/>
  <c r="S115" i="10"/>
  <c r="R115" i="10"/>
  <c r="Q115" i="10"/>
  <c r="L115" i="10"/>
  <c r="O115" i="10" s="1"/>
  <c r="F115" i="10"/>
  <c r="E115" i="10"/>
  <c r="X114" i="10"/>
  <c r="S114" i="10"/>
  <c r="R114" i="10"/>
  <c r="Q114" i="10"/>
  <c r="L114" i="10"/>
  <c r="O114" i="10" s="1"/>
  <c r="F114" i="10"/>
  <c r="E114" i="10"/>
  <c r="X113" i="10"/>
  <c r="S113" i="10"/>
  <c r="R113" i="10"/>
  <c r="Q113" i="10"/>
  <c r="L113" i="10"/>
  <c r="O113" i="10" s="1"/>
  <c r="F113" i="10"/>
  <c r="E113" i="10"/>
  <c r="X112" i="10"/>
  <c r="S112" i="10"/>
  <c r="R112" i="10"/>
  <c r="Q112" i="10"/>
  <c r="L112" i="10"/>
  <c r="O112" i="10" s="1"/>
  <c r="F112" i="10"/>
  <c r="E112" i="10"/>
  <c r="X111" i="10"/>
  <c r="S111" i="10"/>
  <c r="R111" i="10"/>
  <c r="Q111" i="10"/>
  <c r="L111" i="10"/>
  <c r="O111" i="10" s="1"/>
  <c r="F111" i="10"/>
  <c r="E111" i="10"/>
  <c r="X110" i="10"/>
  <c r="S110" i="10"/>
  <c r="R110" i="10"/>
  <c r="Q110" i="10"/>
  <c r="L110" i="10"/>
  <c r="O110" i="10" s="1"/>
  <c r="F110" i="10"/>
  <c r="E110" i="10"/>
  <c r="X109" i="10"/>
  <c r="S109" i="10"/>
  <c r="R109" i="10"/>
  <c r="Q109" i="10"/>
  <c r="L109" i="10"/>
  <c r="O109" i="10" s="1"/>
  <c r="F109" i="10"/>
  <c r="E109" i="10"/>
  <c r="X108" i="10"/>
  <c r="S108" i="10"/>
  <c r="R108" i="10"/>
  <c r="Q108" i="10"/>
  <c r="L108" i="10"/>
  <c r="O108" i="10" s="1"/>
  <c r="F108" i="10"/>
  <c r="E108" i="10"/>
  <c r="X107" i="10"/>
  <c r="S107" i="10"/>
  <c r="R107" i="10"/>
  <c r="Q107" i="10"/>
  <c r="L107" i="10"/>
  <c r="O107" i="10" s="1"/>
  <c r="F107" i="10"/>
  <c r="E107" i="10"/>
  <c r="X106" i="10"/>
  <c r="S106" i="10"/>
  <c r="R106" i="10"/>
  <c r="Q106" i="10"/>
  <c r="L106" i="10"/>
  <c r="O106" i="10" s="1"/>
  <c r="F106" i="10"/>
  <c r="E106" i="10"/>
  <c r="X105" i="10"/>
  <c r="S105" i="10"/>
  <c r="R105" i="10"/>
  <c r="Q105" i="10"/>
  <c r="L105" i="10"/>
  <c r="O105" i="10" s="1"/>
  <c r="F105" i="10"/>
  <c r="E105" i="10"/>
  <c r="X104" i="10"/>
  <c r="S104" i="10"/>
  <c r="R104" i="10"/>
  <c r="Q104" i="10"/>
  <c r="L104" i="10"/>
  <c r="O104" i="10" s="1"/>
  <c r="F104" i="10"/>
  <c r="E104" i="10"/>
  <c r="X103" i="10"/>
  <c r="S103" i="10"/>
  <c r="R103" i="10"/>
  <c r="Q103" i="10"/>
  <c r="L103" i="10"/>
  <c r="O103" i="10" s="1"/>
  <c r="F103" i="10"/>
  <c r="E103" i="10"/>
  <c r="X102" i="10"/>
  <c r="S102" i="10"/>
  <c r="R102" i="10"/>
  <c r="Q102" i="10"/>
  <c r="L102" i="10"/>
  <c r="O102" i="10" s="1"/>
  <c r="F102" i="10"/>
  <c r="E102" i="10"/>
  <c r="X101" i="10"/>
  <c r="S101" i="10"/>
  <c r="R101" i="10"/>
  <c r="Q101" i="10"/>
  <c r="L101" i="10"/>
  <c r="O101" i="10" s="1"/>
  <c r="F101" i="10"/>
  <c r="E101" i="10"/>
  <c r="X100" i="10"/>
  <c r="S100" i="10"/>
  <c r="R100" i="10"/>
  <c r="Q100" i="10"/>
  <c r="L100" i="10"/>
  <c r="O100" i="10" s="1"/>
  <c r="F100" i="10"/>
  <c r="E100" i="10"/>
  <c r="X99" i="10"/>
  <c r="S99" i="10"/>
  <c r="R99" i="10"/>
  <c r="Q99" i="10"/>
  <c r="L99" i="10"/>
  <c r="O99" i="10" s="1"/>
  <c r="F99" i="10"/>
  <c r="E99" i="10"/>
  <c r="X98" i="10"/>
  <c r="S98" i="10"/>
  <c r="R98" i="10"/>
  <c r="Q98" i="10"/>
  <c r="L98" i="10"/>
  <c r="O98" i="10" s="1"/>
  <c r="F98" i="10"/>
  <c r="E98" i="10"/>
  <c r="X97" i="10"/>
  <c r="S97" i="10"/>
  <c r="R97" i="10"/>
  <c r="Q97" i="10"/>
  <c r="L97" i="10"/>
  <c r="O97" i="10" s="1"/>
  <c r="F97" i="10"/>
  <c r="E97" i="10"/>
  <c r="X96" i="10"/>
  <c r="S96" i="10"/>
  <c r="R96" i="10"/>
  <c r="Q96" i="10"/>
  <c r="L96" i="10"/>
  <c r="O96" i="10" s="1"/>
  <c r="F96" i="10"/>
  <c r="E96" i="10"/>
  <c r="X95" i="10"/>
  <c r="S95" i="10"/>
  <c r="R95" i="10"/>
  <c r="Q95" i="10"/>
  <c r="L95" i="10"/>
  <c r="O95" i="10" s="1"/>
  <c r="F95" i="10"/>
  <c r="E95" i="10"/>
  <c r="X94" i="10"/>
  <c r="S94" i="10"/>
  <c r="R94" i="10"/>
  <c r="Q94" i="10"/>
  <c r="L94" i="10"/>
  <c r="O94" i="10" s="1"/>
  <c r="F94" i="10"/>
  <c r="E94" i="10"/>
  <c r="X93" i="10"/>
  <c r="S93" i="10"/>
  <c r="R93" i="10"/>
  <c r="Q93" i="10"/>
  <c r="L93" i="10"/>
  <c r="O93" i="10" s="1"/>
  <c r="F93" i="10"/>
  <c r="E93" i="10"/>
  <c r="X92" i="10"/>
  <c r="S92" i="10"/>
  <c r="R92" i="10"/>
  <c r="Q92" i="10"/>
  <c r="L92" i="10"/>
  <c r="O92" i="10" s="1"/>
  <c r="F92" i="10"/>
  <c r="E92" i="10"/>
  <c r="G92" i="10" s="1"/>
  <c r="X91" i="10"/>
  <c r="S91" i="10"/>
  <c r="R91" i="10"/>
  <c r="Q91" i="10"/>
  <c r="L91" i="10"/>
  <c r="O91" i="10" s="1"/>
  <c r="F91" i="10"/>
  <c r="E91" i="10"/>
  <c r="X90" i="10"/>
  <c r="S90" i="10"/>
  <c r="R90" i="10"/>
  <c r="Q90" i="10"/>
  <c r="L90" i="10"/>
  <c r="O90" i="10" s="1"/>
  <c r="F90" i="10"/>
  <c r="E90" i="10"/>
  <c r="X89" i="10"/>
  <c r="S89" i="10"/>
  <c r="R89" i="10"/>
  <c r="Q89" i="10"/>
  <c r="L89" i="10"/>
  <c r="O89" i="10" s="1"/>
  <c r="F89" i="10"/>
  <c r="E89" i="10"/>
  <c r="X88" i="10"/>
  <c r="S88" i="10"/>
  <c r="R88" i="10"/>
  <c r="Q88" i="10"/>
  <c r="L88" i="10"/>
  <c r="O88" i="10" s="1"/>
  <c r="F88" i="10"/>
  <c r="E88" i="10"/>
  <c r="X87" i="10"/>
  <c r="S87" i="10"/>
  <c r="R87" i="10"/>
  <c r="Q87" i="10"/>
  <c r="L87" i="10"/>
  <c r="O87" i="10" s="1"/>
  <c r="F87" i="10"/>
  <c r="E87" i="10"/>
  <c r="X86" i="10"/>
  <c r="S86" i="10"/>
  <c r="R86" i="10"/>
  <c r="Q86" i="10"/>
  <c r="L86" i="10"/>
  <c r="O86" i="10" s="1"/>
  <c r="F86" i="10"/>
  <c r="E86" i="10"/>
  <c r="X85" i="10"/>
  <c r="S85" i="10"/>
  <c r="R85" i="10"/>
  <c r="Q85" i="10"/>
  <c r="L85" i="10"/>
  <c r="O85" i="10" s="1"/>
  <c r="F85" i="10"/>
  <c r="E85" i="10"/>
  <c r="X84" i="10"/>
  <c r="S84" i="10"/>
  <c r="R84" i="10"/>
  <c r="Q84" i="10"/>
  <c r="L84" i="10"/>
  <c r="O84" i="10" s="1"/>
  <c r="F84" i="10"/>
  <c r="E84" i="10"/>
  <c r="X83" i="10"/>
  <c r="S83" i="10"/>
  <c r="R83" i="10"/>
  <c r="Q83" i="10"/>
  <c r="L83" i="10"/>
  <c r="O83" i="10" s="1"/>
  <c r="F83" i="10"/>
  <c r="E83" i="10"/>
  <c r="G83" i="10" s="1"/>
  <c r="X82" i="10"/>
  <c r="S82" i="10"/>
  <c r="R82" i="10"/>
  <c r="Q82" i="10"/>
  <c r="L82" i="10"/>
  <c r="O82" i="10" s="1"/>
  <c r="F82" i="10"/>
  <c r="E82" i="10"/>
  <c r="X81" i="10"/>
  <c r="S81" i="10"/>
  <c r="R81" i="10"/>
  <c r="Q81" i="10"/>
  <c r="L81" i="10"/>
  <c r="O81" i="10" s="1"/>
  <c r="F81" i="10"/>
  <c r="E81" i="10"/>
  <c r="X80" i="10"/>
  <c r="S80" i="10"/>
  <c r="R80" i="10"/>
  <c r="Q80" i="10"/>
  <c r="L80" i="10"/>
  <c r="O80" i="10" s="1"/>
  <c r="F80" i="10"/>
  <c r="E80" i="10"/>
  <c r="X79" i="10"/>
  <c r="S79" i="10"/>
  <c r="R79" i="10"/>
  <c r="Q79" i="10"/>
  <c r="L79" i="10"/>
  <c r="O79" i="10" s="1"/>
  <c r="F79" i="10"/>
  <c r="E79" i="10"/>
  <c r="X78" i="10"/>
  <c r="S78" i="10"/>
  <c r="R78" i="10"/>
  <c r="Q78" i="10"/>
  <c r="L78" i="10"/>
  <c r="O78" i="10" s="1"/>
  <c r="F78" i="10"/>
  <c r="E78" i="10"/>
  <c r="X77" i="10"/>
  <c r="S77" i="10"/>
  <c r="R77" i="10"/>
  <c r="Q77" i="10"/>
  <c r="L77" i="10"/>
  <c r="O77" i="10" s="1"/>
  <c r="F77" i="10"/>
  <c r="E77" i="10"/>
  <c r="X76" i="10"/>
  <c r="S76" i="10"/>
  <c r="R76" i="10"/>
  <c r="Q76" i="10"/>
  <c r="L76" i="10"/>
  <c r="O76" i="10" s="1"/>
  <c r="F76" i="10"/>
  <c r="E76" i="10"/>
  <c r="X75" i="10"/>
  <c r="S75" i="10"/>
  <c r="R75" i="10"/>
  <c r="Q75" i="10"/>
  <c r="L75" i="10"/>
  <c r="O75" i="10" s="1"/>
  <c r="F75" i="10"/>
  <c r="E75" i="10"/>
  <c r="G75" i="10" s="1"/>
  <c r="X74" i="10"/>
  <c r="S74" i="10"/>
  <c r="R74" i="10"/>
  <c r="Q74" i="10"/>
  <c r="L74" i="10"/>
  <c r="O74" i="10" s="1"/>
  <c r="F74" i="10"/>
  <c r="E74" i="10"/>
  <c r="X73" i="10"/>
  <c r="S73" i="10"/>
  <c r="R73" i="10"/>
  <c r="Q73" i="10"/>
  <c r="L73" i="10"/>
  <c r="O73" i="10" s="1"/>
  <c r="F73" i="10"/>
  <c r="E73" i="10"/>
  <c r="X72" i="10"/>
  <c r="S72" i="10"/>
  <c r="R72" i="10"/>
  <c r="Q72" i="10"/>
  <c r="L72" i="10"/>
  <c r="O72" i="10" s="1"/>
  <c r="F72" i="10"/>
  <c r="E72" i="10"/>
  <c r="X71" i="10"/>
  <c r="S71" i="10"/>
  <c r="R71" i="10"/>
  <c r="Q71" i="10"/>
  <c r="L71" i="10"/>
  <c r="O71" i="10" s="1"/>
  <c r="F71" i="10"/>
  <c r="E71" i="10"/>
  <c r="X70" i="10"/>
  <c r="S70" i="10"/>
  <c r="R70" i="10"/>
  <c r="Q70" i="10"/>
  <c r="L70" i="10"/>
  <c r="O70" i="10" s="1"/>
  <c r="F70" i="10"/>
  <c r="E70" i="10"/>
  <c r="X69" i="10"/>
  <c r="S69" i="10"/>
  <c r="R69" i="10"/>
  <c r="Q69" i="10"/>
  <c r="L69" i="10"/>
  <c r="O69" i="10" s="1"/>
  <c r="F69" i="10"/>
  <c r="E69" i="10"/>
  <c r="X68" i="10"/>
  <c r="S68" i="10"/>
  <c r="R68" i="10"/>
  <c r="Q68" i="10"/>
  <c r="L68" i="10"/>
  <c r="O68" i="10" s="1"/>
  <c r="F68" i="10"/>
  <c r="E68" i="10"/>
  <c r="X67" i="10"/>
  <c r="S67" i="10"/>
  <c r="R67" i="10"/>
  <c r="Q67" i="10"/>
  <c r="L67" i="10"/>
  <c r="O67" i="10" s="1"/>
  <c r="F67" i="10"/>
  <c r="E67" i="10"/>
  <c r="X66" i="10"/>
  <c r="S66" i="10"/>
  <c r="R66" i="10"/>
  <c r="Q66" i="10"/>
  <c r="L66" i="10"/>
  <c r="O66" i="10" s="1"/>
  <c r="F66" i="10"/>
  <c r="E66" i="10"/>
  <c r="X65" i="10"/>
  <c r="S65" i="10"/>
  <c r="R65" i="10"/>
  <c r="Q65" i="10"/>
  <c r="L65" i="10"/>
  <c r="O65" i="10" s="1"/>
  <c r="F65" i="10"/>
  <c r="E65" i="10"/>
  <c r="X64" i="10"/>
  <c r="S64" i="10"/>
  <c r="R64" i="10"/>
  <c r="Q64" i="10"/>
  <c r="L64" i="10"/>
  <c r="O64" i="10" s="1"/>
  <c r="F64" i="10"/>
  <c r="E64" i="10"/>
  <c r="X63" i="10"/>
  <c r="S63" i="10"/>
  <c r="R63" i="10"/>
  <c r="Q63" i="10"/>
  <c r="L63" i="10"/>
  <c r="O63" i="10" s="1"/>
  <c r="F63" i="10"/>
  <c r="E63" i="10"/>
  <c r="X62" i="10"/>
  <c r="S62" i="10"/>
  <c r="R62" i="10"/>
  <c r="Q62" i="10"/>
  <c r="L62" i="10"/>
  <c r="O62" i="10" s="1"/>
  <c r="F62" i="10"/>
  <c r="E62" i="10"/>
  <c r="X61" i="10"/>
  <c r="S61" i="10"/>
  <c r="R61" i="10"/>
  <c r="Q61" i="10"/>
  <c r="L61" i="10"/>
  <c r="O61" i="10" s="1"/>
  <c r="F61" i="10"/>
  <c r="E61" i="10"/>
  <c r="X60" i="10"/>
  <c r="S60" i="10"/>
  <c r="R60" i="10"/>
  <c r="Q60" i="10"/>
  <c r="L60" i="10"/>
  <c r="O60" i="10" s="1"/>
  <c r="F60" i="10"/>
  <c r="E60" i="10"/>
  <c r="X59" i="10"/>
  <c r="S59" i="10"/>
  <c r="R59" i="10"/>
  <c r="Q59" i="10"/>
  <c r="L59" i="10"/>
  <c r="O59" i="10" s="1"/>
  <c r="F59" i="10"/>
  <c r="E59" i="10"/>
  <c r="X58" i="10"/>
  <c r="S58" i="10"/>
  <c r="R58" i="10"/>
  <c r="Q58" i="10"/>
  <c r="U58" i="10" s="1"/>
  <c r="V58" i="10" s="1"/>
  <c r="L58" i="10"/>
  <c r="O58" i="10" s="1"/>
  <c r="F58" i="10"/>
  <c r="E58" i="10"/>
  <c r="X57" i="10"/>
  <c r="S57" i="10"/>
  <c r="R57" i="10"/>
  <c r="Q57" i="10"/>
  <c r="L57" i="10"/>
  <c r="O57" i="10" s="1"/>
  <c r="F57" i="10"/>
  <c r="E57" i="10"/>
  <c r="X56" i="10"/>
  <c r="S56" i="10"/>
  <c r="R56" i="10"/>
  <c r="Q56" i="10"/>
  <c r="L56" i="10"/>
  <c r="O56" i="10" s="1"/>
  <c r="F56" i="10"/>
  <c r="E56" i="10"/>
  <c r="X55" i="10"/>
  <c r="S55" i="10"/>
  <c r="R55" i="10"/>
  <c r="Q55" i="10"/>
  <c r="L55" i="10"/>
  <c r="O55" i="10" s="1"/>
  <c r="F55" i="10"/>
  <c r="E55" i="10"/>
  <c r="X54" i="10"/>
  <c r="S54" i="10"/>
  <c r="R54" i="10"/>
  <c r="Q54" i="10"/>
  <c r="U54" i="10" s="1"/>
  <c r="V54" i="10" s="1"/>
  <c r="L54" i="10"/>
  <c r="O54" i="10" s="1"/>
  <c r="F54" i="10"/>
  <c r="E54" i="10"/>
  <c r="X53" i="10"/>
  <c r="S53" i="10"/>
  <c r="R53" i="10"/>
  <c r="Q53" i="10"/>
  <c r="L53" i="10"/>
  <c r="O53" i="10" s="1"/>
  <c r="F53" i="10"/>
  <c r="E53" i="10"/>
  <c r="X52" i="10"/>
  <c r="S52" i="10"/>
  <c r="R52" i="10"/>
  <c r="Q52" i="10"/>
  <c r="L52" i="10"/>
  <c r="O52" i="10" s="1"/>
  <c r="F52" i="10"/>
  <c r="E52" i="10"/>
  <c r="X51" i="10"/>
  <c r="S51" i="10"/>
  <c r="R51" i="10"/>
  <c r="Q51" i="10"/>
  <c r="L51" i="10"/>
  <c r="O51" i="10" s="1"/>
  <c r="F51" i="10"/>
  <c r="E51" i="10"/>
  <c r="X50" i="10"/>
  <c r="S50" i="10"/>
  <c r="R50" i="10"/>
  <c r="Q50" i="10"/>
  <c r="U50" i="10" s="1"/>
  <c r="V50" i="10" s="1"/>
  <c r="L50" i="10"/>
  <c r="O50" i="10" s="1"/>
  <c r="F50" i="10"/>
  <c r="E50" i="10"/>
  <c r="X49" i="10"/>
  <c r="S49" i="10"/>
  <c r="R49" i="10"/>
  <c r="Q49" i="10"/>
  <c r="L49" i="10"/>
  <c r="O49" i="10" s="1"/>
  <c r="F49" i="10"/>
  <c r="E49" i="10"/>
  <c r="X48" i="10"/>
  <c r="S48" i="10"/>
  <c r="R48" i="10"/>
  <c r="Q48" i="10"/>
  <c r="L48" i="10"/>
  <c r="O48" i="10" s="1"/>
  <c r="F48" i="10"/>
  <c r="E48" i="10"/>
  <c r="X47" i="10"/>
  <c r="S47" i="10"/>
  <c r="R47" i="10"/>
  <c r="Q47" i="10"/>
  <c r="L47" i="10"/>
  <c r="O47" i="10" s="1"/>
  <c r="F47" i="10"/>
  <c r="E47" i="10"/>
  <c r="X46" i="10"/>
  <c r="S46" i="10"/>
  <c r="R46" i="10"/>
  <c r="Q46" i="10"/>
  <c r="L46" i="10"/>
  <c r="O46" i="10" s="1"/>
  <c r="F46" i="10"/>
  <c r="E46" i="10"/>
  <c r="X45" i="10"/>
  <c r="S45" i="10"/>
  <c r="R45" i="10"/>
  <c r="Q45" i="10"/>
  <c r="L45" i="10"/>
  <c r="O45" i="10" s="1"/>
  <c r="F45" i="10"/>
  <c r="E45" i="10"/>
  <c r="X44" i="10"/>
  <c r="S44" i="10"/>
  <c r="R44" i="10"/>
  <c r="Q44" i="10"/>
  <c r="L44" i="10"/>
  <c r="O44" i="10" s="1"/>
  <c r="F44" i="10"/>
  <c r="E44" i="10"/>
  <c r="X43" i="10"/>
  <c r="S43" i="10"/>
  <c r="R43" i="10"/>
  <c r="Q43" i="10"/>
  <c r="L43" i="10"/>
  <c r="O43" i="10" s="1"/>
  <c r="F43" i="10"/>
  <c r="E43" i="10"/>
  <c r="X42" i="10"/>
  <c r="S42" i="10"/>
  <c r="R42" i="10"/>
  <c r="Q42" i="10"/>
  <c r="L42" i="10"/>
  <c r="O42" i="10" s="1"/>
  <c r="F42" i="10"/>
  <c r="E42" i="10"/>
  <c r="X41" i="10"/>
  <c r="S41" i="10"/>
  <c r="R41" i="10"/>
  <c r="Q41" i="10"/>
  <c r="L41" i="10"/>
  <c r="O41" i="10" s="1"/>
  <c r="F41" i="10"/>
  <c r="E41" i="10"/>
  <c r="X40" i="10"/>
  <c r="S40" i="10"/>
  <c r="R40" i="10"/>
  <c r="Q40" i="10"/>
  <c r="L40" i="10"/>
  <c r="O40" i="10" s="1"/>
  <c r="F40" i="10"/>
  <c r="E40" i="10"/>
  <c r="X39" i="10"/>
  <c r="S39" i="10"/>
  <c r="R39" i="10"/>
  <c r="Q39" i="10"/>
  <c r="L39" i="10"/>
  <c r="O39" i="10" s="1"/>
  <c r="F39" i="10"/>
  <c r="E39" i="10"/>
  <c r="X38" i="10"/>
  <c r="S38" i="10"/>
  <c r="R38" i="10"/>
  <c r="Q38" i="10"/>
  <c r="L38" i="10"/>
  <c r="O38" i="10" s="1"/>
  <c r="F38" i="10"/>
  <c r="E38" i="10"/>
  <c r="X37" i="10"/>
  <c r="S37" i="10"/>
  <c r="R37" i="10"/>
  <c r="Q37" i="10"/>
  <c r="L37" i="10"/>
  <c r="O37" i="10" s="1"/>
  <c r="F37" i="10"/>
  <c r="E37" i="10"/>
  <c r="X36" i="10"/>
  <c r="S36" i="10"/>
  <c r="R36" i="10"/>
  <c r="Q36" i="10"/>
  <c r="L36" i="10"/>
  <c r="O36" i="10" s="1"/>
  <c r="F36" i="10"/>
  <c r="E36" i="10"/>
  <c r="X35" i="10"/>
  <c r="S35" i="10"/>
  <c r="R35" i="10"/>
  <c r="Q35" i="10"/>
  <c r="L35" i="10"/>
  <c r="O35" i="10" s="1"/>
  <c r="F35" i="10"/>
  <c r="E35" i="10"/>
  <c r="X34" i="10"/>
  <c r="S34" i="10"/>
  <c r="R34" i="10"/>
  <c r="Q34" i="10"/>
  <c r="L34" i="10"/>
  <c r="O34" i="10" s="1"/>
  <c r="F34" i="10"/>
  <c r="E34" i="10"/>
  <c r="X33" i="10"/>
  <c r="S33" i="10"/>
  <c r="R33" i="10"/>
  <c r="Q33" i="10"/>
  <c r="L33" i="10"/>
  <c r="O33" i="10" s="1"/>
  <c r="F33" i="10"/>
  <c r="E33" i="10"/>
  <c r="X32" i="10"/>
  <c r="S32" i="10"/>
  <c r="R32" i="10"/>
  <c r="Q32" i="10"/>
  <c r="L32" i="10"/>
  <c r="O32" i="10" s="1"/>
  <c r="F32" i="10"/>
  <c r="E32" i="10"/>
  <c r="X31" i="10"/>
  <c r="S31" i="10"/>
  <c r="R31" i="10"/>
  <c r="Q31" i="10"/>
  <c r="L31" i="10"/>
  <c r="O31" i="10" s="1"/>
  <c r="F31" i="10"/>
  <c r="E31" i="10"/>
  <c r="X30" i="10"/>
  <c r="S30" i="10"/>
  <c r="R30" i="10"/>
  <c r="Q30" i="10"/>
  <c r="L30" i="10"/>
  <c r="O30" i="10" s="1"/>
  <c r="F30" i="10"/>
  <c r="E30" i="10"/>
  <c r="X29" i="10"/>
  <c r="S29" i="10"/>
  <c r="R29" i="10"/>
  <c r="Q29" i="10"/>
  <c r="L29" i="10"/>
  <c r="O29" i="10" s="1"/>
  <c r="F29" i="10"/>
  <c r="E29" i="10"/>
  <c r="X28" i="10"/>
  <c r="S28" i="10"/>
  <c r="R28" i="10"/>
  <c r="Q28" i="10"/>
  <c r="L28" i="10"/>
  <c r="O28" i="10" s="1"/>
  <c r="F28" i="10"/>
  <c r="E28" i="10"/>
  <c r="X27" i="10"/>
  <c r="S27" i="10"/>
  <c r="R27" i="10"/>
  <c r="Q27" i="10"/>
  <c r="L27" i="10"/>
  <c r="O27" i="10" s="1"/>
  <c r="F27" i="10"/>
  <c r="E27" i="10"/>
  <c r="X26" i="10"/>
  <c r="S26" i="10"/>
  <c r="R26" i="10"/>
  <c r="Q26" i="10"/>
  <c r="L26" i="10"/>
  <c r="O26" i="10" s="1"/>
  <c r="F26" i="10"/>
  <c r="E26" i="10"/>
  <c r="X25" i="10"/>
  <c r="S25" i="10"/>
  <c r="R25" i="10"/>
  <c r="Q25" i="10"/>
  <c r="L25" i="10"/>
  <c r="O25" i="10" s="1"/>
  <c r="F25" i="10"/>
  <c r="E25" i="10"/>
  <c r="X24" i="10"/>
  <c r="S24" i="10"/>
  <c r="R24" i="10"/>
  <c r="Q24" i="10"/>
  <c r="L24" i="10"/>
  <c r="O24" i="10" s="1"/>
  <c r="F24" i="10"/>
  <c r="E24" i="10"/>
  <c r="X23" i="10"/>
  <c r="S23" i="10"/>
  <c r="R23" i="10"/>
  <c r="Q23" i="10"/>
  <c r="L23" i="10"/>
  <c r="O23" i="10" s="1"/>
  <c r="F23" i="10"/>
  <c r="E23" i="10"/>
  <c r="X22" i="10"/>
  <c r="S22" i="10"/>
  <c r="R22" i="10"/>
  <c r="Q22" i="10"/>
  <c r="L22" i="10"/>
  <c r="O22" i="10" s="1"/>
  <c r="F22" i="10"/>
  <c r="E22" i="10"/>
  <c r="X21" i="10"/>
  <c r="S21" i="10"/>
  <c r="R21" i="10"/>
  <c r="Q21" i="10"/>
  <c r="L21" i="10"/>
  <c r="O21" i="10" s="1"/>
  <c r="F21" i="10"/>
  <c r="E21" i="10"/>
  <c r="X20" i="10"/>
  <c r="S20" i="10"/>
  <c r="R20" i="10"/>
  <c r="Q20" i="10"/>
  <c r="L20" i="10"/>
  <c r="O20" i="10" s="1"/>
  <c r="F20" i="10"/>
  <c r="E20" i="10"/>
  <c r="X19" i="10"/>
  <c r="S19" i="10"/>
  <c r="R19" i="10"/>
  <c r="Q19" i="10"/>
  <c r="L19" i="10"/>
  <c r="O19" i="10" s="1"/>
  <c r="F19" i="10"/>
  <c r="E19" i="10"/>
  <c r="X18" i="10"/>
  <c r="S18" i="10"/>
  <c r="R18" i="10"/>
  <c r="Q18" i="10"/>
  <c r="L18" i="10"/>
  <c r="O18" i="10" s="1"/>
  <c r="F18" i="10"/>
  <c r="E18" i="10"/>
  <c r="X17" i="10"/>
  <c r="S17" i="10"/>
  <c r="R17" i="10"/>
  <c r="Q17" i="10"/>
  <c r="L17" i="10"/>
  <c r="O17" i="10" s="1"/>
  <c r="F17" i="10"/>
  <c r="E17" i="10"/>
  <c r="X16" i="10"/>
  <c r="S16" i="10"/>
  <c r="R16" i="10"/>
  <c r="Q16" i="10"/>
  <c r="L16" i="10"/>
  <c r="O16" i="10" s="1"/>
  <c r="F16" i="10"/>
  <c r="E16" i="10"/>
  <c r="X15" i="10"/>
  <c r="S15" i="10"/>
  <c r="R15" i="10"/>
  <c r="Q15" i="10"/>
  <c r="L15" i="10"/>
  <c r="O15" i="10" s="1"/>
  <c r="F15" i="10"/>
  <c r="E15" i="10"/>
  <c r="X14" i="10"/>
  <c r="S14" i="10"/>
  <c r="R14" i="10"/>
  <c r="Q14" i="10"/>
  <c r="L14" i="10"/>
  <c r="O14" i="10" s="1"/>
  <c r="F14" i="10"/>
  <c r="E14" i="10"/>
  <c r="X13" i="10"/>
  <c r="S13" i="10"/>
  <c r="R13" i="10"/>
  <c r="Q13" i="10"/>
  <c r="L13" i="10"/>
  <c r="O13" i="10" s="1"/>
  <c r="F13" i="10"/>
  <c r="E13" i="10"/>
  <c r="X12" i="10"/>
  <c r="S12" i="10"/>
  <c r="R12" i="10"/>
  <c r="Q12" i="10"/>
  <c r="L12" i="10"/>
  <c r="O12" i="10" s="1"/>
  <c r="F12" i="10"/>
  <c r="E12" i="10"/>
  <c r="X11" i="10"/>
  <c r="S11" i="10"/>
  <c r="R11" i="10"/>
  <c r="Q11" i="10"/>
  <c r="L11" i="10"/>
  <c r="O11" i="10" s="1"/>
  <c r="F11" i="10"/>
  <c r="E11" i="10"/>
  <c r="G11" i="10" s="1"/>
  <c r="X10" i="10"/>
  <c r="S10" i="10"/>
  <c r="R10" i="10"/>
  <c r="Q10" i="10"/>
  <c r="U10" i="10" s="1"/>
  <c r="V10" i="10" s="1"/>
  <c r="L10" i="10"/>
  <c r="O10" i="10" s="1"/>
  <c r="F10" i="10"/>
  <c r="E10" i="10"/>
  <c r="X9" i="10"/>
  <c r="S9" i="10"/>
  <c r="R9" i="10"/>
  <c r="Q9" i="10"/>
  <c r="L9" i="10"/>
  <c r="O9" i="10" s="1"/>
  <c r="F9" i="10"/>
  <c r="E9" i="10"/>
  <c r="X8" i="10"/>
  <c r="S8" i="10"/>
  <c r="R8" i="10"/>
  <c r="Q8" i="10"/>
  <c r="L8" i="10"/>
  <c r="O8" i="10" s="1"/>
  <c r="F8" i="10"/>
  <c r="E8" i="10"/>
  <c r="X7" i="10"/>
  <c r="S7" i="10"/>
  <c r="R7" i="10"/>
  <c r="Q7" i="10"/>
  <c r="L7" i="10"/>
  <c r="O7" i="10" s="1"/>
  <c r="J7" i="10"/>
  <c r="F7" i="10"/>
  <c r="E7" i="10"/>
  <c r="X6" i="10"/>
  <c r="S6" i="10"/>
  <c r="R6" i="10"/>
  <c r="Q6" i="10"/>
  <c r="L6" i="10"/>
  <c r="O6" i="10" s="1"/>
  <c r="F6" i="10"/>
  <c r="E6" i="10"/>
  <c r="G6" i="10" s="1"/>
  <c r="X5" i="10"/>
  <c r="S5" i="10"/>
  <c r="R5" i="10"/>
  <c r="Q5" i="10"/>
  <c r="L5" i="10"/>
  <c r="O5" i="10" s="1"/>
  <c r="F5" i="10"/>
  <c r="E5" i="10"/>
  <c r="X4" i="10"/>
  <c r="S4" i="10"/>
  <c r="R4" i="10"/>
  <c r="Q4" i="10"/>
  <c r="L4" i="10"/>
  <c r="O4" i="10" s="1"/>
  <c r="J4" i="10"/>
  <c r="J5" i="10" s="1"/>
  <c r="J2" i="10" s="1"/>
  <c r="F4" i="10"/>
  <c r="E4" i="10"/>
  <c r="G4" i="10" s="1"/>
  <c r="X3" i="10"/>
  <c r="S3" i="10"/>
  <c r="R3" i="10"/>
  <c r="Q3" i="10"/>
  <c r="L3" i="10"/>
  <c r="O3" i="10" s="1"/>
  <c r="F3" i="10"/>
  <c r="E3" i="10"/>
  <c r="X2" i="10"/>
  <c r="S2" i="10"/>
  <c r="R2" i="10"/>
  <c r="Q2" i="10"/>
  <c r="L2" i="10"/>
  <c r="O2" i="10" s="1"/>
  <c r="F2" i="10"/>
  <c r="E2" i="10"/>
  <c r="AI3" i="12" l="1"/>
  <c r="AI4" i="12"/>
  <c r="AI6" i="12"/>
  <c r="AI8" i="12"/>
  <c r="AI10" i="12"/>
  <c r="AI12" i="12"/>
  <c r="AI14" i="12"/>
  <c r="AI16" i="12"/>
  <c r="AI18" i="12"/>
  <c r="AI20" i="12"/>
  <c r="AI22" i="12"/>
  <c r="AI24" i="12"/>
  <c r="AI26" i="12"/>
  <c r="AI28" i="12"/>
  <c r="AI30" i="12"/>
  <c r="AI32" i="12"/>
  <c r="AI34" i="12"/>
  <c r="AI36" i="12"/>
  <c r="AI38" i="12"/>
  <c r="AI40" i="12"/>
  <c r="AI42" i="12"/>
  <c r="AI44" i="12"/>
  <c r="AI46" i="12"/>
  <c r="AI48" i="12"/>
  <c r="AI50" i="12"/>
  <c r="AI52" i="12"/>
  <c r="AI54" i="12"/>
  <c r="AI56" i="12"/>
  <c r="AI58" i="12"/>
  <c r="AI60" i="12"/>
  <c r="AI62" i="12"/>
  <c r="AI64" i="12"/>
  <c r="AI66" i="12"/>
  <c r="AI68" i="12"/>
  <c r="AI70" i="12"/>
  <c r="AI72" i="12"/>
  <c r="AI74" i="12"/>
  <c r="AI76" i="12"/>
  <c r="AI78" i="12"/>
  <c r="AI80" i="12"/>
  <c r="AI82" i="12"/>
  <c r="AI84" i="12"/>
  <c r="AI86" i="12"/>
  <c r="AI88" i="12"/>
  <c r="AI90" i="12"/>
  <c r="AI92" i="12"/>
  <c r="AI94" i="12"/>
  <c r="AI96" i="12"/>
  <c r="AI98" i="12"/>
  <c r="AI100" i="12"/>
  <c r="AI102" i="12"/>
  <c r="AI104" i="12"/>
  <c r="AI106" i="12"/>
  <c r="AI108" i="12"/>
  <c r="AI110" i="12"/>
  <c r="AI112" i="12"/>
  <c r="AI114" i="12"/>
  <c r="AI116" i="12"/>
  <c r="AI118" i="12"/>
  <c r="AI120" i="12"/>
  <c r="AI122" i="12"/>
  <c r="AI124" i="12"/>
  <c r="AI126" i="12"/>
  <c r="AI128" i="12"/>
  <c r="X16" i="1"/>
  <c r="W16" i="1"/>
  <c r="AI5" i="12"/>
  <c r="AI2" i="12"/>
  <c r="AI7" i="12"/>
  <c r="AI9" i="12"/>
  <c r="AI11" i="12"/>
  <c r="AI13" i="12"/>
  <c r="AI15" i="12"/>
  <c r="AI17" i="12"/>
  <c r="AI19" i="12"/>
  <c r="AI21" i="12"/>
  <c r="AI23" i="12"/>
  <c r="AI25" i="12"/>
  <c r="AI27" i="12"/>
  <c r="AI29" i="12"/>
  <c r="AI31" i="12"/>
  <c r="AI33" i="12"/>
  <c r="AI35" i="12"/>
  <c r="AI37" i="12"/>
  <c r="AI39" i="12"/>
  <c r="AI41" i="12"/>
  <c r="AI43" i="12"/>
  <c r="AI45" i="12"/>
  <c r="AI47" i="12"/>
  <c r="AI49" i="12"/>
  <c r="AI51" i="12"/>
  <c r="AI53" i="12"/>
  <c r="AI55" i="12"/>
  <c r="AI57" i="12"/>
  <c r="AI59" i="12"/>
  <c r="AI61" i="12"/>
  <c r="AI63" i="12"/>
  <c r="AI65" i="12"/>
  <c r="AI67" i="12"/>
  <c r="AI69" i="12"/>
  <c r="AI71" i="12"/>
  <c r="AI73" i="12"/>
  <c r="AI75" i="12"/>
  <c r="AI77" i="12"/>
  <c r="AI79" i="12"/>
  <c r="AI81" i="12"/>
  <c r="AI83" i="12"/>
  <c r="AI85" i="12"/>
  <c r="AI87" i="12"/>
  <c r="AI89" i="12"/>
  <c r="AI91" i="12"/>
  <c r="AI93" i="12"/>
  <c r="AI95" i="12"/>
  <c r="AI97" i="12"/>
  <c r="AI99" i="12"/>
  <c r="AI101" i="12"/>
  <c r="AI103" i="12"/>
  <c r="AI105" i="12"/>
  <c r="AI107" i="12"/>
  <c r="AI109" i="12"/>
  <c r="AI111" i="12"/>
  <c r="AI113" i="12"/>
  <c r="AI115" i="12"/>
  <c r="AI117" i="12"/>
  <c r="AI119" i="12"/>
  <c r="AI121" i="12"/>
  <c r="AI123" i="12"/>
  <c r="AI125" i="12"/>
  <c r="AI127" i="12"/>
  <c r="AB36" i="12"/>
  <c r="AB44" i="12"/>
  <c r="AB33" i="12"/>
  <c r="AB34" i="12"/>
  <c r="AB38" i="12"/>
  <c r="AB42" i="12"/>
  <c r="O129" i="12"/>
  <c r="O125" i="12"/>
  <c r="O121" i="12"/>
  <c r="O117" i="12"/>
  <c r="O113" i="12"/>
  <c r="O109" i="12"/>
  <c r="O105" i="12"/>
  <c r="O101" i="12"/>
  <c r="O97" i="12"/>
  <c r="O93" i="12"/>
  <c r="O89" i="12"/>
  <c r="O85" i="12"/>
  <c r="O81" i="12"/>
  <c r="O77" i="12"/>
  <c r="O73" i="12"/>
  <c r="O69" i="12"/>
  <c r="O65" i="12"/>
  <c r="O61" i="12"/>
  <c r="O57" i="12"/>
  <c r="O53" i="12"/>
  <c r="O49" i="12"/>
  <c r="O45" i="12"/>
  <c r="O41" i="12"/>
  <c r="O37" i="12"/>
  <c r="O33" i="12"/>
  <c r="O29" i="12"/>
  <c r="O25" i="12"/>
  <c r="O21" i="12"/>
  <c r="O17" i="12"/>
  <c r="O13" i="12"/>
  <c r="O9" i="12"/>
  <c r="O5" i="12"/>
  <c r="O128" i="12"/>
  <c r="O124" i="12"/>
  <c r="O120" i="12"/>
  <c r="O116" i="12"/>
  <c r="O112" i="12"/>
  <c r="O108" i="12"/>
  <c r="O104" i="12"/>
  <c r="O100" i="12"/>
  <c r="O96" i="12"/>
  <c r="O92" i="12"/>
  <c r="O88" i="12"/>
  <c r="O84" i="12"/>
  <c r="O80" i="12"/>
  <c r="O76" i="12"/>
  <c r="O72" i="12"/>
  <c r="O68" i="12"/>
  <c r="O64" i="12"/>
  <c r="O60" i="12"/>
  <c r="O56" i="12"/>
  <c r="O52" i="12"/>
  <c r="O48" i="12"/>
  <c r="O44" i="12"/>
  <c r="O40" i="12"/>
  <c r="O36" i="12"/>
  <c r="O32" i="12"/>
  <c r="O28" i="12"/>
  <c r="O24" i="12"/>
  <c r="O20" i="12"/>
  <c r="O16" i="12"/>
  <c r="O12" i="12"/>
  <c r="O8" i="12"/>
  <c r="O4" i="12"/>
  <c r="O127" i="12"/>
  <c r="O123" i="12"/>
  <c r="O119" i="12"/>
  <c r="O115" i="12"/>
  <c r="O111" i="12"/>
  <c r="O107" i="12"/>
  <c r="O103" i="12"/>
  <c r="O99" i="12"/>
  <c r="O95" i="12"/>
  <c r="O91" i="12"/>
  <c r="O87" i="12"/>
  <c r="O83" i="12"/>
  <c r="O79" i="12"/>
  <c r="O75" i="12"/>
  <c r="O71" i="12"/>
  <c r="O67" i="12"/>
  <c r="O63" i="12"/>
  <c r="O59" i="12"/>
  <c r="O55" i="12"/>
  <c r="O51" i="12"/>
  <c r="O47" i="12"/>
  <c r="O43" i="12"/>
  <c r="O39" i="12"/>
  <c r="O35" i="12"/>
  <c r="O31" i="12"/>
  <c r="O27" i="12"/>
  <c r="O23" i="12"/>
  <c r="O19" i="12"/>
  <c r="O15" i="12"/>
  <c r="O11" i="12"/>
  <c r="O7" i="12"/>
  <c r="O3" i="12"/>
  <c r="O126" i="12"/>
  <c r="O110" i="12"/>
  <c r="O94" i="12"/>
  <c r="O78" i="12"/>
  <c r="O62" i="12"/>
  <c r="O46" i="12"/>
  <c r="O30" i="12"/>
  <c r="O14" i="12"/>
  <c r="O122" i="12"/>
  <c r="O106" i="12"/>
  <c r="O90" i="12"/>
  <c r="O74" i="12"/>
  <c r="O42" i="12"/>
  <c r="O118" i="12"/>
  <c r="O102" i="12"/>
  <c r="O86" i="12"/>
  <c r="O70" i="12"/>
  <c r="O54" i="12"/>
  <c r="O38" i="12"/>
  <c r="O22" i="12"/>
  <c r="O6" i="12"/>
  <c r="O58" i="12"/>
  <c r="O10" i="12"/>
  <c r="O114" i="12"/>
  <c r="O98" i="12"/>
  <c r="O82" i="12"/>
  <c r="O66" i="12"/>
  <c r="O50" i="12"/>
  <c r="O34" i="12"/>
  <c r="O18" i="12"/>
  <c r="O2" i="12"/>
  <c r="O26" i="12"/>
  <c r="AB32" i="12"/>
  <c r="AB40" i="12"/>
  <c r="AB128" i="12"/>
  <c r="AB126" i="12"/>
  <c r="AB120" i="12"/>
  <c r="AB118" i="12"/>
  <c r="AB112" i="12"/>
  <c r="AB110" i="12"/>
  <c r="AB104" i="12"/>
  <c r="AB102" i="12"/>
  <c r="AB96" i="12"/>
  <c r="AB94" i="12"/>
  <c r="AB88" i="12"/>
  <c r="AB86" i="12"/>
  <c r="AB84" i="12"/>
  <c r="AB82" i="12"/>
  <c r="AB76" i="12"/>
  <c r="AB74" i="12"/>
  <c r="AB72" i="12"/>
  <c r="AB70" i="12"/>
  <c r="AB66" i="12"/>
  <c r="AB64" i="12"/>
  <c r="AB62" i="12"/>
  <c r="AB58" i="12"/>
  <c r="AB56" i="12"/>
  <c r="AB54" i="12"/>
  <c r="AB50" i="12"/>
  <c r="AB48" i="12"/>
  <c r="AB46" i="12"/>
  <c r="AB43" i="12"/>
  <c r="AB41" i="12"/>
  <c r="AB39" i="12"/>
  <c r="AB37" i="12"/>
  <c r="AB35" i="12"/>
  <c r="AB80" i="12"/>
  <c r="AB108" i="12"/>
  <c r="AB3" i="12"/>
  <c r="AB5" i="12"/>
  <c r="AB7" i="12"/>
  <c r="AB9" i="12"/>
  <c r="AB11" i="12"/>
  <c r="AB13" i="12"/>
  <c r="AB15" i="12"/>
  <c r="AB17" i="12"/>
  <c r="AB19" i="12"/>
  <c r="AB21" i="12"/>
  <c r="AB23" i="12"/>
  <c r="AB25" i="12"/>
  <c r="AB27" i="12"/>
  <c r="AB29" i="12"/>
  <c r="AB31" i="12"/>
  <c r="AB68" i="12"/>
  <c r="AB78" i="12"/>
  <c r="AB90" i="12"/>
  <c r="AB92" i="12"/>
  <c r="AB114" i="12"/>
  <c r="AB116" i="12"/>
  <c r="AB45" i="12"/>
  <c r="AB47" i="12"/>
  <c r="AB49" i="12"/>
  <c r="AB51" i="12"/>
  <c r="AB53" i="12"/>
  <c r="AB55" i="12"/>
  <c r="AB57" i="12"/>
  <c r="AB59" i="12"/>
  <c r="AB61" i="12"/>
  <c r="AB63" i="12"/>
  <c r="AB65" i="12"/>
  <c r="AB67" i="12"/>
  <c r="AB69" i="12"/>
  <c r="AB71" i="12"/>
  <c r="AB73" i="12"/>
  <c r="AB75" i="12"/>
  <c r="AB77" i="12"/>
  <c r="AB79" i="12"/>
  <c r="AB81" i="12"/>
  <c r="AB83" i="12"/>
  <c r="AB85" i="12"/>
  <c r="AB87" i="12"/>
  <c r="AB89" i="12"/>
  <c r="AB91" i="12"/>
  <c r="AB93" i="12"/>
  <c r="AB95" i="12"/>
  <c r="AB97" i="12"/>
  <c r="AB99" i="12"/>
  <c r="AB101" i="12"/>
  <c r="AB103" i="12"/>
  <c r="AB105" i="12"/>
  <c r="AB107" i="12"/>
  <c r="AB109" i="12"/>
  <c r="AB111" i="12"/>
  <c r="AB113" i="12"/>
  <c r="AB115" i="12"/>
  <c r="AB117" i="12"/>
  <c r="AB119" i="12"/>
  <c r="AB121" i="12"/>
  <c r="AB123" i="12"/>
  <c r="AB125" i="12"/>
  <c r="AB127" i="12"/>
  <c r="AB129" i="12"/>
  <c r="AB52" i="12"/>
  <c r="AB60" i="12"/>
  <c r="AB98" i="12"/>
  <c r="AB100" i="12"/>
  <c r="AB106" i="12"/>
  <c r="AB122" i="12"/>
  <c r="AB124" i="12"/>
  <c r="AB2" i="12"/>
  <c r="AB4" i="12"/>
  <c r="AB6" i="12"/>
  <c r="AB8" i="12"/>
  <c r="AB10" i="12"/>
  <c r="AB12" i="12"/>
  <c r="AB14" i="12"/>
  <c r="AB16" i="12"/>
  <c r="AB18" i="12"/>
  <c r="AB20" i="12"/>
  <c r="AB22" i="12"/>
  <c r="AB24" i="12"/>
  <c r="AB26" i="12"/>
  <c r="AB28" i="12"/>
  <c r="AB30" i="12"/>
  <c r="T129" i="12"/>
  <c r="U129" i="12" s="1"/>
  <c r="T125" i="12"/>
  <c r="U125" i="12" s="1"/>
  <c r="T121" i="12"/>
  <c r="U121" i="12" s="1"/>
  <c r="T117" i="12"/>
  <c r="U117" i="12" s="1"/>
  <c r="T113" i="12"/>
  <c r="U113" i="12" s="1"/>
  <c r="T109" i="12"/>
  <c r="U109" i="12" s="1"/>
  <c r="T105" i="12"/>
  <c r="U105" i="12" s="1"/>
  <c r="T101" i="12"/>
  <c r="U101" i="12" s="1"/>
  <c r="T97" i="12"/>
  <c r="U97" i="12" s="1"/>
  <c r="T93" i="12"/>
  <c r="U93" i="12" s="1"/>
  <c r="T89" i="12"/>
  <c r="U89" i="12" s="1"/>
  <c r="T85" i="12"/>
  <c r="U85" i="12" s="1"/>
  <c r="T81" i="12"/>
  <c r="U81" i="12" s="1"/>
  <c r="T77" i="12"/>
  <c r="U77" i="12" s="1"/>
  <c r="T73" i="12"/>
  <c r="U73" i="12" s="1"/>
  <c r="T128" i="12"/>
  <c r="U128" i="12" s="1"/>
  <c r="T124" i="12"/>
  <c r="U124" i="12" s="1"/>
  <c r="T120" i="12"/>
  <c r="U120" i="12" s="1"/>
  <c r="T116" i="12"/>
  <c r="U116" i="12" s="1"/>
  <c r="T112" i="12"/>
  <c r="U112" i="12" s="1"/>
  <c r="T108" i="12"/>
  <c r="U108" i="12" s="1"/>
  <c r="T104" i="12"/>
  <c r="U104" i="12" s="1"/>
  <c r="T100" i="12"/>
  <c r="U100" i="12" s="1"/>
  <c r="T96" i="12"/>
  <c r="U96" i="12" s="1"/>
  <c r="T92" i="12"/>
  <c r="U92" i="12" s="1"/>
  <c r="T88" i="12"/>
  <c r="U88" i="12" s="1"/>
  <c r="T84" i="12"/>
  <c r="U84" i="12" s="1"/>
  <c r="T80" i="12"/>
  <c r="U80" i="12" s="1"/>
  <c r="T76" i="12"/>
  <c r="U76" i="12" s="1"/>
  <c r="T127" i="12"/>
  <c r="U127" i="12" s="1"/>
  <c r="T123" i="12"/>
  <c r="U123" i="12" s="1"/>
  <c r="T119" i="12"/>
  <c r="U119" i="12" s="1"/>
  <c r="T115" i="12"/>
  <c r="U115" i="12" s="1"/>
  <c r="T111" i="12"/>
  <c r="U111" i="12" s="1"/>
  <c r="T107" i="12"/>
  <c r="U107" i="12" s="1"/>
  <c r="T103" i="12"/>
  <c r="U103" i="12" s="1"/>
  <c r="T99" i="12"/>
  <c r="U99" i="12" s="1"/>
  <c r="T95" i="12"/>
  <c r="U95" i="12" s="1"/>
  <c r="T91" i="12"/>
  <c r="U91" i="12" s="1"/>
  <c r="T87" i="12"/>
  <c r="U87" i="12" s="1"/>
  <c r="T83" i="12"/>
  <c r="U83" i="12" s="1"/>
  <c r="T79" i="12"/>
  <c r="U79" i="12" s="1"/>
  <c r="T75" i="12"/>
  <c r="U75" i="12" s="1"/>
  <c r="T86" i="12"/>
  <c r="U86" i="12" s="1"/>
  <c r="T78" i="12"/>
  <c r="U78" i="12" s="1"/>
  <c r="T71" i="12"/>
  <c r="U71" i="12" s="1"/>
  <c r="T67" i="12"/>
  <c r="U67" i="12" s="1"/>
  <c r="T63" i="12"/>
  <c r="U63" i="12" s="1"/>
  <c r="T59" i="12"/>
  <c r="U59" i="12" s="1"/>
  <c r="T55" i="12"/>
  <c r="U55" i="12" s="1"/>
  <c r="T51" i="12"/>
  <c r="U51" i="12" s="1"/>
  <c r="T47" i="12"/>
  <c r="U47" i="12" s="1"/>
  <c r="T43" i="12"/>
  <c r="U43" i="12" s="1"/>
  <c r="T39" i="12"/>
  <c r="U39" i="12" s="1"/>
  <c r="T35" i="12"/>
  <c r="U35" i="12" s="1"/>
  <c r="T31" i="12"/>
  <c r="U31" i="12" s="1"/>
  <c r="T27" i="12"/>
  <c r="U27" i="12" s="1"/>
  <c r="T70" i="12"/>
  <c r="U70" i="12" s="1"/>
  <c r="T66" i="12"/>
  <c r="U66" i="12" s="1"/>
  <c r="T62" i="12"/>
  <c r="U62" i="12" s="1"/>
  <c r="T58" i="12"/>
  <c r="U58" i="12" s="1"/>
  <c r="T54" i="12"/>
  <c r="U54" i="12" s="1"/>
  <c r="T50" i="12"/>
  <c r="U50" i="12" s="1"/>
  <c r="T46" i="12"/>
  <c r="U46" i="12" s="1"/>
  <c r="T42" i="12"/>
  <c r="U42" i="12" s="1"/>
  <c r="T38" i="12"/>
  <c r="U38" i="12" s="1"/>
  <c r="T34" i="12"/>
  <c r="U34" i="12" s="1"/>
  <c r="T30" i="12"/>
  <c r="U30" i="12" s="1"/>
  <c r="T26" i="12"/>
  <c r="U26" i="12" s="1"/>
  <c r="T72" i="12"/>
  <c r="U72" i="12" s="1"/>
  <c r="T68" i="12"/>
  <c r="U68" i="12" s="1"/>
  <c r="T64" i="12"/>
  <c r="U64" i="12" s="1"/>
  <c r="T60" i="12"/>
  <c r="U60" i="12" s="1"/>
  <c r="T56" i="12"/>
  <c r="U56" i="12" s="1"/>
  <c r="T52" i="12"/>
  <c r="U52" i="12" s="1"/>
  <c r="T48" i="12"/>
  <c r="U48" i="12" s="1"/>
  <c r="T44" i="12"/>
  <c r="U44" i="12" s="1"/>
  <c r="T40" i="12"/>
  <c r="U40" i="12" s="1"/>
  <c r="T36" i="12"/>
  <c r="U36" i="12" s="1"/>
  <c r="T32" i="12"/>
  <c r="U32" i="12" s="1"/>
  <c r="T28" i="12"/>
  <c r="U28" i="12" s="1"/>
  <c r="T24" i="12"/>
  <c r="U24" i="12" s="1"/>
  <c r="T20" i="12"/>
  <c r="U20" i="12" s="1"/>
  <c r="T126" i="12"/>
  <c r="U126" i="12" s="1"/>
  <c r="T110" i="12"/>
  <c r="U110" i="12" s="1"/>
  <c r="T94" i="12"/>
  <c r="U94" i="12" s="1"/>
  <c r="T57" i="12"/>
  <c r="U57" i="12" s="1"/>
  <c r="T41" i="12"/>
  <c r="U41" i="12" s="1"/>
  <c r="T25" i="12"/>
  <c r="U25" i="12" s="1"/>
  <c r="T16" i="12"/>
  <c r="U16" i="12" s="1"/>
  <c r="T12" i="12"/>
  <c r="U12" i="12" s="1"/>
  <c r="T8" i="12"/>
  <c r="U8" i="12" s="1"/>
  <c r="T114" i="12"/>
  <c r="U114" i="12" s="1"/>
  <c r="T98" i="12"/>
  <c r="U98" i="12" s="1"/>
  <c r="T61" i="12"/>
  <c r="U61" i="12" s="1"/>
  <c r="T45" i="12"/>
  <c r="U45" i="12" s="1"/>
  <c r="T29" i="12"/>
  <c r="U29" i="12" s="1"/>
  <c r="T19" i="12"/>
  <c r="U19" i="12" s="1"/>
  <c r="T15" i="12"/>
  <c r="U15" i="12" s="1"/>
  <c r="T11" i="12"/>
  <c r="U11" i="12" s="1"/>
  <c r="T7" i="12"/>
  <c r="U7" i="12" s="1"/>
  <c r="T2" i="12"/>
  <c r="T118" i="12"/>
  <c r="U118" i="12" s="1"/>
  <c r="T102" i="12"/>
  <c r="U102" i="12" s="1"/>
  <c r="T65" i="12"/>
  <c r="U65" i="12" s="1"/>
  <c r="T49" i="12"/>
  <c r="U49" i="12" s="1"/>
  <c r="T33" i="12"/>
  <c r="U33" i="12" s="1"/>
  <c r="T22" i="12"/>
  <c r="U22" i="12" s="1"/>
  <c r="T21" i="12"/>
  <c r="U21" i="12" s="1"/>
  <c r="T18" i="12"/>
  <c r="U18" i="12" s="1"/>
  <c r="T14" i="12"/>
  <c r="U14" i="12" s="1"/>
  <c r="T10" i="12"/>
  <c r="U10" i="12" s="1"/>
  <c r="T4" i="12"/>
  <c r="U4" i="12" s="1"/>
  <c r="T122" i="12"/>
  <c r="U122" i="12" s="1"/>
  <c r="T106" i="12"/>
  <c r="U106" i="12" s="1"/>
  <c r="T90" i="12"/>
  <c r="U90" i="12" s="1"/>
  <c r="T82" i="12"/>
  <c r="U82" i="12" s="1"/>
  <c r="T74" i="12"/>
  <c r="U74" i="12" s="1"/>
  <c r="T69" i="12"/>
  <c r="U69" i="12" s="1"/>
  <c r="T53" i="12"/>
  <c r="U53" i="12" s="1"/>
  <c r="T37" i="12"/>
  <c r="U37" i="12" s="1"/>
  <c r="T23" i="12"/>
  <c r="U23" i="12" s="1"/>
  <c r="T17" i="12"/>
  <c r="U17" i="12" s="1"/>
  <c r="T13" i="12"/>
  <c r="U13" i="12" s="1"/>
  <c r="T9" i="12"/>
  <c r="U9" i="12" s="1"/>
  <c r="T6" i="12"/>
  <c r="U6" i="12" s="1"/>
  <c r="T5" i="12"/>
  <c r="U5" i="12" s="1"/>
  <c r="T3" i="12"/>
  <c r="U3" i="12" s="1"/>
  <c r="G79" i="10"/>
  <c r="G87" i="10"/>
  <c r="G91" i="10"/>
  <c r="G103" i="10"/>
  <c r="G2" i="10"/>
  <c r="G29" i="10"/>
  <c r="G33" i="10"/>
  <c r="G62" i="10"/>
  <c r="G89" i="10"/>
  <c r="G93" i="10"/>
  <c r="G97" i="10"/>
  <c r="G101" i="10"/>
  <c r="G105" i="10"/>
  <c r="G121" i="10"/>
  <c r="U124" i="10"/>
  <c r="V124" i="10" s="1"/>
  <c r="G125" i="10"/>
  <c r="U11" i="10"/>
  <c r="V11" i="10" s="1"/>
  <c r="G12" i="10"/>
  <c r="U25" i="10"/>
  <c r="V25" i="10" s="1"/>
  <c r="G26" i="10"/>
  <c r="G30" i="10"/>
  <c r="G34" i="10"/>
  <c r="G38" i="10"/>
  <c r="U41" i="10"/>
  <c r="V41" i="10" s="1"/>
  <c r="G42" i="10"/>
  <c r="G46" i="10"/>
  <c r="G50" i="10"/>
  <c r="G58" i="10"/>
  <c r="U109" i="10"/>
  <c r="V109" i="10" s="1"/>
  <c r="U121" i="10"/>
  <c r="V121" i="10" s="1"/>
  <c r="G122" i="10"/>
  <c r="U122" i="10"/>
  <c r="V122" i="10" s="1"/>
  <c r="G127" i="10"/>
  <c r="U4" i="10"/>
  <c r="V4" i="10" s="1"/>
  <c r="G10" i="10"/>
  <c r="G14" i="10"/>
  <c r="G18" i="10"/>
  <c r="G22" i="10"/>
  <c r="U27" i="10"/>
  <c r="V27" i="10" s="1"/>
  <c r="G60" i="10"/>
  <c r="G64" i="10"/>
  <c r="G96" i="10"/>
  <c r="G108" i="10"/>
  <c r="G120" i="10"/>
  <c r="G124" i="10"/>
  <c r="G13" i="10"/>
  <c r="U34" i="10"/>
  <c r="V34" i="10" s="1"/>
  <c r="U38" i="10"/>
  <c r="V38" i="10" s="1"/>
  <c r="U42" i="10"/>
  <c r="V42" i="10" s="1"/>
  <c r="U51" i="10"/>
  <c r="V51" i="10" s="1"/>
  <c r="G52" i="10"/>
  <c r="G56" i="10"/>
  <c r="G61" i="10"/>
  <c r="G65" i="10"/>
  <c r="G69" i="10"/>
  <c r="G73" i="10"/>
  <c r="G77" i="10"/>
  <c r="G81" i="10"/>
  <c r="G85" i="10"/>
  <c r="U88" i="10"/>
  <c r="V88" i="10" s="1"/>
  <c r="U97" i="10"/>
  <c r="V97" i="10" s="1"/>
  <c r="U101" i="10"/>
  <c r="V101" i="10" s="1"/>
  <c r="G107" i="10"/>
  <c r="G111" i="10"/>
  <c r="G115" i="10"/>
  <c r="G119" i="10"/>
  <c r="G19" i="10"/>
  <c r="G20" i="10"/>
  <c r="U23" i="10"/>
  <c r="V23" i="10" s="1"/>
  <c r="G24" i="10"/>
  <c r="U24" i="10"/>
  <c r="V24" i="10" s="1"/>
  <c r="G9" i="10"/>
  <c r="G28" i="10"/>
  <c r="G36" i="10"/>
  <c r="G40" i="10"/>
  <c r="U43" i="10"/>
  <c r="V43" i="10" s="1"/>
  <c r="G44" i="10"/>
  <c r="G48" i="10"/>
  <c r="G53" i="10"/>
  <c r="G54" i="10"/>
  <c r="U65" i="10"/>
  <c r="V65" i="10" s="1"/>
  <c r="G66" i="10"/>
  <c r="G70" i="10"/>
  <c r="G95" i="10"/>
  <c r="G99" i="10"/>
  <c r="G112" i="10"/>
  <c r="U115" i="10"/>
  <c r="V115" i="10" s="1"/>
  <c r="G116" i="10"/>
  <c r="G129" i="10"/>
  <c r="G7" i="10"/>
  <c r="G8" i="10"/>
  <c r="G15" i="10"/>
  <c r="U15" i="10"/>
  <c r="V15" i="10" s="1"/>
  <c r="G16" i="10"/>
  <c r="U20" i="10"/>
  <c r="V20" i="10" s="1"/>
  <c r="G21" i="10"/>
  <c r="U26" i="10"/>
  <c r="V26" i="10" s="1"/>
  <c r="G32" i="10"/>
  <c r="G37" i="10"/>
  <c r="G41" i="10"/>
  <c r="G45" i="10"/>
  <c r="G49" i="10"/>
  <c r="G51" i="10"/>
  <c r="G57" i="10"/>
  <c r="U61" i="10"/>
  <c r="V61" i="10" s="1"/>
  <c r="U62" i="10"/>
  <c r="V62" i="10" s="1"/>
  <c r="G68" i="10"/>
  <c r="G72" i="10"/>
  <c r="G76" i="10"/>
  <c r="U79" i="10"/>
  <c r="V79" i="10" s="1"/>
  <c r="G80" i="10"/>
  <c r="G84" i="10"/>
  <c r="G88" i="10"/>
  <c r="U89" i="10"/>
  <c r="V89" i="10" s="1"/>
  <c r="U93" i="10"/>
  <c r="V93" i="10" s="1"/>
  <c r="U94" i="10"/>
  <c r="V94" i="10" s="1"/>
  <c r="U99" i="10"/>
  <c r="V99" i="10" s="1"/>
  <c r="G100" i="10"/>
  <c r="G104" i="10"/>
  <c r="U105" i="10"/>
  <c r="V105" i="10" s="1"/>
  <c r="U108" i="10"/>
  <c r="V108" i="10" s="1"/>
  <c r="G109" i="10"/>
  <c r="G113" i="10"/>
  <c r="G117" i="10"/>
  <c r="G123" i="10"/>
  <c r="G128" i="10"/>
  <c r="G67" i="10"/>
  <c r="U102" i="10"/>
  <c r="V102" i="10" s="1"/>
  <c r="G5" i="10"/>
  <c r="G23" i="10"/>
  <c r="G35" i="10"/>
  <c r="U77" i="10"/>
  <c r="V77" i="10" s="1"/>
  <c r="U85" i="10"/>
  <c r="V85" i="10" s="1"/>
  <c r="U114" i="10"/>
  <c r="V114" i="10" s="1"/>
  <c r="U128" i="10"/>
  <c r="V128" i="10" s="1"/>
  <c r="U127" i="10"/>
  <c r="V127" i="10" s="1"/>
  <c r="U117" i="10"/>
  <c r="V117" i="10" s="1"/>
  <c r="U116" i="10"/>
  <c r="V116" i="10" s="1"/>
  <c r="U113" i="10"/>
  <c r="V113" i="10" s="1"/>
  <c r="U107" i="10"/>
  <c r="V107" i="10" s="1"/>
  <c r="U106" i="10"/>
  <c r="V106" i="10" s="1"/>
  <c r="U104" i="10"/>
  <c r="V104" i="10" s="1"/>
  <c r="U96" i="10"/>
  <c r="V96" i="10" s="1"/>
  <c r="U95" i="10"/>
  <c r="V95" i="10" s="1"/>
  <c r="U86" i="10"/>
  <c r="V86" i="10" s="1"/>
  <c r="U81" i="10"/>
  <c r="V81" i="10" s="1"/>
  <c r="U80" i="10"/>
  <c r="V80" i="10" s="1"/>
  <c r="U78" i="10"/>
  <c r="V78" i="10" s="1"/>
  <c r="U73" i="10"/>
  <c r="V73" i="10" s="1"/>
  <c r="U72" i="10"/>
  <c r="V72" i="10" s="1"/>
  <c r="U70" i="10"/>
  <c r="V70" i="10" s="1"/>
  <c r="U69" i="10"/>
  <c r="V69" i="10" s="1"/>
  <c r="U68" i="10"/>
  <c r="V68" i="10" s="1"/>
  <c r="U66" i="10"/>
  <c r="V66" i="10" s="1"/>
  <c r="U57" i="10"/>
  <c r="V57" i="10" s="1"/>
  <c r="U48" i="10"/>
  <c r="V48" i="10" s="1"/>
  <c r="U47" i="10"/>
  <c r="V47" i="10" s="1"/>
  <c r="U46" i="10"/>
  <c r="V46" i="10" s="1"/>
  <c r="U37" i="10"/>
  <c r="V37" i="10" s="1"/>
  <c r="U31" i="10"/>
  <c r="V31" i="10" s="1"/>
  <c r="U30" i="10"/>
  <c r="V30" i="10" s="1"/>
  <c r="U22" i="10"/>
  <c r="V22" i="10" s="1"/>
  <c r="U14" i="10"/>
  <c r="V14" i="10" s="1"/>
  <c r="U13" i="10"/>
  <c r="V13" i="10" s="1"/>
  <c r="U7" i="10"/>
  <c r="V7" i="10" s="1"/>
  <c r="U3" i="10"/>
  <c r="V3" i="10" s="1"/>
  <c r="U2" i="10"/>
  <c r="V2" i="10" s="1"/>
  <c r="U5" i="10"/>
  <c r="V5" i="10" s="1"/>
  <c r="U8" i="10"/>
  <c r="V8" i="10" s="1"/>
  <c r="U32" i="10"/>
  <c r="V32" i="10" s="1"/>
  <c r="U44" i="10"/>
  <c r="V44" i="10" s="1"/>
  <c r="U12" i="10"/>
  <c r="V12" i="10" s="1"/>
  <c r="U18" i="10"/>
  <c r="V18" i="10" s="1"/>
  <c r="U19" i="10"/>
  <c r="V19" i="10" s="1"/>
  <c r="U35" i="10"/>
  <c r="V35" i="10" s="1"/>
  <c r="U36" i="10"/>
  <c r="V36" i="10" s="1"/>
  <c r="U39" i="10"/>
  <c r="V39" i="10" s="1"/>
  <c r="U40" i="10"/>
  <c r="V40" i="10" s="1"/>
  <c r="U49" i="10"/>
  <c r="V49" i="10" s="1"/>
  <c r="U55" i="10"/>
  <c r="V55" i="10" s="1"/>
  <c r="U56" i="10"/>
  <c r="V56" i="10" s="1"/>
  <c r="U59" i="10"/>
  <c r="V59" i="10" s="1"/>
  <c r="U60" i="10"/>
  <c r="V60" i="10" s="1"/>
  <c r="U63" i="10"/>
  <c r="V63" i="10" s="1"/>
  <c r="U64" i="10"/>
  <c r="V64" i="10" s="1"/>
  <c r="U76" i="10"/>
  <c r="V76" i="10" s="1"/>
  <c r="U84" i="10"/>
  <c r="V84" i="10" s="1"/>
  <c r="U87" i="10"/>
  <c r="V87" i="10" s="1"/>
  <c r="U90" i="10"/>
  <c r="V90" i="10" s="1"/>
  <c r="U98" i="10"/>
  <c r="V98" i="10" s="1"/>
  <c r="U103" i="10"/>
  <c r="V103" i="10" s="1"/>
  <c r="U112" i="10"/>
  <c r="V112" i="10" s="1"/>
  <c r="U120" i="10"/>
  <c r="V120" i="10" s="1"/>
  <c r="U123" i="10"/>
  <c r="V123" i="10" s="1"/>
  <c r="U126" i="10"/>
  <c r="V126" i="10" s="1"/>
  <c r="U6" i="10"/>
  <c r="V6" i="10" s="1"/>
  <c r="U9" i="10"/>
  <c r="V9" i="10" s="1"/>
  <c r="U17" i="10"/>
  <c r="V17" i="10" s="1"/>
  <c r="U29" i="10"/>
  <c r="V29" i="10" s="1"/>
  <c r="U33" i="10"/>
  <c r="V33" i="10" s="1"/>
  <c r="U45" i="10"/>
  <c r="V45" i="10" s="1"/>
  <c r="U53" i="10"/>
  <c r="V53" i="10" s="1"/>
  <c r="U67" i="10"/>
  <c r="V67" i="10" s="1"/>
  <c r="U71" i="10"/>
  <c r="V71" i="10" s="1"/>
  <c r="U75" i="10"/>
  <c r="V75" i="10" s="1"/>
  <c r="U83" i="10"/>
  <c r="V83" i="10" s="1"/>
  <c r="U92" i="10"/>
  <c r="V92" i="10" s="1"/>
  <c r="U100" i="10"/>
  <c r="V100" i="10" s="1"/>
  <c r="U111" i="10"/>
  <c r="V111" i="10" s="1"/>
  <c r="U119" i="10"/>
  <c r="V119" i="10" s="1"/>
  <c r="U16" i="10"/>
  <c r="V16" i="10" s="1"/>
  <c r="U28" i="10"/>
  <c r="V28" i="10" s="1"/>
  <c r="U52" i="10"/>
  <c r="V52" i="10" s="1"/>
  <c r="U74" i="10"/>
  <c r="V74" i="10" s="1"/>
  <c r="U82" i="10"/>
  <c r="V82" i="10" s="1"/>
  <c r="U91" i="10"/>
  <c r="V91" i="10" s="1"/>
  <c r="U110" i="10"/>
  <c r="V110" i="10" s="1"/>
  <c r="U118" i="10"/>
  <c r="V118" i="10" s="1"/>
  <c r="I18" i="10"/>
  <c r="G27" i="10"/>
  <c r="G31" i="10"/>
  <c r="G55" i="10"/>
  <c r="G59" i="10"/>
  <c r="G63" i="10"/>
  <c r="I2" i="10"/>
  <c r="I4" i="10"/>
  <c r="G39" i="10"/>
  <c r="G43" i="10"/>
  <c r="G47" i="10"/>
  <c r="G71" i="10"/>
  <c r="N129" i="10"/>
  <c r="N125" i="10"/>
  <c r="N121" i="10"/>
  <c r="N117" i="10"/>
  <c r="N113" i="10"/>
  <c r="N109" i="10"/>
  <c r="N105" i="10"/>
  <c r="N101" i="10"/>
  <c r="N97" i="10"/>
  <c r="N93" i="10"/>
  <c r="N89" i="10"/>
  <c r="N85" i="10"/>
  <c r="N81" i="10"/>
  <c r="N77" i="10"/>
  <c r="N128" i="10"/>
  <c r="N124" i="10"/>
  <c r="N120" i="10"/>
  <c r="N116" i="10"/>
  <c r="N112" i="10"/>
  <c r="N108" i="10"/>
  <c r="N104" i="10"/>
  <c r="N100" i="10"/>
  <c r="N96" i="10"/>
  <c r="N92" i="10"/>
  <c r="N88" i="10"/>
  <c r="N84" i="10"/>
  <c r="N80" i="10"/>
  <c r="N76" i="10"/>
  <c r="N127" i="10"/>
  <c r="N123" i="10"/>
  <c r="N119" i="10"/>
  <c r="N115" i="10"/>
  <c r="N111" i="10"/>
  <c r="N107" i="10"/>
  <c r="N103" i="10"/>
  <c r="N99" i="10"/>
  <c r="N95" i="10"/>
  <c r="N91" i="10"/>
  <c r="N87" i="10"/>
  <c r="N83" i="10"/>
  <c r="N79" i="10"/>
  <c r="N75" i="10"/>
  <c r="N126" i="10"/>
  <c r="N118" i="10"/>
  <c r="N110" i="10"/>
  <c r="N102" i="10"/>
  <c r="N94" i="10"/>
  <c r="N86" i="10"/>
  <c r="N78" i="10"/>
  <c r="N73" i="10"/>
  <c r="N69" i="10"/>
  <c r="N65" i="10"/>
  <c r="N61" i="10"/>
  <c r="N57" i="10"/>
  <c r="N53" i="10"/>
  <c r="N49" i="10"/>
  <c r="N45" i="10"/>
  <c r="N41" i="10"/>
  <c r="N37" i="10"/>
  <c r="N33" i="10"/>
  <c r="N29" i="10"/>
  <c r="N72" i="10"/>
  <c r="N68" i="10"/>
  <c r="N64" i="10"/>
  <c r="N60" i="10"/>
  <c r="N56" i="10"/>
  <c r="N52" i="10"/>
  <c r="N48" i="10"/>
  <c r="N44" i="10"/>
  <c r="N40" i="10"/>
  <c r="N36" i="10"/>
  <c r="N32" i="10"/>
  <c r="N28" i="10"/>
  <c r="N24" i="10"/>
  <c r="N70" i="10"/>
  <c r="N66" i="10"/>
  <c r="N62" i="10"/>
  <c r="N58" i="10"/>
  <c r="N54" i="10"/>
  <c r="N50" i="10"/>
  <c r="N46" i="10"/>
  <c r="N42" i="10"/>
  <c r="N38" i="10"/>
  <c r="N34" i="10"/>
  <c r="N30" i="10"/>
  <c r="N26" i="10"/>
  <c r="N22" i="10"/>
  <c r="N18" i="10"/>
  <c r="N63" i="10"/>
  <c r="N47" i="10"/>
  <c r="N31" i="10"/>
  <c r="N23" i="10"/>
  <c r="N21" i="10"/>
  <c r="N13" i="10"/>
  <c r="N9" i="10"/>
  <c r="N6" i="10"/>
  <c r="N12" i="10"/>
  <c r="N67" i="10"/>
  <c r="N51" i="10"/>
  <c r="N35" i="10"/>
  <c r="N16" i="10"/>
  <c r="N8" i="10"/>
  <c r="N5" i="10"/>
  <c r="N3" i="10"/>
  <c r="N2" i="10"/>
  <c r="N122" i="10"/>
  <c r="N114" i="10"/>
  <c r="N106" i="10"/>
  <c r="N98" i="10"/>
  <c r="N90" i="10"/>
  <c r="N82" i="10"/>
  <c r="N74" i="10"/>
  <c r="N71" i="10"/>
  <c r="N55" i="10"/>
  <c r="N39" i="10"/>
  <c r="N17" i="10"/>
  <c r="N15" i="10"/>
  <c r="N11" i="10"/>
  <c r="N7" i="10"/>
  <c r="N59" i="10"/>
  <c r="N43" i="10"/>
  <c r="N27" i="10"/>
  <c r="N25" i="10"/>
  <c r="N20" i="10"/>
  <c r="N19" i="10"/>
  <c r="N14" i="10"/>
  <c r="N10" i="10"/>
  <c r="N4" i="10"/>
  <c r="I7" i="10"/>
  <c r="I19" i="10"/>
  <c r="I127" i="10"/>
  <c r="I123" i="10"/>
  <c r="I119" i="10"/>
  <c r="I115" i="10"/>
  <c r="I111" i="10"/>
  <c r="I107" i="10"/>
  <c r="I103" i="10"/>
  <c r="I99" i="10"/>
  <c r="I95" i="10"/>
  <c r="I91" i="10"/>
  <c r="I87" i="10"/>
  <c r="I83" i="10"/>
  <c r="I79" i="10"/>
  <c r="I75" i="10"/>
  <c r="I126" i="10"/>
  <c r="I122" i="10"/>
  <c r="I118" i="10"/>
  <c r="I114" i="10"/>
  <c r="I110" i="10"/>
  <c r="I106" i="10"/>
  <c r="I102" i="10"/>
  <c r="I98" i="10"/>
  <c r="I94" i="10"/>
  <c r="I90" i="10"/>
  <c r="I86" i="10"/>
  <c r="I82" i="10"/>
  <c r="I78" i="10"/>
  <c r="I74" i="10"/>
  <c r="I129" i="10"/>
  <c r="I125" i="10"/>
  <c r="I121" i="10"/>
  <c r="I117" i="10"/>
  <c r="I113" i="10"/>
  <c r="I109" i="10"/>
  <c r="I105" i="10"/>
  <c r="I101" i="10"/>
  <c r="I97" i="10"/>
  <c r="I93" i="10"/>
  <c r="I89" i="10"/>
  <c r="I85" i="10"/>
  <c r="I81" i="10"/>
  <c r="I77" i="10"/>
  <c r="I124" i="10"/>
  <c r="I116" i="10"/>
  <c r="I108" i="10"/>
  <c r="I100" i="10"/>
  <c r="I92" i="10"/>
  <c r="I84" i="10"/>
  <c r="I76" i="10"/>
  <c r="I71" i="10"/>
  <c r="I67" i="10"/>
  <c r="I63" i="10"/>
  <c r="I59" i="10"/>
  <c r="I55" i="10"/>
  <c r="I51" i="10"/>
  <c r="I47" i="10"/>
  <c r="I43" i="10"/>
  <c r="I39" i="10"/>
  <c r="I35" i="10"/>
  <c r="I31" i="10"/>
  <c r="I70" i="10"/>
  <c r="I66" i="10"/>
  <c r="I62" i="10"/>
  <c r="I58" i="10"/>
  <c r="I54" i="10"/>
  <c r="I50" i="10"/>
  <c r="I46" i="10"/>
  <c r="I42" i="10"/>
  <c r="I38" i="10"/>
  <c r="I34" i="10"/>
  <c r="I30" i="10"/>
  <c r="I26" i="10"/>
  <c r="I22" i="10"/>
  <c r="I72" i="10"/>
  <c r="I68" i="10"/>
  <c r="I64" i="10"/>
  <c r="I60" i="10"/>
  <c r="I56" i="10"/>
  <c r="I52" i="10"/>
  <c r="I48" i="10"/>
  <c r="I44" i="10"/>
  <c r="I40" i="10"/>
  <c r="I36" i="10"/>
  <c r="I32" i="10"/>
  <c r="I28" i="10"/>
  <c r="I24" i="10"/>
  <c r="I20" i="10"/>
  <c r="G3" i="10"/>
  <c r="I3" i="10"/>
  <c r="I8" i="10"/>
  <c r="I12" i="10"/>
  <c r="I16" i="10"/>
  <c r="U21" i="10"/>
  <c r="V21" i="10" s="1"/>
  <c r="G25" i="10"/>
  <c r="I41" i="10"/>
  <c r="I57" i="10"/>
  <c r="I73" i="10"/>
  <c r="I6" i="10"/>
  <c r="I9" i="10"/>
  <c r="I13" i="10"/>
  <c r="G17" i="10"/>
  <c r="I21" i="10"/>
  <c r="I23" i="10"/>
  <c r="I37" i="10"/>
  <c r="I53" i="10"/>
  <c r="I69" i="10"/>
  <c r="I14" i="10"/>
  <c r="I25" i="10"/>
  <c r="I27" i="10"/>
  <c r="I33" i="10"/>
  <c r="I49" i="10"/>
  <c r="I65" i="10"/>
  <c r="I80" i="10"/>
  <c r="I88" i="10"/>
  <c r="I96" i="10"/>
  <c r="I104" i="10"/>
  <c r="I112" i="10"/>
  <c r="I120" i="10"/>
  <c r="I128" i="10"/>
  <c r="I10" i="10"/>
  <c r="I5" i="10"/>
  <c r="I11" i="10"/>
  <c r="I15" i="10"/>
  <c r="I17" i="10"/>
  <c r="I29" i="10"/>
  <c r="I45" i="10"/>
  <c r="I61" i="10"/>
  <c r="G78" i="10"/>
  <c r="G86" i="10"/>
  <c r="G94" i="10"/>
  <c r="G102" i="10"/>
  <c r="G110" i="10"/>
  <c r="G118" i="10"/>
  <c r="G126" i="10"/>
  <c r="G74" i="10"/>
  <c r="G82" i="10"/>
  <c r="G90" i="10"/>
  <c r="G98" i="10"/>
  <c r="G106" i="10"/>
  <c r="G114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2" i="9"/>
  <c r="P2" i="1"/>
  <c r="X129" i="9"/>
  <c r="S129" i="9"/>
  <c r="R129" i="9"/>
  <c r="Q129" i="9"/>
  <c r="L129" i="9"/>
  <c r="O129" i="9" s="1"/>
  <c r="F129" i="9"/>
  <c r="X128" i="9"/>
  <c r="S128" i="9"/>
  <c r="R128" i="9"/>
  <c r="Q128" i="9"/>
  <c r="L128" i="9"/>
  <c r="O128" i="9" s="1"/>
  <c r="F128" i="9"/>
  <c r="X127" i="9"/>
  <c r="S127" i="9"/>
  <c r="R127" i="9"/>
  <c r="Q127" i="9"/>
  <c r="L127" i="9"/>
  <c r="O127" i="9" s="1"/>
  <c r="F127" i="9"/>
  <c r="X126" i="9"/>
  <c r="S126" i="9"/>
  <c r="R126" i="9"/>
  <c r="Q126" i="9"/>
  <c r="L126" i="9"/>
  <c r="O126" i="9" s="1"/>
  <c r="F126" i="9"/>
  <c r="X125" i="9"/>
  <c r="S125" i="9"/>
  <c r="R125" i="9"/>
  <c r="Q125" i="9"/>
  <c r="L125" i="9"/>
  <c r="O125" i="9" s="1"/>
  <c r="F125" i="9"/>
  <c r="X124" i="9"/>
  <c r="S124" i="9"/>
  <c r="R124" i="9"/>
  <c r="Q124" i="9"/>
  <c r="L124" i="9"/>
  <c r="O124" i="9" s="1"/>
  <c r="F124" i="9"/>
  <c r="X123" i="9"/>
  <c r="S123" i="9"/>
  <c r="R123" i="9"/>
  <c r="Q123" i="9"/>
  <c r="L123" i="9"/>
  <c r="O123" i="9" s="1"/>
  <c r="F123" i="9"/>
  <c r="G123" i="9" s="1"/>
  <c r="X122" i="9"/>
  <c r="S122" i="9"/>
  <c r="R122" i="9"/>
  <c r="Q122" i="9"/>
  <c r="L122" i="9"/>
  <c r="O122" i="9" s="1"/>
  <c r="F122" i="9"/>
  <c r="X121" i="9"/>
  <c r="S121" i="9"/>
  <c r="R121" i="9"/>
  <c r="Q121" i="9"/>
  <c r="L121" i="9"/>
  <c r="O121" i="9" s="1"/>
  <c r="F121" i="9"/>
  <c r="X120" i="9"/>
  <c r="S120" i="9"/>
  <c r="R120" i="9"/>
  <c r="Q120" i="9"/>
  <c r="L120" i="9"/>
  <c r="O120" i="9" s="1"/>
  <c r="F120" i="9"/>
  <c r="X119" i="9"/>
  <c r="S119" i="9"/>
  <c r="R119" i="9"/>
  <c r="Q119" i="9"/>
  <c r="L119" i="9"/>
  <c r="O119" i="9" s="1"/>
  <c r="F119" i="9"/>
  <c r="X118" i="9"/>
  <c r="S118" i="9"/>
  <c r="R118" i="9"/>
  <c r="Q118" i="9"/>
  <c r="L118" i="9"/>
  <c r="O118" i="9" s="1"/>
  <c r="F118" i="9"/>
  <c r="X117" i="9"/>
  <c r="S117" i="9"/>
  <c r="R117" i="9"/>
  <c r="Q117" i="9"/>
  <c r="L117" i="9"/>
  <c r="O117" i="9" s="1"/>
  <c r="F117" i="9"/>
  <c r="X116" i="9"/>
  <c r="S116" i="9"/>
  <c r="R116" i="9"/>
  <c r="Q116" i="9"/>
  <c r="L116" i="9"/>
  <c r="O116" i="9" s="1"/>
  <c r="F116" i="9"/>
  <c r="X115" i="9"/>
  <c r="S115" i="9"/>
  <c r="R115" i="9"/>
  <c r="Q115" i="9"/>
  <c r="L115" i="9"/>
  <c r="O115" i="9" s="1"/>
  <c r="F115" i="9"/>
  <c r="X114" i="9"/>
  <c r="S114" i="9"/>
  <c r="R114" i="9"/>
  <c r="Q114" i="9"/>
  <c r="L114" i="9"/>
  <c r="O114" i="9" s="1"/>
  <c r="F114" i="9"/>
  <c r="X113" i="9"/>
  <c r="S113" i="9"/>
  <c r="R113" i="9"/>
  <c r="Q113" i="9"/>
  <c r="L113" i="9"/>
  <c r="O113" i="9" s="1"/>
  <c r="F113" i="9"/>
  <c r="X112" i="9"/>
  <c r="S112" i="9"/>
  <c r="R112" i="9"/>
  <c r="Q112" i="9"/>
  <c r="L112" i="9"/>
  <c r="O112" i="9" s="1"/>
  <c r="F112" i="9"/>
  <c r="X111" i="9"/>
  <c r="S111" i="9"/>
  <c r="R111" i="9"/>
  <c r="Q111" i="9"/>
  <c r="L111" i="9"/>
  <c r="O111" i="9" s="1"/>
  <c r="F111" i="9"/>
  <c r="X110" i="9"/>
  <c r="S110" i="9"/>
  <c r="R110" i="9"/>
  <c r="Q110" i="9"/>
  <c r="L110" i="9"/>
  <c r="O110" i="9" s="1"/>
  <c r="F110" i="9"/>
  <c r="X109" i="9"/>
  <c r="S109" i="9"/>
  <c r="R109" i="9"/>
  <c r="Q109" i="9"/>
  <c r="L109" i="9"/>
  <c r="O109" i="9" s="1"/>
  <c r="F109" i="9"/>
  <c r="X108" i="9"/>
  <c r="S108" i="9"/>
  <c r="R108" i="9"/>
  <c r="Q108" i="9"/>
  <c r="L108" i="9"/>
  <c r="O108" i="9" s="1"/>
  <c r="F108" i="9"/>
  <c r="X107" i="9"/>
  <c r="S107" i="9"/>
  <c r="R107" i="9"/>
  <c r="Q107" i="9"/>
  <c r="L107" i="9"/>
  <c r="O107" i="9" s="1"/>
  <c r="F107" i="9"/>
  <c r="X106" i="9"/>
  <c r="S106" i="9"/>
  <c r="R106" i="9"/>
  <c r="Q106" i="9"/>
  <c r="L106" i="9"/>
  <c r="O106" i="9" s="1"/>
  <c r="F106" i="9"/>
  <c r="X105" i="9"/>
  <c r="S105" i="9"/>
  <c r="R105" i="9"/>
  <c r="Q105" i="9"/>
  <c r="L105" i="9"/>
  <c r="O105" i="9" s="1"/>
  <c r="F105" i="9"/>
  <c r="X104" i="9"/>
  <c r="S104" i="9"/>
  <c r="R104" i="9"/>
  <c r="Q104" i="9"/>
  <c r="L104" i="9"/>
  <c r="O104" i="9" s="1"/>
  <c r="F104" i="9"/>
  <c r="X103" i="9"/>
  <c r="S103" i="9"/>
  <c r="R103" i="9"/>
  <c r="Q103" i="9"/>
  <c r="L103" i="9"/>
  <c r="O103" i="9" s="1"/>
  <c r="F103" i="9"/>
  <c r="X102" i="9"/>
  <c r="S102" i="9"/>
  <c r="R102" i="9"/>
  <c r="Q102" i="9"/>
  <c r="L102" i="9"/>
  <c r="O102" i="9" s="1"/>
  <c r="F102" i="9"/>
  <c r="X101" i="9"/>
  <c r="S101" i="9"/>
  <c r="R101" i="9"/>
  <c r="Q101" i="9"/>
  <c r="L101" i="9"/>
  <c r="O101" i="9" s="1"/>
  <c r="F101" i="9"/>
  <c r="X100" i="9"/>
  <c r="S100" i="9"/>
  <c r="R100" i="9"/>
  <c r="Q100" i="9"/>
  <c r="L100" i="9"/>
  <c r="O100" i="9" s="1"/>
  <c r="F100" i="9"/>
  <c r="X99" i="9"/>
  <c r="S99" i="9"/>
  <c r="R99" i="9"/>
  <c r="Q99" i="9"/>
  <c r="L99" i="9"/>
  <c r="O99" i="9" s="1"/>
  <c r="F99" i="9"/>
  <c r="X98" i="9"/>
  <c r="S98" i="9"/>
  <c r="R98" i="9"/>
  <c r="Q98" i="9"/>
  <c r="L98" i="9"/>
  <c r="O98" i="9" s="1"/>
  <c r="F98" i="9"/>
  <c r="X97" i="9"/>
  <c r="S97" i="9"/>
  <c r="R97" i="9"/>
  <c r="Q97" i="9"/>
  <c r="L97" i="9"/>
  <c r="O97" i="9" s="1"/>
  <c r="F97" i="9"/>
  <c r="X96" i="9"/>
  <c r="S96" i="9"/>
  <c r="R96" i="9"/>
  <c r="Q96" i="9"/>
  <c r="L96" i="9"/>
  <c r="O96" i="9" s="1"/>
  <c r="F96" i="9"/>
  <c r="X95" i="9"/>
  <c r="S95" i="9"/>
  <c r="R95" i="9"/>
  <c r="Q95" i="9"/>
  <c r="L95" i="9"/>
  <c r="O95" i="9" s="1"/>
  <c r="F95" i="9"/>
  <c r="X94" i="9"/>
  <c r="S94" i="9"/>
  <c r="R94" i="9"/>
  <c r="Q94" i="9"/>
  <c r="L94" i="9"/>
  <c r="O94" i="9" s="1"/>
  <c r="F94" i="9"/>
  <c r="X93" i="9"/>
  <c r="S93" i="9"/>
  <c r="R93" i="9"/>
  <c r="Q93" i="9"/>
  <c r="L93" i="9"/>
  <c r="O93" i="9" s="1"/>
  <c r="F93" i="9"/>
  <c r="X92" i="9"/>
  <c r="S92" i="9"/>
  <c r="R92" i="9"/>
  <c r="Q92" i="9"/>
  <c r="L92" i="9"/>
  <c r="O92" i="9" s="1"/>
  <c r="F92" i="9"/>
  <c r="X91" i="9"/>
  <c r="S91" i="9"/>
  <c r="R91" i="9"/>
  <c r="Q91" i="9"/>
  <c r="L91" i="9"/>
  <c r="O91" i="9" s="1"/>
  <c r="F91" i="9"/>
  <c r="X90" i="9"/>
  <c r="S90" i="9"/>
  <c r="R90" i="9"/>
  <c r="Q90" i="9"/>
  <c r="L90" i="9"/>
  <c r="O90" i="9" s="1"/>
  <c r="F90" i="9"/>
  <c r="X89" i="9"/>
  <c r="S89" i="9"/>
  <c r="R89" i="9"/>
  <c r="Q89" i="9"/>
  <c r="L89" i="9"/>
  <c r="O89" i="9" s="1"/>
  <c r="F89" i="9"/>
  <c r="X88" i="9"/>
  <c r="S88" i="9"/>
  <c r="R88" i="9"/>
  <c r="Q88" i="9"/>
  <c r="L88" i="9"/>
  <c r="O88" i="9" s="1"/>
  <c r="F88" i="9"/>
  <c r="X87" i="9"/>
  <c r="S87" i="9"/>
  <c r="R87" i="9"/>
  <c r="Q87" i="9"/>
  <c r="L87" i="9"/>
  <c r="O87" i="9" s="1"/>
  <c r="F87" i="9"/>
  <c r="G87" i="9" s="1"/>
  <c r="X86" i="9"/>
  <c r="S86" i="9"/>
  <c r="R86" i="9"/>
  <c r="Q86" i="9"/>
  <c r="L86" i="9"/>
  <c r="O86" i="9" s="1"/>
  <c r="F86" i="9"/>
  <c r="X85" i="9"/>
  <c r="S85" i="9"/>
  <c r="R85" i="9"/>
  <c r="Q85" i="9"/>
  <c r="L85" i="9"/>
  <c r="O85" i="9" s="1"/>
  <c r="F85" i="9"/>
  <c r="X84" i="9"/>
  <c r="S84" i="9"/>
  <c r="R84" i="9"/>
  <c r="Q84" i="9"/>
  <c r="L84" i="9"/>
  <c r="O84" i="9" s="1"/>
  <c r="F84" i="9"/>
  <c r="X83" i="9"/>
  <c r="S83" i="9"/>
  <c r="R83" i="9"/>
  <c r="Q83" i="9"/>
  <c r="L83" i="9"/>
  <c r="O83" i="9" s="1"/>
  <c r="F83" i="9"/>
  <c r="G83" i="9" s="1"/>
  <c r="X82" i="9"/>
  <c r="S82" i="9"/>
  <c r="R82" i="9"/>
  <c r="Q82" i="9"/>
  <c r="L82" i="9"/>
  <c r="O82" i="9" s="1"/>
  <c r="F82" i="9"/>
  <c r="X81" i="9"/>
  <c r="S81" i="9"/>
  <c r="R81" i="9"/>
  <c r="Q81" i="9"/>
  <c r="L81" i="9"/>
  <c r="O81" i="9" s="1"/>
  <c r="F81" i="9"/>
  <c r="X80" i="9"/>
  <c r="S80" i="9"/>
  <c r="R80" i="9"/>
  <c r="Q80" i="9"/>
  <c r="L80" i="9"/>
  <c r="O80" i="9" s="1"/>
  <c r="F80" i="9"/>
  <c r="X79" i="9"/>
  <c r="S79" i="9"/>
  <c r="R79" i="9"/>
  <c r="Q79" i="9"/>
  <c r="L79" i="9"/>
  <c r="O79" i="9" s="1"/>
  <c r="F79" i="9"/>
  <c r="X78" i="9"/>
  <c r="S78" i="9"/>
  <c r="R78" i="9"/>
  <c r="Q78" i="9"/>
  <c r="L78" i="9"/>
  <c r="O78" i="9" s="1"/>
  <c r="F78" i="9"/>
  <c r="X77" i="9"/>
  <c r="S77" i="9"/>
  <c r="R77" i="9"/>
  <c r="Q77" i="9"/>
  <c r="L77" i="9"/>
  <c r="O77" i="9" s="1"/>
  <c r="F77" i="9"/>
  <c r="X76" i="9"/>
  <c r="S76" i="9"/>
  <c r="R76" i="9"/>
  <c r="Q76" i="9"/>
  <c r="L76" i="9"/>
  <c r="O76" i="9" s="1"/>
  <c r="F76" i="9"/>
  <c r="X75" i="9"/>
  <c r="S75" i="9"/>
  <c r="R75" i="9"/>
  <c r="Q75" i="9"/>
  <c r="L75" i="9"/>
  <c r="O75" i="9" s="1"/>
  <c r="F75" i="9"/>
  <c r="X74" i="9"/>
  <c r="S74" i="9"/>
  <c r="R74" i="9"/>
  <c r="Q74" i="9"/>
  <c r="L74" i="9"/>
  <c r="O74" i="9" s="1"/>
  <c r="F74" i="9"/>
  <c r="X73" i="9"/>
  <c r="S73" i="9"/>
  <c r="R73" i="9"/>
  <c r="Q73" i="9"/>
  <c r="L73" i="9"/>
  <c r="O73" i="9" s="1"/>
  <c r="F73" i="9"/>
  <c r="X72" i="9"/>
  <c r="S72" i="9"/>
  <c r="R72" i="9"/>
  <c r="Q72" i="9"/>
  <c r="L72" i="9"/>
  <c r="O72" i="9" s="1"/>
  <c r="F72" i="9"/>
  <c r="X71" i="9"/>
  <c r="S71" i="9"/>
  <c r="R71" i="9"/>
  <c r="Q71" i="9"/>
  <c r="L71" i="9"/>
  <c r="O71" i="9" s="1"/>
  <c r="F71" i="9"/>
  <c r="X70" i="9"/>
  <c r="S70" i="9"/>
  <c r="R70" i="9"/>
  <c r="Q70" i="9"/>
  <c r="L70" i="9"/>
  <c r="O70" i="9" s="1"/>
  <c r="F70" i="9"/>
  <c r="X69" i="9"/>
  <c r="S69" i="9"/>
  <c r="R69" i="9"/>
  <c r="Q69" i="9"/>
  <c r="L69" i="9"/>
  <c r="O69" i="9" s="1"/>
  <c r="F69" i="9"/>
  <c r="X68" i="9"/>
  <c r="S68" i="9"/>
  <c r="R68" i="9"/>
  <c r="Q68" i="9"/>
  <c r="L68" i="9"/>
  <c r="O68" i="9" s="1"/>
  <c r="F68" i="9"/>
  <c r="X67" i="9"/>
  <c r="S67" i="9"/>
  <c r="R67" i="9"/>
  <c r="Q67" i="9"/>
  <c r="L67" i="9"/>
  <c r="O67" i="9" s="1"/>
  <c r="F67" i="9"/>
  <c r="X66" i="9"/>
  <c r="S66" i="9"/>
  <c r="R66" i="9"/>
  <c r="Q66" i="9"/>
  <c r="L66" i="9"/>
  <c r="O66" i="9" s="1"/>
  <c r="F66" i="9"/>
  <c r="X65" i="9"/>
  <c r="S65" i="9"/>
  <c r="R65" i="9"/>
  <c r="Q65" i="9"/>
  <c r="L65" i="9"/>
  <c r="O65" i="9" s="1"/>
  <c r="F65" i="9"/>
  <c r="X64" i="9"/>
  <c r="S64" i="9"/>
  <c r="R64" i="9"/>
  <c r="Q64" i="9"/>
  <c r="L64" i="9"/>
  <c r="O64" i="9" s="1"/>
  <c r="F64" i="9"/>
  <c r="X63" i="9"/>
  <c r="S63" i="9"/>
  <c r="R63" i="9"/>
  <c r="Q63" i="9"/>
  <c r="L63" i="9"/>
  <c r="O63" i="9" s="1"/>
  <c r="F63" i="9"/>
  <c r="X62" i="9"/>
  <c r="S62" i="9"/>
  <c r="R62" i="9"/>
  <c r="Q62" i="9"/>
  <c r="L62" i="9"/>
  <c r="O62" i="9" s="1"/>
  <c r="F62" i="9"/>
  <c r="X61" i="9"/>
  <c r="S61" i="9"/>
  <c r="R61" i="9"/>
  <c r="Q61" i="9"/>
  <c r="L61" i="9"/>
  <c r="O61" i="9" s="1"/>
  <c r="F61" i="9"/>
  <c r="X60" i="9"/>
  <c r="S60" i="9"/>
  <c r="R60" i="9"/>
  <c r="Q60" i="9"/>
  <c r="L60" i="9"/>
  <c r="O60" i="9" s="1"/>
  <c r="F60" i="9"/>
  <c r="X59" i="9"/>
  <c r="S59" i="9"/>
  <c r="R59" i="9"/>
  <c r="Q59" i="9"/>
  <c r="L59" i="9"/>
  <c r="O59" i="9" s="1"/>
  <c r="F59" i="9"/>
  <c r="X58" i="9"/>
  <c r="S58" i="9"/>
  <c r="R58" i="9"/>
  <c r="Q58" i="9"/>
  <c r="L58" i="9"/>
  <c r="O58" i="9" s="1"/>
  <c r="F58" i="9"/>
  <c r="X57" i="9"/>
  <c r="S57" i="9"/>
  <c r="R57" i="9"/>
  <c r="Q57" i="9"/>
  <c r="L57" i="9"/>
  <c r="O57" i="9" s="1"/>
  <c r="F57" i="9"/>
  <c r="X56" i="9"/>
  <c r="S56" i="9"/>
  <c r="R56" i="9"/>
  <c r="Q56" i="9"/>
  <c r="L56" i="9"/>
  <c r="O56" i="9" s="1"/>
  <c r="F56" i="9"/>
  <c r="X55" i="9"/>
  <c r="S55" i="9"/>
  <c r="R55" i="9"/>
  <c r="Q55" i="9"/>
  <c r="L55" i="9"/>
  <c r="O55" i="9" s="1"/>
  <c r="F55" i="9"/>
  <c r="X54" i="9"/>
  <c r="S54" i="9"/>
  <c r="R54" i="9"/>
  <c r="Q54" i="9"/>
  <c r="L54" i="9"/>
  <c r="O54" i="9" s="1"/>
  <c r="F54" i="9"/>
  <c r="X53" i="9"/>
  <c r="S53" i="9"/>
  <c r="R53" i="9"/>
  <c r="Q53" i="9"/>
  <c r="L53" i="9"/>
  <c r="O53" i="9" s="1"/>
  <c r="F53" i="9"/>
  <c r="X52" i="9"/>
  <c r="S52" i="9"/>
  <c r="R52" i="9"/>
  <c r="Q52" i="9"/>
  <c r="L52" i="9"/>
  <c r="O52" i="9" s="1"/>
  <c r="F52" i="9"/>
  <c r="X51" i="9"/>
  <c r="S51" i="9"/>
  <c r="R51" i="9"/>
  <c r="Q51" i="9"/>
  <c r="L51" i="9"/>
  <c r="O51" i="9" s="1"/>
  <c r="F51" i="9"/>
  <c r="X50" i="9"/>
  <c r="S50" i="9"/>
  <c r="R50" i="9"/>
  <c r="Q50" i="9"/>
  <c r="L50" i="9"/>
  <c r="O50" i="9" s="1"/>
  <c r="F50" i="9"/>
  <c r="X49" i="9"/>
  <c r="S49" i="9"/>
  <c r="R49" i="9"/>
  <c r="Q49" i="9"/>
  <c r="L49" i="9"/>
  <c r="O49" i="9" s="1"/>
  <c r="F49" i="9"/>
  <c r="X48" i="9"/>
  <c r="S48" i="9"/>
  <c r="R48" i="9"/>
  <c r="Q48" i="9"/>
  <c r="L48" i="9"/>
  <c r="O48" i="9" s="1"/>
  <c r="F48" i="9"/>
  <c r="X47" i="9"/>
  <c r="S47" i="9"/>
  <c r="R47" i="9"/>
  <c r="Q47" i="9"/>
  <c r="L47" i="9"/>
  <c r="O47" i="9" s="1"/>
  <c r="F47" i="9"/>
  <c r="X46" i="9"/>
  <c r="S46" i="9"/>
  <c r="R46" i="9"/>
  <c r="Q46" i="9"/>
  <c r="L46" i="9"/>
  <c r="O46" i="9" s="1"/>
  <c r="F46" i="9"/>
  <c r="X45" i="9"/>
  <c r="S45" i="9"/>
  <c r="R45" i="9"/>
  <c r="Q45" i="9"/>
  <c r="L45" i="9"/>
  <c r="O45" i="9" s="1"/>
  <c r="F45" i="9"/>
  <c r="X44" i="9"/>
  <c r="S44" i="9"/>
  <c r="R44" i="9"/>
  <c r="Q44" i="9"/>
  <c r="L44" i="9"/>
  <c r="O44" i="9" s="1"/>
  <c r="F44" i="9"/>
  <c r="X43" i="9"/>
  <c r="S43" i="9"/>
  <c r="R43" i="9"/>
  <c r="Q43" i="9"/>
  <c r="L43" i="9"/>
  <c r="O43" i="9" s="1"/>
  <c r="F43" i="9"/>
  <c r="X42" i="9"/>
  <c r="S42" i="9"/>
  <c r="R42" i="9"/>
  <c r="Q42" i="9"/>
  <c r="L42" i="9"/>
  <c r="O42" i="9" s="1"/>
  <c r="F42" i="9"/>
  <c r="X41" i="9"/>
  <c r="S41" i="9"/>
  <c r="R41" i="9"/>
  <c r="Q41" i="9"/>
  <c r="L41" i="9"/>
  <c r="O41" i="9" s="1"/>
  <c r="F41" i="9"/>
  <c r="X40" i="9"/>
  <c r="S40" i="9"/>
  <c r="R40" i="9"/>
  <c r="Q40" i="9"/>
  <c r="L40" i="9"/>
  <c r="O40" i="9" s="1"/>
  <c r="F40" i="9"/>
  <c r="X39" i="9"/>
  <c r="S39" i="9"/>
  <c r="R39" i="9"/>
  <c r="Q39" i="9"/>
  <c r="L39" i="9"/>
  <c r="O39" i="9" s="1"/>
  <c r="F39" i="9"/>
  <c r="X38" i="9"/>
  <c r="S38" i="9"/>
  <c r="R38" i="9"/>
  <c r="Q38" i="9"/>
  <c r="L38" i="9"/>
  <c r="O38" i="9" s="1"/>
  <c r="F38" i="9"/>
  <c r="X37" i="9"/>
  <c r="S37" i="9"/>
  <c r="R37" i="9"/>
  <c r="Q37" i="9"/>
  <c r="L37" i="9"/>
  <c r="O37" i="9" s="1"/>
  <c r="F37" i="9"/>
  <c r="X36" i="9"/>
  <c r="S36" i="9"/>
  <c r="R36" i="9"/>
  <c r="Q36" i="9"/>
  <c r="L36" i="9"/>
  <c r="O36" i="9" s="1"/>
  <c r="F36" i="9"/>
  <c r="X35" i="9"/>
  <c r="S35" i="9"/>
  <c r="R35" i="9"/>
  <c r="Q35" i="9"/>
  <c r="L35" i="9"/>
  <c r="O35" i="9" s="1"/>
  <c r="F35" i="9"/>
  <c r="G35" i="9" s="1"/>
  <c r="X34" i="9"/>
  <c r="S34" i="9"/>
  <c r="R34" i="9"/>
  <c r="Q34" i="9"/>
  <c r="L34" i="9"/>
  <c r="O34" i="9" s="1"/>
  <c r="F34" i="9"/>
  <c r="X33" i="9"/>
  <c r="S33" i="9"/>
  <c r="R33" i="9"/>
  <c r="Q33" i="9"/>
  <c r="L33" i="9"/>
  <c r="O33" i="9" s="1"/>
  <c r="F33" i="9"/>
  <c r="X32" i="9"/>
  <c r="S32" i="9"/>
  <c r="R32" i="9"/>
  <c r="Q32" i="9"/>
  <c r="L32" i="9"/>
  <c r="O32" i="9" s="1"/>
  <c r="F32" i="9"/>
  <c r="X31" i="9"/>
  <c r="S31" i="9"/>
  <c r="R31" i="9"/>
  <c r="Q31" i="9"/>
  <c r="L31" i="9"/>
  <c r="O31" i="9" s="1"/>
  <c r="F31" i="9"/>
  <c r="X30" i="9"/>
  <c r="S30" i="9"/>
  <c r="R30" i="9"/>
  <c r="Q30" i="9"/>
  <c r="L30" i="9"/>
  <c r="O30" i="9" s="1"/>
  <c r="F30" i="9"/>
  <c r="X29" i="9"/>
  <c r="S29" i="9"/>
  <c r="R29" i="9"/>
  <c r="Q29" i="9"/>
  <c r="L29" i="9"/>
  <c r="O29" i="9" s="1"/>
  <c r="F29" i="9"/>
  <c r="X28" i="9"/>
  <c r="S28" i="9"/>
  <c r="R28" i="9"/>
  <c r="Q28" i="9"/>
  <c r="L28" i="9"/>
  <c r="O28" i="9" s="1"/>
  <c r="F28" i="9"/>
  <c r="X27" i="9"/>
  <c r="S27" i="9"/>
  <c r="R27" i="9"/>
  <c r="Q27" i="9"/>
  <c r="L27" i="9"/>
  <c r="O27" i="9" s="1"/>
  <c r="F27" i="9"/>
  <c r="X26" i="9"/>
  <c r="S26" i="9"/>
  <c r="R26" i="9"/>
  <c r="Q26" i="9"/>
  <c r="L26" i="9"/>
  <c r="O26" i="9" s="1"/>
  <c r="F26" i="9"/>
  <c r="X25" i="9"/>
  <c r="S25" i="9"/>
  <c r="R25" i="9"/>
  <c r="Q25" i="9"/>
  <c r="L25" i="9"/>
  <c r="O25" i="9" s="1"/>
  <c r="F25" i="9"/>
  <c r="X24" i="9"/>
  <c r="S24" i="9"/>
  <c r="R24" i="9"/>
  <c r="Q24" i="9"/>
  <c r="L24" i="9"/>
  <c r="O24" i="9" s="1"/>
  <c r="F24" i="9"/>
  <c r="X23" i="9"/>
  <c r="S23" i="9"/>
  <c r="R23" i="9"/>
  <c r="Q23" i="9"/>
  <c r="L23" i="9"/>
  <c r="O23" i="9" s="1"/>
  <c r="F23" i="9"/>
  <c r="X22" i="9"/>
  <c r="S22" i="9"/>
  <c r="R22" i="9"/>
  <c r="Q22" i="9"/>
  <c r="L22" i="9"/>
  <c r="O22" i="9" s="1"/>
  <c r="F22" i="9"/>
  <c r="X21" i="9"/>
  <c r="S21" i="9"/>
  <c r="R21" i="9"/>
  <c r="Q21" i="9"/>
  <c r="L21" i="9"/>
  <c r="O21" i="9" s="1"/>
  <c r="F21" i="9"/>
  <c r="X20" i="9"/>
  <c r="S20" i="9"/>
  <c r="R20" i="9"/>
  <c r="Q20" i="9"/>
  <c r="L20" i="9"/>
  <c r="O20" i="9" s="1"/>
  <c r="F20" i="9"/>
  <c r="X19" i="9"/>
  <c r="S19" i="9"/>
  <c r="R19" i="9"/>
  <c r="Q19" i="9"/>
  <c r="L19" i="9"/>
  <c r="O19" i="9" s="1"/>
  <c r="F19" i="9"/>
  <c r="X18" i="9"/>
  <c r="S18" i="9"/>
  <c r="R18" i="9"/>
  <c r="Q18" i="9"/>
  <c r="L18" i="9"/>
  <c r="O18" i="9" s="1"/>
  <c r="F18" i="9"/>
  <c r="X17" i="9"/>
  <c r="S17" i="9"/>
  <c r="R17" i="9"/>
  <c r="Q17" i="9"/>
  <c r="L17" i="9"/>
  <c r="O17" i="9" s="1"/>
  <c r="F17" i="9"/>
  <c r="X16" i="9"/>
  <c r="S16" i="9"/>
  <c r="R16" i="9"/>
  <c r="Q16" i="9"/>
  <c r="L16" i="9"/>
  <c r="O16" i="9" s="1"/>
  <c r="F16" i="9"/>
  <c r="X15" i="9"/>
  <c r="S15" i="9"/>
  <c r="R15" i="9"/>
  <c r="Q15" i="9"/>
  <c r="L15" i="9"/>
  <c r="O15" i="9" s="1"/>
  <c r="F15" i="9"/>
  <c r="X14" i="9"/>
  <c r="S14" i="9"/>
  <c r="R14" i="9"/>
  <c r="Q14" i="9"/>
  <c r="L14" i="9"/>
  <c r="O14" i="9" s="1"/>
  <c r="F14" i="9"/>
  <c r="X13" i="9"/>
  <c r="S13" i="9"/>
  <c r="R13" i="9"/>
  <c r="Q13" i="9"/>
  <c r="L13" i="9"/>
  <c r="O13" i="9" s="1"/>
  <c r="F13" i="9"/>
  <c r="X12" i="9"/>
  <c r="S12" i="9"/>
  <c r="R12" i="9"/>
  <c r="Q12" i="9"/>
  <c r="L12" i="9"/>
  <c r="O12" i="9" s="1"/>
  <c r="F12" i="9"/>
  <c r="X11" i="9"/>
  <c r="S11" i="9"/>
  <c r="R11" i="9"/>
  <c r="Q11" i="9"/>
  <c r="L11" i="9"/>
  <c r="O11" i="9" s="1"/>
  <c r="F11" i="9"/>
  <c r="X10" i="9"/>
  <c r="S10" i="9"/>
  <c r="R10" i="9"/>
  <c r="Q10" i="9"/>
  <c r="L10" i="9"/>
  <c r="O10" i="9" s="1"/>
  <c r="F10" i="9"/>
  <c r="X9" i="9"/>
  <c r="S9" i="9"/>
  <c r="R9" i="9"/>
  <c r="Q9" i="9"/>
  <c r="L9" i="9"/>
  <c r="O9" i="9" s="1"/>
  <c r="F9" i="9"/>
  <c r="X8" i="9"/>
  <c r="S8" i="9"/>
  <c r="R8" i="9"/>
  <c r="Q8" i="9"/>
  <c r="L8" i="9"/>
  <c r="O8" i="9" s="1"/>
  <c r="F8" i="9"/>
  <c r="X7" i="9"/>
  <c r="S7" i="9"/>
  <c r="R7" i="9"/>
  <c r="Q7" i="9"/>
  <c r="L7" i="9"/>
  <c r="O7" i="9" s="1"/>
  <c r="J7" i="9"/>
  <c r="F7" i="9"/>
  <c r="X6" i="9"/>
  <c r="S6" i="9"/>
  <c r="R6" i="9"/>
  <c r="Q6" i="9"/>
  <c r="L6" i="9"/>
  <c r="O6" i="9" s="1"/>
  <c r="F6" i="9"/>
  <c r="X5" i="9"/>
  <c r="S5" i="9"/>
  <c r="R5" i="9"/>
  <c r="Q5" i="9"/>
  <c r="L5" i="9"/>
  <c r="O5" i="9" s="1"/>
  <c r="F5" i="9"/>
  <c r="X4" i="9"/>
  <c r="S4" i="9"/>
  <c r="R4" i="9"/>
  <c r="Q4" i="9"/>
  <c r="L4" i="9"/>
  <c r="O4" i="9" s="1"/>
  <c r="J4" i="9"/>
  <c r="J5" i="9" s="1"/>
  <c r="J2" i="9" s="1"/>
  <c r="F4" i="9"/>
  <c r="X3" i="9"/>
  <c r="S3" i="9"/>
  <c r="R3" i="9"/>
  <c r="Q3" i="9"/>
  <c r="L3" i="9"/>
  <c r="O3" i="9" s="1"/>
  <c r="F3" i="9"/>
  <c r="X2" i="9"/>
  <c r="S2" i="9"/>
  <c r="R2" i="9"/>
  <c r="Q2" i="9"/>
  <c r="L2" i="9"/>
  <c r="O2" i="9" s="1"/>
  <c r="F2" i="9"/>
  <c r="G14" i="9" l="1"/>
  <c r="G18" i="9"/>
  <c r="G30" i="9"/>
  <c r="G34" i="9"/>
  <c r="AC91" i="12"/>
  <c r="AC116" i="12"/>
  <c r="AC84" i="12"/>
  <c r="AC109" i="12"/>
  <c r="AC61" i="12"/>
  <c r="AC46" i="12"/>
  <c r="AC30" i="12"/>
  <c r="AC21" i="12"/>
  <c r="AC13" i="12"/>
  <c r="AC126" i="12"/>
  <c r="AC62" i="12"/>
  <c r="AC127" i="12"/>
  <c r="AC111" i="12"/>
  <c r="AC95" i="12"/>
  <c r="AC79" i="12"/>
  <c r="AC63" i="12"/>
  <c r="AC120" i="12"/>
  <c r="AC104" i="12"/>
  <c r="AC88" i="12"/>
  <c r="AC72" i="12"/>
  <c r="AC129" i="12"/>
  <c r="AC113" i="12"/>
  <c r="AC97" i="12"/>
  <c r="AC81" i="12"/>
  <c r="AC65" i="12"/>
  <c r="AC55" i="12"/>
  <c r="AC51" i="12"/>
  <c r="AC47" i="12"/>
  <c r="AC43" i="12"/>
  <c r="AC39" i="12"/>
  <c r="AC35" i="12"/>
  <c r="AC31" i="12"/>
  <c r="AC27" i="12"/>
  <c r="AC106" i="12"/>
  <c r="AC22" i="12"/>
  <c r="AC18" i="12"/>
  <c r="AC14" i="12"/>
  <c r="AC10" i="12"/>
  <c r="AC6" i="12"/>
  <c r="AC2" i="12"/>
  <c r="AC78" i="12"/>
  <c r="AC98" i="12"/>
  <c r="AC70" i="12"/>
  <c r="AC107" i="12"/>
  <c r="AC59" i="12"/>
  <c r="AC68" i="12"/>
  <c r="AC93" i="12"/>
  <c r="AC54" i="12"/>
  <c r="AC42" i="12"/>
  <c r="AC34" i="12"/>
  <c r="AC90" i="12"/>
  <c r="AC9" i="12"/>
  <c r="AC102" i="12"/>
  <c r="AC119" i="12"/>
  <c r="AC103" i="12"/>
  <c r="AC87" i="12"/>
  <c r="AC71" i="12"/>
  <c r="AC128" i="12"/>
  <c r="AC112" i="12"/>
  <c r="AC96" i="12"/>
  <c r="AC80" i="12"/>
  <c r="AC64" i="12"/>
  <c r="AC121" i="12"/>
  <c r="AC105" i="12"/>
  <c r="AC89" i="12"/>
  <c r="AC73" i="12"/>
  <c r="AC57" i="12"/>
  <c r="AC53" i="12"/>
  <c r="AC49" i="12"/>
  <c r="AC45" i="12"/>
  <c r="AC41" i="12"/>
  <c r="AC37" i="12"/>
  <c r="AC33" i="12"/>
  <c r="AC29" i="12"/>
  <c r="AC25" i="12"/>
  <c r="AC74" i="12"/>
  <c r="AC20" i="12"/>
  <c r="AC16" i="12"/>
  <c r="AC12" i="12"/>
  <c r="AC8" i="12"/>
  <c r="AC4" i="12"/>
  <c r="AC110" i="12"/>
  <c r="AC23" i="12"/>
  <c r="AC66" i="12"/>
  <c r="AC86" i="12"/>
  <c r="AC123" i="12"/>
  <c r="AC75" i="12"/>
  <c r="AC100" i="12"/>
  <c r="AC125" i="12"/>
  <c r="AC77" i="12"/>
  <c r="AC50" i="12"/>
  <c r="AC38" i="12"/>
  <c r="AC26" i="12"/>
  <c r="AC17" i="12"/>
  <c r="AC5" i="12"/>
  <c r="AC82" i="12"/>
  <c r="AC115" i="12"/>
  <c r="AC99" i="12"/>
  <c r="AC83" i="12"/>
  <c r="AC67" i="12"/>
  <c r="AC124" i="12"/>
  <c r="AC108" i="12"/>
  <c r="AC92" i="12"/>
  <c r="AC76" i="12"/>
  <c r="AC60" i="12"/>
  <c r="AC117" i="12"/>
  <c r="AC101" i="12"/>
  <c r="AC85" i="12"/>
  <c r="AC69" i="12"/>
  <c r="AC56" i="12"/>
  <c r="AC52" i="12"/>
  <c r="AC48" i="12"/>
  <c r="AC44" i="12"/>
  <c r="AC40" i="12"/>
  <c r="AC36" i="12"/>
  <c r="AC32" i="12"/>
  <c r="AC28" i="12"/>
  <c r="AC122" i="12"/>
  <c r="AC58" i="12"/>
  <c r="AC19" i="12"/>
  <c r="AC15" i="12"/>
  <c r="AC11" i="12"/>
  <c r="AC7" i="12"/>
  <c r="AC3" i="12"/>
  <c r="AC94" i="12"/>
  <c r="AC114" i="12"/>
  <c r="AC24" i="12"/>
  <c r="AC118" i="12"/>
  <c r="G8" i="9"/>
  <c r="G12" i="9"/>
  <c r="G16" i="9"/>
  <c r="G20" i="9"/>
  <c r="G24" i="9"/>
  <c r="G28" i="9"/>
  <c r="G32" i="9"/>
  <c r="G2" i="9"/>
  <c r="G4" i="9"/>
  <c r="N128" i="9"/>
  <c r="N116" i="9"/>
  <c r="N108" i="9"/>
  <c r="N100" i="9"/>
  <c r="N88" i="9"/>
  <c r="N76" i="9"/>
  <c r="N127" i="9"/>
  <c r="N119" i="9"/>
  <c r="N111" i="9"/>
  <c r="N103" i="9"/>
  <c r="N95" i="9"/>
  <c r="N83" i="9"/>
  <c r="N75" i="9"/>
  <c r="N67" i="9"/>
  <c r="N78" i="9"/>
  <c r="N126" i="9"/>
  <c r="N122" i="9"/>
  <c r="N118" i="9"/>
  <c r="N114" i="9"/>
  <c r="N110" i="9"/>
  <c r="N106" i="9"/>
  <c r="N102" i="9"/>
  <c r="N98" i="9"/>
  <c r="N94" i="9"/>
  <c r="N90" i="9"/>
  <c r="N86" i="9"/>
  <c r="N82" i="9"/>
  <c r="N70" i="9"/>
  <c r="N129" i="9"/>
  <c r="N125" i="9"/>
  <c r="N121" i="9"/>
  <c r="N117" i="9"/>
  <c r="N113" i="9"/>
  <c r="N109" i="9"/>
  <c r="N105" i="9"/>
  <c r="N101" i="9"/>
  <c r="N97" i="9"/>
  <c r="N93" i="9"/>
  <c r="N89" i="9"/>
  <c r="N85" i="9"/>
  <c r="N81" i="9"/>
  <c r="N77" i="9"/>
  <c r="N73" i="9"/>
  <c r="N69" i="9"/>
  <c r="N124" i="9"/>
  <c r="N120" i="9"/>
  <c r="N112" i="9"/>
  <c r="N104" i="9"/>
  <c r="N96" i="9"/>
  <c r="N92" i="9"/>
  <c r="N84" i="9"/>
  <c r="N80" i="9"/>
  <c r="N72" i="9"/>
  <c r="N68" i="9"/>
  <c r="N123" i="9"/>
  <c r="N115" i="9"/>
  <c r="N107" i="9"/>
  <c r="N99" i="9"/>
  <c r="N91" i="9"/>
  <c r="N87" i="9"/>
  <c r="N79" i="9"/>
  <c r="N71" i="9"/>
  <c r="N74" i="9"/>
  <c r="G36" i="9"/>
  <c r="G40" i="9"/>
  <c r="G44" i="9"/>
  <c r="G60" i="9"/>
  <c r="G84" i="9"/>
  <c r="U85" i="9"/>
  <c r="V85" i="9" s="1"/>
  <c r="G92" i="9"/>
  <c r="G96" i="9"/>
  <c r="G100" i="9"/>
  <c r="G116" i="9"/>
  <c r="G19" i="9"/>
  <c r="G46" i="9"/>
  <c r="G50" i="9"/>
  <c r="G54" i="9"/>
  <c r="G58" i="9"/>
  <c r="G62" i="9"/>
  <c r="G66" i="9"/>
  <c r="G70" i="9"/>
  <c r="G74" i="9"/>
  <c r="G78" i="9"/>
  <c r="G3" i="9"/>
  <c r="U28" i="9"/>
  <c r="V28" i="9" s="1"/>
  <c r="G47" i="9"/>
  <c r="G43" i="9"/>
  <c r="G39" i="9"/>
  <c r="G31" i="9"/>
  <c r="G27" i="9"/>
  <c r="G23" i="9"/>
  <c r="G15" i="9"/>
  <c r="G11" i="9"/>
  <c r="I79" i="9"/>
  <c r="I128" i="9"/>
  <c r="I90" i="9"/>
  <c r="I71" i="9"/>
  <c r="I67" i="9"/>
  <c r="I3" i="9"/>
  <c r="G6" i="9"/>
  <c r="G22" i="9"/>
  <c r="G38" i="9"/>
  <c r="G82" i="9"/>
  <c r="G86" i="9"/>
  <c r="G90" i="9"/>
  <c r="G94" i="9"/>
  <c r="G98" i="9"/>
  <c r="G102" i="9"/>
  <c r="G106" i="9"/>
  <c r="G110" i="9"/>
  <c r="G114" i="9"/>
  <c r="G118" i="9"/>
  <c r="G122" i="9"/>
  <c r="G126" i="9"/>
  <c r="I123" i="9"/>
  <c r="U4" i="9"/>
  <c r="V4" i="9" s="1"/>
  <c r="G5" i="9"/>
  <c r="G10" i="9"/>
  <c r="G26" i="9"/>
  <c r="G42" i="9"/>
  <c r="U46" i="9"/>
  <c r="V46" i="9" s="1"/>
  <c r="I63" i="9"/>
  <c r="G67" i="9"/>
  <c r="I107" i="9"/>
  <c r="I75" i="9"/>
  <c r="I56" i="9"/>
  <c r="G59" i="9"/>
  <c r="G63" i="9"/>
  <c r="G79" i="9"/>
  <c r="G127" i="9"/>
  <c r="I108" i="9"/>
  <c r="G7" i="9"/>
  <c r="U57" i="9"/>
  <c r="V57" i="9" s="1"/>
  <c r="G71" i="9"/>
  <c r="G91" i="9"/>
  <c r="G95" i="9"/>
  <c r="G99" i="9"/>
  <c r="G103" i="9"/>
  <c r="G107" i="9"/>
  <c r="G51" i="9"/>
  <c r="G55" i="9"/>
  <c r="G75" i="9"/>
  <c r="G111" i="9"/>
  <c r="G115" i="9"/>
  <c r="G119" i="9"/>
  <c r="I127" i="9"/>
  <c r="I118" i="9"/>
  <c r="I102" i="9"/>
  <c r="I80" i="9"/>
  <c r="I76" i="9"/>
  <c r="I72" i="9"/>
  <c r="I68" i="9"/>
  <c r="I64" i="9"/>
  <c r="I48" i="9"/>
  <c r="G41" i="9"/>
  <c r="G33" i="9"/>
  <c r="G29" i="9"/>
  <c r="I89" i="9"/>
  <c r="I122" i="9"/>
  <c r="I106" i="9"/>
  <c r="I100" i="9"/>
  <c r="I84" i="9"/>
  <c r="I55" i="9"/>
  <c r="I44" i="9"/>
  <c r="I36" i="9"/>
  <c r="I24" i="9"/>
  <c r="I16" i="9"/>
  <c r="I8" i="9"/>
  <c r="G25" i="9"/>
  <c r="G37" i="9"/>
  <c r="I62" i="9"/>
  <c r="I66" i="9"/>
  <c r="I70" i="9"/>
  <c r="I74" i="9"/>
  <c r="I78" i="9"/>
  <c r="I82" i="9"/>
  <c r="I119" i="9"/>
  <c r="I115" i="9"/>
  <c r="I110" i="9"/>
  <c r="I103" i="9"/>
  <c r="I99" i="9"/>
  <c r="I95" i="9"/>
  <c r="I91" i="9"/>
  <c r="I86" i="9"/>
  <c r="I83" i="9"/>
  <c r="I59" i="9"/>
  <c r="I54" i="9"/>
  <c r="I125" i="9"/>
  <c r="I120" i="9"/>
  <c r="I111" i="9"/>
  <c r="I96" i="9"/>
  <c r="I87" i="9"/>
  <c r="I51" i="9"/>
  <c r="I40" i="9"/>
  <c r="I32" i="9"/>
  <c r="I20" i="9"/>
  <c r="I12" i="9"/>
  <c r="I4" i="9"/>
  <c r="G9" i="9"/>
  <c r="G13" i="9"/>
  <c r="G17" i="9"/>
  <c r="G21" i="9"/>
  <c r="G45" i="9"/>
  <c r="U2" i="9"/>
  <c r="V2" i="9" s="1"/>
  <c r="I7" i="9"/>
  <c r="U39" i="9"/>
  <c r="V39" i="9" s="1"/>
  <c r="U43" i="9"/>
  <c r="V43" i="9" s="1"/>
  <c r="G61" i="9"/>
  <c r="I65" i="9"/>
  <c r="I69" i="9"/>
  <c r="I73" i="9"/>
  <c r="I77" i="9"/>
  <c r="I81" i="9"/>
  <c r="I88" i="9"/>
  <c r="G101" i="9"/>
  <c r="I113" i="9"/>
  <c r="G117" i="9"/>
  <c r="I126" i="9"/>
  <c r="I116" i="9"/>
  <c r="I104" i="9"/>
  <c r="I92" i="9"/>
  <c r="I60" i="9"/>
  <c r="I46" i="9"/>
  <c r="I28" i="9"/>
  <c r="U3" i="9"/>
  <c r="V3" i="9" s="1"/>
  <c r="N4" i="9"/>
  <c r="I52" i="9"/>
  <c r="U89" i="9"/>
  <c r="V89" i="9" s="1"/>
  <c r="G112" i="9"/>
  <c r="U129" i="9"/>
  <c r="V129" i="9" s="1"/>
  <c r="U100" i="9"/>
  <c r="V100" i="9" s="1"/>
  <c r="U96" i="9"/>
  <c r="V96" i="9" s="1"/>
  <c r="U92" i="9"/>
  <c r="V92" i="9" s="1"/>
  <c r="U88" i="9"/>
  <c r="V88" i="9" s="1"/>
  <c r="U45" i="9"/>
  <c r="V45" i="9" s="1"/>
  <c r="U42" i="9"/>
  <c r="V42" i="9" s="1"/>
  <c r="U41" i="9"/>
  <c r="V41" i="9" s="1"/>
  <c r="U38" i="9"/>
  <c r="V38" i="9" s="1"/>
  <c r="U37" i="9"/>
  <c r="V37" i="9" s="1"/>
  <c r="U36" i="9"/>
  <c r="V36" i="9" s="1"/>
  <c r="U32" i="9"/>
  <c r="V32" i="9" s="1"/>
  <c r="U24" i="9"/>
  <c r="V24" i="9" s="1"/>
  <c r="U20" i="9"/>
  <c r="V20" i="9" s="1"/>
  <c r="U16" i="9"/>
  <c r="V16" i="9" s="1"/>
  <c r="U12" i="9"/>
  <c r="V12" i="9" s="1"/>
  <c r="U8" i="9"/>
  <c r="V8" i="9" s="1"/>
  <c r="U6" i="9"/>
  <c r="V6" i="9" s="1"/>
  <c r="U7" i="9"/>
  <c r="V7" i="9" s="1"/>
  <c r="U11" i="9"/>
  <c r="V11" i="9" s="1"/>
  <c r="U15" i="9"/>
  <c r="V15" i="9" s="1"/>
  <c r="U19" i="9"/>
  <c r="V19" i="9" s="1"/>
  <c r="U23" i="9"/>
  <c r="V23" i="9" s="1"/>
  <c r="U27" i="9"/>
  <c r="V27" i="9" s="1"/>
  <c r="U31" i="9"/>
  <c r="V31" i="9" s="1"/>
  <c r="U35" i="9"/>
  <c r="V35" i="9" s="1"/>
  <c r="U40" i="9"/>
  <c r="V40" i="9" s="1"/>
  <c r="U44" i="9"/>
  <c r="V44" i="9" s="1"/>
  <c r="U47" i="9"/>
  <c r="V47" i="9" s="1"/>
  <c r="U59" i="9"/>
  <c r="V59" i="9" s="1"/>
  <c r="U80" i="9"/>
  <c r="V80" i="9" s="1"/>
  <c r="U81" i="9"/>
  <c r="V81" i="9" s="1"/>
  <c r="U84" i="9"/>
  <c r="V84" i="9" s="1"/>
  <c r="U87" i="9"/>
  <c r="V87" i="9" s="1"/>
  <c r="U95" i="9"/>
  <c r="V95" i="9" s="1"/>
  <c r="U99" i="9"/>
  <c r="V99" i="9" s="1"/>
  <c r="U102" i="9"/>
  <c r="V102" i="9" s="1"/>
  <c r="U107" i="9"/>
  <c r="V107" i="9" s="1"/>
  <c r="U110" i="9"/>
  <c r="V110" i="9" s="1"/>
  <c r="U115" i="9"/>
  <c r="V115" i="9" s="1"/>
  <c r="U118" i="9"/>
  <c r="V118" i="9" s="1"/>
  <c r="U10" i="9"/>
  <c r="V10" i="9" s="1"/>
  <c r="U14" i="9"/>
  <c r="V14" i="9" s="1"/>
  <c r="U18" i="9"/>
  <c r="V18" i="9" s="1"/>
  <c r="U22" i="9"/>
  <c r="V22" i="9" s="1"/>
  <c r="U26" i="9"/>
  <c r="V26" i="9" s="1"/>
  <c r="U30" i="9"/>
  <c r="V30" i="9" s="1"/>
  <c r="U34" i="9"/>
  <c r="V34" i="9" s="1"/>
  <c r="U49" i="9"/>
  <c r="V49" i="9" s="1"/>
  <c r="U51" i="9"/>
  <c r="V51" i="9" s="1"/>
  <c r="U58" i="9"/>
  <c r="V58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91" i="9"/>
  <c r="V91" i="9" s="1"/>
  <c r="U94" i="9"/>
  <c r="V94" i="9" s="1"/>
  <c r="U98" i="9"/>
  <c r="V98" i="9" s="1"/>
  <c r="U106" i="9"/>
  <c r="V106" i="9" s="1"/>
  <c r="U122" i="9"/>
  <c r="V122" i="9" s="1"/>
  <c r="U127" i="9"/>
  <c r="V127" i="9" s="1"/>
  <c r="U5" i="9"/>
  <c r="V5" i="9" s="1"/>
  <c r="U9" i="9"/>
  <c r="V9" i="9" s="1"/>
  <c r="U13" i="9"/>
  <c r="V13" i="9" s="1"/>
  <c r="U17" i="9"/>
  <c r="V17" i="9" s="1"/>
  <c r="U21" i="9"/>
  <c r="V21" i="9" s="1"/>
  <c r="U25" i="9"/>
  <c r="V25" i="9" s="1"/>
  <c r="U29" i="9"/>
  <c r="V29" i="9" s="1"/>
  <c r="U33" i="9"/>
  <c r="V33" i="9" s="1"/>
  <c r="U53" i="9"/>
  <c r="V53" i="9" s="1"/>
  <c r="U55" i="9"/>
  <c r="V55" i="9" s="1"/>
  <c r="U60" i="9"/>
  <c r="V60" i="9" s="1"/>
  <c r="U83" i="9"/>
  <c r="V83" i="9" s="1"/>
  <c r="U93" i="9"/>
  <c r="V93" i="9" s="1"/>
  <c r="U97" i="9"/>
  <c r="V97" i="9" s="1"/>
  <c r="U103" i="9"/>
  <c r="V103" i="9" s="1"/>
  <c r="U111" i="9"/>
  <c r="V111" i="9" s="1"/>
  <c r="U114" i="9"/>
  <c r="V114" i="9" s="1"/>
  <c r="U119" i="9"/>
  <c r="V119" i="9" s="1"/>
  <c r="U126" i="9"/>
  <c r="V126" i="9" s="1"/>
  <c r="I50" i="9"/>
  <c r="G53" i="9"/>
  <c r="I58" i="9"/>
  <c r="G48" i="9"/>
  <c r="I49" i="9"/>
  <c r="G52" i="9"/>
  <c r="I53" i="9"/>
  <c r="G56" i="9"/>
  <c r="I57" i="9"/>
  <c r="G64" i="9"/>
  <c r="G65" i="9"/>
  <c r="G68" i="9"/>
  <c r="G69" i="9"/>
  <c r="G72" i="9"/>
  <c r="G73" i="9"/>
  <c r="G76" i="9"/>
  <c r="G77" i="9"/>
  <c r="G80" i="9"/>
  <c r="G81" i="9"/>
  <c r="G88" i="9"/>
  <c r="G89" i="9"/>
  <c r="G108" i="9"/>
  <c r="I109" i="9"/>
  <c r="G113" i="9"/>
  <c r="I114" i="9"/>
  <c r="I124" i="9"/>
  <c r="G128" i="9"/>
  <c r="I2" i="9"/>
  <c r="I6" i="9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G93" i="9"/>
  <c r="G97" i="9"/>
  <c r="I112" i="9"/>
  <c r="G121" i="9"/>
  <c r="I5" i="9"/>
  <c r="I10" i="9"/>
  <c r="I14" i="9"/>
  <c r="I18" i="9"/>
  <c r="I22" i="9"/>
  <c r="I26" i="9"/>
  <c r="I30" i="9"/>
  <c r="I34" i="9"/>
  <c r="I38" i="9"/>
  <c r="I42" i="9"/>
  <c r="I61" i="9"/>
  <c r="G85" i="9"/>
  <c r="I101" i="9"/>
  <c r="G105" i="9"/>
  <c r="I117" i="9"/>
  <c r="G125" i="9"/>
  <c r="I129" i="9"/>
  <c r="G49" i="9"/>
  <c r="G57" i="9"/>
  <c r="I85" i="9"/>
  <c r="I93" i="9"/>
  <c r="I94" i="9"/>
  <c r="I97" i="9"/>
  <c r="I98" i="9"/>
  <c r="G104" i="9"/>
  <c r="I105" i="9"/>
  <c r="G109" i="9"/>
  <c r="G120" i="9"/>
  <c r="I121" i="9"/>
  <c r="G124" i="9"/>
  <c r="G129" i="9"/>
  <c r="U48" i="9"/>
  <c r="V48" i="9" s="1"/>
  <c r="N49" i="9"/>
  <c r="U52" i="9"/>
  <c r="V52" i="9" s="1"/>
  <c r="N53" i="9"/>
  <c r="U56" i="9"/>
  <c r="V56" i="9" s="1"/>
  <c r="N57" i="9"/>
  <c r="N61" i="9"/>
  <c r="N5" i="9"/>
  <c r="N6" i="9"/>
  <c r="N50" i="9"/>
  <c r="N54" i="9"/>
  <c r="N58" i="9"/>
  <c r="N62" i="9"/>
  <c r="N64" i="9"/>
  <c r="N6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U50" i="9"/>
  <c r="V50" i="9" s="1"/>
  <c r="N51" i="9"/>
  <c r="U54" i="9"/>
  <c r="V54" i="9" s="1"/>
  <c r="N55" i="9"/>
  <c r="N59" i="9"/>
  <c r="N2" i="9"/>
  <c r="N3" i="9"/>
  <c r="N48" i="9"/>
  <c r="N52" i="9"/>
  <c r="N56" i="9"/>
  <c r="N60" i="9"/>
  <c r="N63" i="9"/>
  <c r="N65" i="9"/>
  <c r="U82" i="9"/>
  <c r="V82" i="9" s="1"/>
  <c r="U86" i="9"/>
  <c r="V86" i="9" s="1"/>
  <c r="U90" i="9"/>
  <c r="V90" i="9" s="1"/>
  <c r="U101" i="9"/>
  <c r="V101" i="9" s="1"/>
  <c r="U105" i="9"/>
  <c r="V105" i="9" s="1"/>
  <c r="U109" i="9"/>
  <c r="V109" i="9" s="1"/>
  <c r="U113" i="9"/>
  <c r="V113" i="9" s="1"/>
  <c r="U117" i="9"/>
  <c r="V117" i="9" s="1"/>
  <c r="U121" i="9"/>
  <c r="V121" i="9" s="1"/>
  <c r="U125" i="9"/>
  <c r="V125" i="9" s="1"/>
  <c r="U123" i="9"/>
  <c r="V123" i="9" s="1"/>
  <c r="U104" i="9"/>
  <c r="V104" i="9" s="1"/>
  <c r="U108" i="9"/>
  <c r="V108" i="9" s="1"/>
  <c r="U112" i="9"/>
  <c r="V112" i="9" s="1"/>
  <c r="U116" i="9"/>
  <c r="V116" i="9" s="1"/>
  <c r="U120" i="9"/>
  <c r="V120" i="9" s="1"/>
  <c r="U124" i="9"/>
  <c r="V124" i="9" s="1"/>
  <c r="U128" i="9"/>
  <c r="V128" i="9" s="1"/>
  <c r="J7" i="7" l="1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2" i="7"/>
  <c r="J4" i="7"/>
  <c r="J5" i="7" s="1"/>
  <c r="J2" i="7" s="1"/>
  <c r="N8" i="7" l="1"/>
  <c r="N5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2" i="7"/>
  <c r="G2" i="7" s="1"/>
  <c r="G51" i="7"/>
  <c r="G12" i="7"/>
  <c r="G92" i="7"/>
  <c r="Q129" i="7"/>
  <c r="R129" i="7"/>
  <c r="S129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Q99" i="7"/>
  <c r="R99" i="7"/>
  <c r="S99" i="7"/>
  <c r="Q100" i="7"/>
  <c r="R100" i="7"/>
  <c r="S100" i="7"/>
  <c r="Q101" i="7"/>
  <c r="R101" i="7"/>
  <c r="S101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Q121" i="7"/>
  <c r="R121" i="7"/>
  <c r="S121" i="7"/>
  <c r="Q122" i="7"/>
  <c r="R122" i="7"/>
  <c r="S122" i="7"/>
  <c r="Q123" i="7"/>
  <c r="R123" i="7"/>
  <c r="S123" i="7"/>
  <c r="Q124" i="7"/>
  <c r="R124" i="7"/>
  <c r="S124" i="7"/>
  <c r="Q125" i="7"/>
  <c r="R125" i="7"/>
  <c r="S125" i="7"/>
  <c r="Q126" i="7"/>
  <c r="R126" i="7"/>
  <c r="S126" i="7"/>
  <c r="Q127" i="7"/>
  <c r="R127" i="7"/>
  <c r="S127" i="7"/>
  <c r="Q128" i="7"/>
  <c r="R128" i="7"/>
  <c r="S128" i="7"/>
  <c r="S2" i="7"/>
  <c r="L3" i="7"/>
  <c r="R2" i="7"/>
  <c r="Q2" i="7"/>
  <c r="N127" i="7"/>
  <c r="L2" i="7"/>
  <c r="U121" i="7" l="1"/>
  <c r="V121" i="7" s="1"/>
  <c r="U42" i="7"/>
  <c r="V42" i="7" s="1"/>
  <c r="U127" i="7"/>
  <c r="V127" i="7" s="1"/>
  <c r="U111" i="7"/>
  <c r="V111" i="7" s="1"/>
  <c r="U103" i="7"/>
  <c r="V103" i="7" s="1"/>
  <c r="U63" i="7"/>
  <c r="V63" i="7" s="1"/>
  <c r="U68" i="7"/>
  <c r="V68" i="7" s="1"/>
  <c r="U52" i="7"/>
  <c r="V52" i="7" s="1"/>
  <c r="U126" i="7"/>
  <c r="V126" i="7" s="1"/>
  <c r="U110" i="7"/>
  <c r="V110" i="7" s="1"/>
  <c r="U62" i="7"/>
  <c r="V62" i="7" s="1"/>
  <c r="U90" i="7"/>
  <c r="V90" i="7" s="1"/>
  <c r="U15" i="7"/>
  <c r="V15" i="7" s="1"/>
  <c r="U59" i="7"/>
  <c r="V59" i="7" s="1"/>
  <c r="U43" i="7"/>
  <c r="V43" i="7" s="1"/>
  <c r="U27" i="7"/>
  <c r="V27" i="7" s="1"/>
  <c r="U11" i="7"/>
  <c r="V11" i="7" s="1"/>
  <c r="U21" i="7"/>
  <c r="V21" i="7" s="1"/>
  <c r="U13" i="7"/>
  <c r="V13" i="7" s="1"/>
  <c r="U32" i="7"/>
  <c r="V32" i="7" s="1"/>
  <c r="U58" i="7"/>
  <c r="V58" i="7" s="1"/>
  <c r="U26" i="7"/>
  <c r="V26" i="7" s="1"/>
  <c r="U124" i="7"/>
  <c r="V124" i="7" s="1"/>
  <c r="U119" i="7"/>
  <c r="V119" i="7" s="1"/>
  <c r="U116" i="7"/>
  <c r="V116" i="7" s="1"/>
  <c r="U108" i="7"/>
  <c r="V108" i="7" s="1"/>
  <c r="U84" i="7"/>
  <c r="V84" i="7" s="1"/>
  <c r="U71" i="7"/>
  <c r="V71" i="7" s="1"/>
  <c r="U44" i="7"/>
  <c r="V44" i="7" s="1"/>
  <c r="U36" i="7"/>
  <c r="V36" i="7" s="1"/>
  <c r="U28" i="7"/>
  <c r="V28" i="7" s="1"/>
  <c r="U12" i="7"/>
  <c r="V12" i="7" s="1"/>
  <c r="U64" i="7"/>
  <c r="V64" i="7" s="1"/>
  <c r="U16" i="7"/>
  <c r="V16" i="7" s="1"/>
  <c r="U128" i="7"/>
  <c r="V128" i="7" s="1"/>
  <c r="U112" i="7"/>
  <c r="V112" i="7" s="1"/>
  <c r="U96" i="7"/>
  <c r="V96" i="7" s="1"/>
  <c r="U85" i="7"/>
  <c r="V85" i="7" s="1"/>
  <c r="U37" i="7"/>
  <c r="V37" i="7" s="1"/>
  <c r="U78" i="7"/>
  <c r="V78" i="7" s="1"/>
  <c r="U69" i="7"/>
  <c r="V69" i="7" s="1"/>
  <c r="U114" i="7"/>
  <c r="V114" i="7" s="1"/>
  <c r="U98" i="7"/>
  <c r="V98" i="7" s="1"/>
  <c r="U82" i="7"/>
  <c r="V82" i="7" s="1"/>
  <c r="U66" i="7"/>
  <c r="V66" i="7" s="1"/>
  <c r="U34" i="7"/>
  <c r="V34" i="7" s="1"/>
  <c r="U18" i="7"/>
  <c r="V18" i="7" s="1"/>
  <c r="U129" i="7"/>
  <c r="V129" i="7" s="1"/>
  <c r="U55" i="7"/>
  <c r="V55" i="7" s="1"/>
  <c r="U31" i="7"/>
  <c r="V31" i="7" s="1"/>
  <c r="U107" i="7"/>
  <c r="V107" i="7" s="1"/>
  <c r="U91" i="7"/>
  <c r="V91" i="7" s="1"/>
  <c r="U48" i="7"/>
  <c r="V48" i="7" s="1"/>
  <c r="U117" i="7"/>
  <c r="V117" i="7" s="1"/>
  <c r="U92" i="7"/>
  <c r="V92" i="7" s="1"/>
  <c r="U106" i="7"/>
  <c r="V106" i="7" s="1"/>
  <c r="U50" i="7"/>
  <c r="V50" i="7" s="1"/>
  <c r="U10" i="7"/>
  <c r="V10" i="7" s="1"/>
  <c r="U101" i="7"/>
  <c r="V101" i="7" s="1"/>
  <c r="U5" i="7"/>
  <c r="V5" i="7" s="1"/>
  <c r="U113" i="7"/>
  <c r="V113" i="7" s="1"/>
  <c r="U105" i="7"/>
  <c r="V105" i="7" s="1"/>
  <c r="U97" i="7"/>
  <c r="V97" i="7" s="1"/>
  <c r="U94" i="7"/>
  <c r="V94" i="7" s="1"/>
  <c r="U73" i="7"/>
  <c r="V73" i="7" s="1"/>
  <c r="U65" i="7"/>
  <c r="V65" i="7" s="1"/>
  <c r="U25" i="7"/>
  <c r="V25" i="7" s="1"/>
  <c r="U17" i="7"/>
  <c r="V17" i="7" s="1"/>
  <c r="U76" i="7"/>
  <c r="V76" i="7" s="1"/>
  <c r="U23" i="7"/>
  <c r="V23" i="7" s="1"/>
  <c r="U4" i="7"/>
  <c r="V4" i="7" s="1"/>
  <c r="U60" i="7"/>
  <c r="V60" i="7" s="1"/>
  <c r="U75" i="7"/>
  <c r="V75" i="7" s="1"/>
  <c r="U30" i="7"/>
  <c r="V30" i="7" s="1"/>
  <c r="U14" i="7"/>
  <c r="V14" i="7" s="1"/>
  <c r="U95" i="7"/>
  <c r="V95" i="7" s="1"/>
  <c r="U74" i="7"/>
  <c r="V74" i="7" s="1"/>
  <c r="U20" i="7"/>
  <c r="V20" i="7" s="1"/>
  <c r="U49" i="7"/>
  <c r="V49" i="7" s="1"/>
  <c r="U2" i="7"/>
  <c r="V2" i="7" s="1"/>
  <c r="U122" i="7"/>
  <c r="V122" i="7" s="1"/>
  <c r="U89" i="7"/>
  <c r="V89" i="7" s="1"/>
  <c r="U46" i="7"/>
  <c r="V46" i="7" s="1"/>
  <c r="U7" i="7"/>
  <c r="V7" i="7" s="1"/>
  <c r="U87" i="7"/>
  <c r="V87" i="7" s="1"/>
  <c r="U79" i="7"/>
  <c r="V79" i="7" s="1"/>
  <c r="U53" i="7"/>
  <c r="V53" i="7" s="1"/>
  <c r="U9" i="7"/>
  <c r="V9" i="7" s="1"/>
  <c r="U102" i="7"/>
  <c r="V102" i="7" s="1"/>
  <c r="U86" i="7"/>
  <c r="V86" i="7" s="1"/>
  <c r="U70" i="7"/>
  <c r="V70" i="7" s="1"/>
  <c r="U54" i="7"/>
  <c r="V54" i="7" s="1"/>
  <c r="U38" i="7"/>
  <c r="V38" i="7" s="1"/>
  <c r="U22" i="7"/>
  <c r="V22" i="7" s="1"/>
  <c r="U6" i="7"/>
  <c r="V6" i="7" s="1"/>
  <c r="U115" i="7"/>
  <c r="V115" i="7" s="1"/>
  <c r="U99" i="7"/>
  <c r="V99" i="7" s="1"/>
  <c r="U83" i="7"/>
  <c r="V83" i="7" s="1"/>
  <c r="U67" i="7"/>
  <c r="V67" i="7" s="1"/>
  <c r="U51" i="7"/>
  <c r="V51" i="7" s="1"/>
  <c r="U35" i="7"/>
  <c r="V35" i="7" s="1"/>
  <c r="U19" i="7"/>
  <c r="V19" i="7" s="1"/>
  <c r="U3" i="7"/>
  <c r="V3" i="7" s="1"/>
  <c r="U72" i="7"/>
  <c r="V72" i="7" s="1"/>
  <c r="U56" i="7"/>
  <c r="V56" i="7" s="1"/>
  <c r="U24" i="7"/>
  <c r="V24" i="7" s="1"/>
  <c r="U8" i="7"/>
  <c r="V8" i="7" s="1"/>
  <c r="U57" i="7"/>
  <c r="V57" i="7" s="1"/>
  <c r="U39" i="7"/>
  <c r="V39" i="7" s="1"/>
  <c r="U81" i="7"/>
  <c r="V81" i="7" s="1"/>
  <c r="U33" i="7"/>
  <c r="V33" i="7" s="1"/>
  <c r="U118" i="7"/>
  <c r="V118" i="7" s="1"/>
  <c r="U100" i="7"/>
  <c r="V100" i="7" s="1"/>
  <c r="U41" i="7"/>
  <c r="V41" i="7" s="1"/>
  <c r="U120" i="7"/>
  <c r="V120" i="7" s="1"/>
  <c r="U104" i="7"/>
  <c r="V104" i="7" s="1"/>
  <c r="U88" i="7"/>
  <c r="V88" i="7" s="1"/>
  <c r="U40" i="7"/>
  <c r="V40" i="7" s="1"/>
  <c r="U125" i="7"/>
  <c r="V125" i="7" s="1"/>
  <c r="U109" i="7"/>
  <c r="V109" i="7" s="1"/>
  <c r="U93" i="7"/>
  <c r="V93" i="7" s="1"/>
  <c r="U77" i="7"/>
  <c r="V77" i="7" s="1"/>
  <c r="U61" i="7"/>
  <c r="V61" i="7" s="1"/>
  <c r="U45" i="7"/>
  <c r="V45" i="7" s="1"/>
  <c r="U29" i="7"/>
  <c r="V29" i="7" s="1"/>
  <c r="U123" i="7"/>
  <c r="V123" i="7" s="1"/>
  <c r="U80" i="7"/>
  <c r="V80" i="7" s="1"/>
  <c r="U47" i="7"/>
  <c r="V47" i="7" s="1"/>
  <c r="N24" i="7"/>
  <c r="N56" i="7"/>
  <c r="N80" i="7"/>
  <c r="N96" i="7"/>
  <c r="N128" i="7"/>
  <c r="N9" i="7"/>
  <c r="N49" i="7"/>
  <c r="N57" i="7"/>
  <c r="N81" i="7"/>
  <c r="N129" i="7"/>
  <c r="N3" i="7"/>
  <c r="N10" i="7"/>
  <c r="N18" i="7"/>
  <c r="N26" i="7"/>
  <c r="N34" i="7"/>
  <c r="N42" i="7"/>
  <c r="N50" i="7"/>
  <c r="N58" i="7"/>
  <c r="N66" i="7"/>
  <c r="N74" i="7"/>
  <c r="N82" i="7"/>
  <c r="N90" i="7"/>
  <c r="N98" i="7"/>
  <c r="N106" i="7"/>
  <c r="N114" i="7"/>
  <c r="N122" i="7"/>
  <c r="N16" i="7"/>
  <c r="N40" i="7"/>
  <c r="N64" i="7"/>
  <c r="N88" i="7"/>
  <c r="N120" i="7"/>
  <c r="N25" i="7"/>
  <c r="N65" i="7"/>
  <c r="N89" i="7"/>
  <c r="N97" i="7"/>
  <c r="N121" i="7"/>
  <c r="N2" i="7"/>
  <c r="N19" i="7"/>
  <c r="N35" i="7"/>
  <c r="N51" i="7"/>
  <c r="N67" i="7"/>
  <c r="N83" i="7"/>
  <c r="N115" i="7"/>
  <c r="N12" i="7"/>
  <c r="N28" i="7"/>
  <c r="N44" i="7"/>
  <c r="N60" i="7"/>
  <c r="N68" i="7"/>
  <c r="N84" i="7"/>
  <c r="N100" i="7"/>
  <c r="N124" i="7"/>
  <c r="N13" i="7"/>
  <c r="N21" i="7"/>
  <c r="N29" i="7"/>
  <c r="N37" i="7"/>
  <c r="N45" i="7"/>
  <c r="N53" i="7"/>
  <c r="N61" i="7"/>
  <c r="N69" i="7"/>
  <c r="N77" i="7"/>
  <c r="N85" i="7"/>
  <c r="N93" i="7"/>
  <c r="N101" i="7"/>
  <c r="N109" i="7"/>
  <c r="N117" i="7"/>
  <c r="N125" i="7"/>
  <c r="N48" i="7"/>
  <c r="N104" i="7"/>
  <c r="N33" i="7"/>
  <c r="N105" i="7"/>
  <c r="N11" i="7"/>
  <c r="N27" i="7"/>
  <c r="N43" i="7"/>
  <c r="N59" i="7"/>
  <c r="N75" i="7"/>
  <c r="N99" i="7"/>
  <c r="N107" i="7"/>
  <c r="N123" i="7"/>
  <c r="N4" i="7"/>
  <c r="N20" i="7"/>
  <c r="N36" i="7"/>
  <c r="N52" i="7"/>
  <c r="N76" i="7"/>
  <c r="N92" i="7"/>
  <c r="N108" i="7"/>
  <c r="N116" i="7"/>
  <c r="N6" i="7"/>
  <c r="N14" i="7"/>
  <c r="N22" i="7"/>
  <c r="N30" i="7"/>
  <c r="N38" i="7"/>
  <c r="N46" i="7"/>
  <c r="N54" i="7"/>
  <c r="N62" i="7"/>
  <c r="N70" i="7"/>
  <c r="N78" i="7"/>
  <c r="N86" i="7"/>
  <c r="N94" i="7"/>
  <c r="N102" i="7"/>
  <c r="N110" i="7"/>
  <c r="N118" i="7"/>
  <c r="N126" i="7"/>
  <c r="N32" i="7"/>
  <c r="N72" i="7"/>
  <c r="N112" i="7"/>
  <c r="N17" i="7"/>
  <c r="N41" i="7"/>
  <c r="N73" i="7"/>
  <c r="N113" i="7"/>
  <c r="N91" i="7"/>
  <c r="N7" i="7"/>
  <c r="N15" i="7"/>
  <c r="N23" i="7"/>
  <c r="N31" i="7"/>
  <c r="N39" i="7"/>
  <c r="N47" i="7"/>
  <c r="N55" i="7"/>
  <c r="N63" i="7"/>
  <c r="N71" i="7"/>
  <c r="N79" i="7"/>
  <c r="N87" i="7"/>
  <c r="N95" i="7"/>
  <c r="N103" i="7"/>
  <c r="N111" i="7"/>
  <c r="N119" i="7"/>
  <c r="O3" i="7" l="1"/>
  <c r="L4" i="7"/>
  <c r="O4" i="7" s="1"/>
  <c r="L5" i="7"/>
  <c r="O5" i="7" s="1"/>
  <c r="L6" i="7"/>
  <c r="O6" i="7" s="1"/>
  <c r="L7" i="7"/>
  <c r="O7" i="7" s="1"/>
  <c r="L8" i="7"/>
  <c r="O8" i="7" s="1"/>
  <c r="L9" i="7"/>
  <c r="O9" i="7" s="1"/>
  <c r="L10" i="7"/>
  <c r="O10" i="7" s="1"/>
  <c r="L11" i="7"/>
  <c r="O11" i="7" s="1"/>
  <c r="L12" i="7"/>
  <c r="O12" i="7" s="1"/>
  <c r="L13" i="7"/>
  <c r="O13" i="7" s="1"/>
  <c r="L14" i="7"/>
  <c r="O14" i="7" s="1"/>
  <c r="L15" i="7"/>
  <c r="O15" i="7" s="1"/>
  <c r="L16" i="7"/>
  <c r="O16" i="7" s="1"/>
  <c r="L17" i="7"/>
  <c r="O17" i="7" s="1"/>
  <c r="L18" i="7"/>
  <c r="O18" i="7" s="1"/>
  <c r="L19" i="7"/>
  <c r="O19" i="7" s="1"/>
  <c r="L20" i="7"/>
  <c r="O20" i="7" s="1"/>
  <c r="L21" i="7"/>
  <c r="O21" i="7" s="1"/>
  <c r="L22" i="7"/>
  <c r="O22" i="7" s="1"/>
  <c r="L23" i="7"/>
  <c r="O23" i="7" s="1"/>
  <c r="L24" i="7"/>
  <c r="O24" i="7" s="1"/>
  <c r="L25" i="7"/>
  <c r="O25" i="7" s="1"/>
  <c r="L26" i="7"/>
  <c r="O26" i="7" s="1"/>
  <c r="L27" i="7"/>
  <c r="O27" i="7" s="1"/>
  <c r="L28" i="7"/>
  <c r="O28" i="7" s="1"/>
  <c r="L29" i="7"/>
  <c r="O29" i="7" s="1"/>
  <c r="L30" i="7"/>
  <c r="O30" i="7" s="1"/>
  <c r="L31" i="7"/>
  <c r="O31" i="7" s="1"/>
  <c r="L32" i="7"/>
  <c r="O32" i="7" s="1"/>
  <c r="L33" i="7"/>
  <c r="O33" i="7" s="1"/>
  <c r="L34" i="7"/>
  <c r="O34" i="7" s="1"/>
  <c r="L35" i="7"/>
  <c r="O35" i="7" s="1"/>
  <c r="L36" i="7"/>
  <c r="O36" i="7" s="1"/>
  <c r="L37" i="7"/>
  <c r="O37" i="7" s="1"/>
  <c r="L38" i="7"/>
  <c r="O38" i="7" s="1"/>
  <c r="L39" i="7"/>
  <c r="O39" i="7" s="1"/>
  <c r="L40" i="7"/>
  <c r="O40" i="7" s="1"/>
  <c r="L41" i="7"/>
  <c r="O41" i="7" s="1"/>
  <c r="L42" i="7"/>
  <c r="O42" i="7" s="1"/>
  <c r="L43" i="7"/>
  <c r="O43" i="7" s="1"/>
  <c r="L44" i="7"/>
  <c r="O44" i="7" s="1"/>
  <c r="L45" i="7"/>
  <c r="O45" i="7" s="1"/>
  <c r="L46" i="7"/>
  <c r="O46" i="7" s="1"/>
  <c r="L47" i="7"/>
  <c r="O47" i="7" s="1"/>
  <c r="L48" i="7"/>
  <c r="O48" i="7" s="1"/>
  <c r="L49" i="7"/>
  <c r="O49" i="7" s="1"/>
  <c r="L50" i="7"/>
  <c r="O50" i="7" s="1"/>
  <c r="L51" i="7"/>
  <c r="O51" i="7" s="1"/>
  <c r="L52" i="7"/>
  <c r="O52" i="7" s="1"/>
  <c r="L53" i="7"/>
  <c r="O53" i="7" s="1"/>
  <c r="L54" i="7"/>
  <c r="O54" i="7" s="1"/>
  <c r="L55" i="7"/>
  <c r="O55" i="7" s="1"/>
  <c r="L56" i="7"/>
  <c r="O56" i="7" s="1"/>
  <c r="L57" i="7"/>
  <c r="O57" i="7" s="1"/>
  <c r="L58" i="7"/>
  <c r="O58" i="7" s="1"/>
  <c r="L59" i="7"/>
  <c r="O59" i="7" s="1"/>
  <c r="L60" i="7"/>
  <c r="O60" i="7" s="1"/>
  <c r="L61" i="7"/>
  <c r="O61" i="7" s="1"/>
  <c r="L62" i="7"/>
  <c r="O62" i="7" s="1"/>
  <c r="L63" i="7"/>
  <c r="O63" i="7" s="1"/>
  <c r="L64" i="7"/>
  <c r="O64" i="7" s="1"/>
  <c r="L65" i="7"/>
  <c r="O65" i="7" s="1"/>
  <c r="L66" i="7"/>
  <c r="O66" i="7" s="1"/>
  <c r="L67" i="7"/>
  <c r="O67" i="7" s="1"/>
  <c r="L68" i="7"/>
  <c r="O68" i="7" s="1"/>
  <c r="L69" i="7"/>
  <c r="O69" i="7" s="1"/>
  <c r="L70" i="7"/>
  <c r="O70" i="7" s="1"/>
  <c r="L71" i="7"/>
  <c r="O71" i="7" s="1"/>
  <c r="L72" i="7"/>
  <c r="O72" i="7" s="1"/>
  <c r="L73" i="7"/>
  <c r="O73" i="7" s="1"/>
  <c r="L74" i="7"/>
  <c r="O74" i="7" s="1"/>
  <c r="L75" i="7"/>
  <c r="O75" i="7" s="1"/>
  <c r="L76" i="7"/>
  <c r="O76" i="7" s="1"/>
  <c r="L77" i="7"/>
  <c r="O77" i="7" s="1"/>
  <c r="L78" i="7"/>
  <c r="O78" i="7" s="1"/>
  <c r="L79" i="7"/>
  <c r="O79" i="7" s="1"/>
  <c r="L80" i="7"/>
  <c r="O80" i="7" s="1"/>
  <c r="L81" i="7"/>
  <c r="O81" i="7" s="1"/>
  <c r="L82" i="7"/>
  <c r="O82" i="7" s="1"/>
  <c r="L83" i="7"/>
  <c r="O83" i="7" s="1"/>
  <c r="L84" i="7"/>
  <c r="O84" i="7" s="1"/>
  <c r="L85" i="7"/>
  <c r="O85" i="7" s="1"/>
  <c r="L86" i="7"/>
  <c r="O86" i="7" s="1"/>
  <c r="L87" i="7"/>
  <c r="O87" i="7" s="1"/>
  <c r="L88" i="7"/>
  <c r="O88" i="7" s="1"/>
  <c r="L89" i="7"/>
  <c r="O89" i="7" s="1"/>
  <c r="L90" i="7"/>
  <c r="O90" i="7" s="1"/>
  <c r="L91" i="7"/>
  <c r="O91" i="7" s="1"/>
  <c r="L92" i="7"/>
  <c r="O92" i="7" s="1"/>
  <c r="L93" i="7"/>
  <c r="O93" i="7" s="1"/>
  <c r="L94" i="7"/>
  <c r="O94" i="7" s="1"/>
  <c r="L95" i="7"/>
  <c r="O95" i="7" s="1"/>
  <c r="L96" i="7"/>
  <c r="O96" i="7" s="1"/>
  <c r="L97" i="7"/>
  <c r="O97" i="7" s="1"/>
  <c r="L98" i="7"/>
  <c r="O98" i="7" s="1"/>
  <c r="L99" i="7"/>
  <c r="O99" i="7" s="1"/>
  <c r="L100" i="7"/>
  <c r="O100" i="7" s="1"/>
  <c r="L101" i="7"/>
  <c r="O101" i="7" s="1"/>
  <c r="L102" i="7"/>
  <c r="O102" i="7" s="1"/>
  <c r="L103" i="7"/>
  <c r="O103" i="7" s="1"/>
  <c r="L104" i="7"/>
  <c r="O104" i="7" s="1"/>
  <c r="L105" i="7"/>
  <c r="O105" i="7" s="1"/>
  <c r="L106" i="7"/>
  <c r="O106" i="7" s="1"/>
  <c r="L107" i="7"/>
  <c r="O107" i="7" s="1"/>
  <c r="L108" i="7"/>
  <c r="O108" i="7" s="1"/>
  <c r="L109" i="7"/>
  <c r="O109" i="7" s="1"/>
  <c r="L110" i="7"/>
  <c r="O110" i="7" s="1"/>
  <c r="L111" i="7"/>
  <c r="O111" i="7" s="1"/>
  <c r="L112" i="7"/>
  <c r="O112" i="7" s="1"/>
  <c r="L113" i="7"/>
  <c r="O113" i="7" s="1"/>
  <c r="L114" i="7"/>
  <c r="O114" i="7" s="1"/>
  <c r="L115" i="7"/>
  <c r="O115" i="7" s="1"/>
  <c r="L116" i="7"/>
  <c r="O116" i="7" s="1"/>
  <c r="L117" i="7"/>
  <c r="O117" i="7" s="1"/>
  <c r="L118" i="7"/>
  <c r="O118" i="7" s="1"/>
  <c r="L119" i="7"/>
  <c r="O119" i="7" s="1"/>
  <c r="L120" i="7"/>
  <c r="O120" i="7" s="1"/>
  <c r="L121" i="7"/>
  <c r="O121" i="7" s="1"/>
  <c r="L122" i="7"/>
  <c r="O122" i="7" s="1"/>
  <c r="L123" i="7"/>
  <c r="O123" i="7" s="1"/>
  <c r="L124" i="7"/>
  <c r="O124" i="7" s="1"/>
  <c r="L125" i="7"/>
  <c r="O125" i="7" s="1"/>
  <c r="L126" i="7"/>
  <c r="O126" i="7" s="1"/>
  <c r="L127" i="7"/>
  <c r="O127" i="7" s="1"/>
  <c r="L128" i="7"/>
  <c r="O128" i="7" s="1"/>
  <c r="L129" i="7"/>
  <c r="O129" i="7" s="1"/>
  <c r="O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65" i="1" l="1"/>
  <c r="Q166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P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Q2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41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128" i="12" l="1"/>
  <c r="M126" i="12"/>
  <c r="M124" i="12"/>
  <c r="M122" i="12"/>
  <c r="M120" i="12"/>
  <c r="M118" i="12"/>
  <c r="M116" i="12"/>
  <c r="M114" i="12"/>
  <c r="M112" i="12"/>
  <c r="M110" i="12"/>
  <c r="M108" i="12"/>
  <c r="M106" i="12"/>
  <c r="M104" i="12"/>
  <c r="M102" i="12"/>
  <c r="M100" i="12"/>
  <c r="M98" i="12"/>
  <c r="M96" i="12"/>
  <c r="M94" i="12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4" i="12"/>
  <c r="M52" i="12"/>
  <c r="M50" i="12"/>
  <c r="M48" i="12"/>
  <c r="M46" i="12"/>
  <c r="M44" i="12"/>
  <c r="M42" i="12"/>
  <c r="M40" i="12"/>
  <c r="M38" i="12"/>
  <c r="M36" i="12"/>
  <c r="M34" i="12"/>
  <c r="M32" i="12"/>
  <c r="M30" i="12"/>
  <c r="M28" i="12"/>
  <c r="M26" i="12"/>
  <c r="M24" i="12"/>
  <c r="M20" i="12"/>
  <c r="M12" i="12"/>
  <c r="M4" i="12"/>
  <c r="M21" i="12"/>
  <c r="M18" i="12"/>
  <c r="M15" i="12"/>
  <c r="M13" i="12"/>
  <c r="M10" i="12"/>
  <c r="M7" i="12"/>
  <c r="M5" i="12"/>
  <c r="M2" i="12"/>
  <c r="M127" i="12"/>
  <c r="M123" i="12"/>
  <c r="M119" i="12"/>
  <c r="M117" i="12"/>
  <c r="M111" i="12"/>
  <c r="M109" i="12"/>
  <c r="M103" i="12"/>
  <c r="M101" i="12"/>
  <c r="M95" i="12"/>
  <c r="M93" i="12"/>
  <c r="M87" i="12"/>
  <c r="M85" i="12"/>
  <c r="M79" i="12"/>
  <c r="M77" i="12"/>
  <c r="M71" i="12"/>
  <c r="M69" i="12"/>
  <c r="M63" i="12"/>
  <c r="M61" i="12"/>
  <c r="M55" i="12"/>
  <c r="M53" i="12"/>
  <c r="M47" i="12"/>
  <c r="M45" i="12"/>
  <c r="M39" i="12"/>
  <c r="M37" i="12"/>
  <c r="M31" i="12"/>
  <c r="M29" i="12"/>
  <c r="M23" i="12"/>
  <c r="M16" i="12"/>
  <c r="M22" i="12"/>
  <c r="M19" i="12"/>
  <c r="M11" i="12"/>
  <c r="M9" i="12"/>
  <c r="M113" i="12"/>
  <c r="M105" i="12"/>
  <c r="M97" i="12"/>
  <c r="M89" i="12"/>
  <c r="M81" i="12"/>
  <c r="M73" i="12"/>
  <c r="M65" i="12"/>
  <c r="M125" i="12"/>
  <c r="M107" i="12"/>
  <c r="M91" i="12"/>
  <c r="M75" i="12"/>
  <c r="M59" i="12"/>
  <c r="M57" i="12"/>
  <c r="M51" i="12"/>
  <c r="M43" i="12"/>
  <c r="M33" i="12"/>
  <c r="M25" i="12"/>
  <c r="M8" i="12"/>
  <c r="M14" i="12"/>
  <c r="M3" i="12"/>
  <c r="M129" i="12"/>
  <c r="M121" i="12"/>
  <c r="M115" i="12"/>
  <c r="M99" i="12"/>
  <c r="M83" i="12"/>
  <c r="M67" i="12"/>
  <c r="M49" i="12"/>
  <c r="M35" i="12"/>
  <c r="M17" i="12"/>
  <c r="M6" i="12"/>
  <c r="M41" i="12"/>
  <c r="M27" i="1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</calcChain>
</file>

<file path=xl/sharedStrings.xml><?xml version="1.0" encoding="utf-8"?>
<sst xmlns="http://schemas.openxmlformats.org/spreadsheetml/2006/main" count="646" uniqueCount="558">
  <si>
    <t>x_LK</t>
  </si>
  <si>
    <t>y_LK</t>
  </si>
  <si>
    <t>x_RK</t>
  </si>
  <si>
    <t>y_RK</t>
  </si>
  <si>
    <t>膝</t>
    <rPh sb="0" eb="1">
      <t>ヒザ</t>
    </rPh>
    <phoneticPr fontId="18"/>
  </si>
  <si>
    <t>ハミング窓</t>
    <rPh sb="4" eb="5">
      <t>マド</t>
    </rPh>
    <phoneticPr fontId="18"/>
  </si>
  <si>
    <t>窓通過</t>
    <rPh sb="0" eb="1">
      <t>マド</t>
    </rPh>
    <rPh sb="1" eb="3">
      <t>ツウカ</t>
    </rPh>
    <phoneticPr fontId="18"/>
  </si>
  <si>
    <t>N</t>
    <phoneticPr fontId="18"/>
  </si>
  <si>
    <t>膝系列相関</t>
    <rPh sb="0" eb="1">
      <t>ヒザ</t>
    </rPh>
    <rPh sb="1" eb="3">
      <t>ケイレツ</t>
    </rPh>
    <rPh sb="3" eb="5">
      <t>ソウカン</t>
    </rPh>
    <phoneticPr fontId="18"/>
  </si>
  <si>
    <t>総時間m</t>
    <rPh sb="0" eb="1">
      <t>ソウ</t>
    </rPh>
    <rPh sb="1" eb="3">
      <t>ジカン</t>
    </rPh>
    <phoneticPr fontId="18"/>
  </si>
  <si>
    <t>フーリエ変換後</t>
    <rPh sb="4" eb="6">
      <t>ヘンカン</t>
    </rPh>
    <rPh sb="6" eb="7">
      <t>ゴ</t>
    </rPh>
    <phoneticPr fontId="18"/>
  </si>
  <si>
    <t>絶対値</t>
    <rPh sb="0" eb="3">
      <t>ゼッタイチ</t>
    </rPh>
    <phoneticPr fontId="18"/>
  </si>
  <si>
    <t>次数</t>
    <rPh sb="0" eb="2">
      <t>ジスウ</t>
    </rPh>
    <phoneticPr fontId="18"/>
  </si>
  <si>
    <t>周波数</t>
    <rPh sb="0" eb="3">
      <t>シュウハスウ</t>
    </rPh>
    <phoneticPr fontId="18"/>
  </si>
  <si>
    <t>振幅</t>
    <rPh sb="0" eb="2">
      <t>シンプク</t>
    </rPh>
    <phoneticPr fontId="18"/>
  </si>
  <si>
    <t>フーリエ逆変換後</t>
    <rPh sb="4" eb="5">
      <t>ギャク</t>
    </rPh>
    <rPh sb="5" eb="7">
      <t>ヘンカン</t>
    </rPh>
    <rPh sb="7" eb="8">
      <t>ゴ</t>
    </rPh>
    <phoneticPr fontId="18"/>
  </si>
  <si>
    <t>実部</t>
    <rPh sb="0" eb="1">
      <t>ジツ</t>
    </rPh>
    <rPh sb="1" eb="2">
      <t>ブ</t>
    </rPh>
    <phoneticPr fontId="18"/>
  </si>
  <si>
    <t>虚部</t>
    <rPh sb="0" eb="1">
      <t>キョ</t>
    </rPh>
    <rPh sb="1" eb="2">
      <t>ブ</t>
    </rPh>
    <phoneticPr fontId="18"/>
  </si>
  <si>
    <t>スペクトル</t>
    <phoneticPr fontId="18"/>
  </si>
  <si>
    <t>ローパスフィルタ</t>
    <phoneticPr fontId="18"/>
  </si>
  <si>
    <t>フィルタ通過後</t>
    <rPh sb="4" eb="6">
      <t>ツウカ</t>
    </rPh>
    <rPh sb="6" eb="7">
      <t>ゴ</t>
    </rPh>
    <phoneticPr fontId="18"/>
  </si>
  <si>
    <t>通過後スペクトル</t>
    <rPh sb="0" eb="2">
      <t>ツウカ</t>
    </rPh>
    <rPh sb="2" eb="3">
      <t>ゴ</t>
    </rPh>
    <phoneticPr fontId="18"/>
  </si>
  <si>
    <t>逆フーリエ</t>
    <rPh sb="0" eb="1">
      <t>ギャク</t>
    </rPh>
    <phoneticPr fontId="18"/>
  </si>
  <si>
    <t>周期</t>
    <rPh sb="0" eb="2">
      <t>シュウキ</t>
    </rPh>
    <phoneticPr fontId="18"/>
  </si>
  <si>
    <t>-432.184510600044+192.90990164622i</t>
  </si>
  <si>
    <t>-57.3016389904084-93.596127621516i</t>
  </si>
  <si>
    <t>119.945289649902+71.8544495798391i</t>
  </si>
  <si>
    <t>-60.7632228353811-66.5968198152915i</t>
  </si>
  <si>
    <t>-8.81660182075374-97.1699424242915i</t>
  </si>
  <si>
    <t>113.851810158195+204.913195634087i</t>
  </si>
  <si>
    <t>-146.143683250809-79.7613193639385i</t>
  </si>
  <si>
    <t>64.4378704542441-116.094757877453i</t>
  </si>
  <si>
    <t>-63.1794150446382+74.3329610850589i</t>
  </si>
  <si>
    <t>80.885617821518-6.78706666912406i</t>
  </si>
  <si>
    <t>-154.152653463507-11.0041077440028i</t>
  </si>
  <si>
    <t>119.866878157175+24.2503409563709i</t>
  </si>
  <si>
    <t>-35.6838258194589-60.3010487476216i</t>
  </si>
  <si>
    <t>58.4946466304811+44.0301655312058i</t>
  </si>
  <si>
    <t>-48.9197610370959+2.92487116264932i</t>
  </si>
  <si>
    <t>-10.9331950669558+12.7152754549088i</t>
  </si>
  <si>
    <t>-25.2894313273185-68.161857923405i</t>
  </si>
  <si>
    <t>75.1793793345601+54.6267349434975i</t>
  </si>
  <si>
    <t>-46.171311651404+22.8395326694478i</t>
  </si>
  <si>
    <t>20.5090568617578-25.1076113869629i</t>
  </si>
  <si>
    <t>-21.158990557035-28.5485727490442i</t>
  </si>
  <si>
    <t>-23.843138592524+54.7283729047788i</t>
  </si>
  <si>
    <t>10.5539092991446-36.0312019286086i</t>
  </si>
  <si>
    <t>43.2907111701924+8.62379587982013i</t>
  </si>
  <si>
    <t>-33.8327188291881-16.2861717416557i</t>
  </si>
  <si>
    <t>10.0614921067681+49.2051931692182i</t>
  </si>
  <si>
    <t>-18.8272379275223-66.115951041638i</t>
  </si>
  <si>
    <t>8.48775521162187+4.04751026350903i</t>
  </si>
  <si>
    <t>-9.16529811003515+22.1452260920714i</t>
  </si>
  <si>
    <t>10.5699226699536+29.3127096198489i</t>
  </si>
  <si>
    <t>-7.97922965162284-40.7764489193287i</t>
  </si>
  <si>
    <t>-31.0038978278166+2.95298396443604i</t>
  </si>
  <si>
    <t>17.4839830332805-6.52651994529047i</t>
  </si>
  <si>
    <t>17.8117226191169+11.1657829252584i</t>
  </si>
  <si>
    <t>-20.6797706871539+0.449043936635949i</t>
  </si>
  <si>
    <t>-7.01830248710341-0.973756967561123i</t>
  </si>
  <si>
    <t>28.9250079814507+18.0416943495975i</t>
  </si>
  <si>
    <t>-3.86161247670522-31.9193264534141i</t>
  </si>
  <si>
    <t>-15.8380526096217+13.6216353070682i</t>
  </si>
  <si>
    <t>2.30591215690121-29.3709567018131i</t>
  </si>
  <si>
    <t>9.38314527041814+34.857321294716i</t>
  </si>
  <si>
    <t>-27.3622489219787-0.419334578575324i</t>
  </si>
  <si>
    <t>22.0943831748762+15.7831416949453i</t>
  </si>
  <si>
    <t>-19.0913001987445-26.0924200403914i</t>
  </si>
  <si>
    <t>16.3449539040101+10.9530999957497i</t>
  </si>
  <si>
    <t>-1.24537205682497-30.3166051295099i</t>
  </si>
  <si>
    <t>0.970839870556793+30.3720684719781i</t>
  </si>
  <si>
    <t>-14.1197150787246+2.95482481067713i</t>
  </si>
  <si>
    <t>24.5169496539483+13.4681436810237i</t>
  </si>
  <si>
    <t>-34.5682230402487-53.4546919099681i</t>
  </si>
  <si>
    <t>15.5752403222619+61.7241395307921i</t>
  </si>
  <si>
    <t>29.5464737614013-32.3976953823276i</t>
  </si>
  <si>
    <t>-35.3610608398762-9.21214627078678i</t>
  </si>
  <si>
    <t>-38.0654446155811+26.1074075008002i</t>
  </si>
  <si>
    <t>57.0890641339182+11.4345836233972i</t>
  </si>
  <si>
    <t>-14.9295835505281-69.848791467126i</t>
  </si>
  <si>
    <t>-12.7718258147345+57.4612819032364i</t>
  </si>
  <si>
    <t>26.4616060342402-2.54865579520212i</t>
  </si>
  <si>
    <t>-29.9223822263913-41.6450621615985i</t>
  </si>
  <si>
    <t>-17.3795875722717+29.5945519449028i</t>
  </si>
  <si>
    <t>40.3639843547128+9.29296937848167i</t>
  </si>
  <si>
    <t>-3.87855407366375-32.8479317683081i</t>
  </si>
  <si>
    <t>-12.99031093038+37.9413665916338i</t>
  </si>
  <si>
    <t>-12.9903109303804-37.9413665916342i</t>
  </si>
  <si>
    <t>-3.87855407366349+32.8479317683082i</t>
  </si>
  <si>
    <t>40.3639843547127-9.2929693784818i</t>
  </si>
  <si>
    <t>-17.3795875722717-29.5945519449028i</t>
  </si>
  <si>
    <t>-29.922382226391+41.6450621615987i</t>
  </si>
  <si>
    <t>26.4616060342401+2.54865579520212i</t>
  </si>
  <si>
    <t>-12.7718258147346-57.4612819032365i</t>
  </si>
  <si>
    <t>-14.9295835505278+69.8487914671261i</t>
  </si>
  <si>
    <t>57.089064133918-11.4345836233976i</t>
  </si>
  <si>
    <t>-38.0654446155811-26.1074075007999i</t>
  </si>
  <si>
    <t>-35.3610608398761+9.21214627078676i</t>
  </si>
  <si>
    <t>29.5464737614014+32.3976953823276i</t>
  </si>
  <si>
    <t>15.5752403222617-61.7241395307922i</t>
  </si>
  <si>
    <t>-34.5682230402485+53.4546919099684i</t>
  </si>
  <si>
    <t>24.5169496539483-13.468143681024i</t>
  </si>
  <si>
    <t>-14.1197150787246-2.95482481067712i</t>
  </si>
  <si>
    <t>0.970839870556793-30.3720684719783i</t>
  </si>
  <si>
    <t>-1.24537205682491+30.3166051295101i</t>
  </si>
  <si>
    <t>16.34495390401-10.9530999957499i</t>
  </si>
  <si>
    <t>-19.0913001987444+26.0924200403915i</t>
  </si>
  <si>
    <t>22.0943831748763-15.7831416949456i</t>
  </si>
  <si>
    <t>-27.3622489219788+0.419334578575523i</t>
  </si>
  <si>
    <t>9.38314527041821-34.8573212947161i</t>
  </si>
  <si>
    <t>2.3059121569012+29.3709567018131i</t>
  </si>
  <si>
    <t>-15.8380526096217-13.6216353070684i</t>
  </si>
  <si>
    <t>-3.86161247670517+31.9193264534144i</t>
  </si>
  <si>
    <t>28.9250079814508-18.0416943495979i</t>
  </si>
  <si>
    <t>-7.01830248710346+0.973756967561142i</t>
  </si>
  <si>
    <t>-20.6797706871539-0.449043936635938i</t>
  </si>
  <si>
    <t>17.8117226191167-11.1657829252584i</t>
  </si>
  <si>
    <t>17.483983033281+6.52651994529014i</t>
  </si>
  <si>
    <t>-31.0038978278166-2.95298396443604i</t>
  </si>
  <si>
    <t>-7.97922965162242+40.7764489193283i</t>
  </si>
  <si>
    <t>10.5699226699535-29.3127096198487i</t>
  </si>
  <si>
    <t>-9.16529811003514-22.1452260920715i</t>
  </si>
  <si>
    <t>8.48775521162186-4.04751026350906i</t>
  </si>
  <si>
    <t>-18.8272379275218+66.1159510416381i</t>
  </si>
  <si>
    <t>10.0614921067677-49.2051931692181i</t>
  </si>
  <si>
    <t>-33.8327188291878+16.2861717416556i</t>
  </si>
  <si>
    <t>43.2907111701924-8.62379587982014i</t>
  </si>
  <si>
    <t>10.5539092991449+36.0312019286084i</t>
  </si>
  <si>
    <t>-23.8431385925244-54.7283729047786i</t>
  </si>
  <si>
    <t>-21.1589905570347+28.5485727490442i</t>
  </si>
  <si>
    <t>20.5090568617578+25.1076113869629i</t>
  </si>
  <si>
    <t>-46.1713116514038-22.8395326694475i</t>
  </si>
  <si>
    <t>75.1793793345596-54.6267349434978i</t>
  </si>
  <si>
    <t>-25.2894313273179+68.161857923405i</t>
  </si>
  <si>
    <t>-10.9331950669559-12.7152754549088i</t>
  </si>
  <si>
    <t>-48.9197610370955-2.92487116264918i</t>
  </si>
  <si>
    <t>58.4946466304808-44.030165531206i</t>
  </si>
  <si>
    <t>-35.6838258194584+60.3010487476217i</t>
  </si>
  <si>
    <t>119.866878157175-24.2503409563712i</t>
  </si>
  <si>
    <t>-154.152653463507+11.0041077440035i</t>
  </si>
  <si>
    <t>80.885617821518+6.7870666691236i</t>
  </si>
  <si>
    <t>-63.1794150446383-74.3329610850586i</t>
  </si>
  <si>
    <t>64.4378704542445+116.094757877453i</t>
  </si>
  <si>
    <t>-146.143683250809+79.7613193639391i</t>
  </si>
  <si>
    <t>113.851810158195-204.913195634088i</t>
  </si>
  <si>
    <t>-8.81660182075308+97.1699424242916i</t>
  </si>
  <si>
    <t>-60.7632228353809+66.5968198152917i</t>
  </si>
  <si>
    <t>119.945289649902-71.8544495798396i</t>
  </si>
  <si>
    <t>-57.301638990408+93.596127621516i</t>
  </si>
  <si>
    <t>-432.184510600045-192.909901646218i</t>
  </si>
  <si>
    <t>x_LW</t>
  </si>
  <si>
    <t>y_LW</t>
  </si>
  <si>
    <t>x_RW</t>
  </si>
  <si>
    <t>y_RW</t>
  </si>
  <si>
    <t>手首距離</t>
    <rPh sb="0" eb="2">
      <t>テクビ</t>
    </rPh>
    <rPh sb="2" eb="4">
      <t>キョリ</t>
    </rPh>
    <phoneticPr fontId="18"/>
  </si>
  <si>
    <t>系列相関</t>
    <rPh sb="0" eb="2">
      <t>ケイレツ</t>
    </rPh>
    <rPh sb="2" eb="4">
      <t>ソウカン</t>
    </rPh>
    <phoneticPr fontId="18"/>
  </si>
  <si>
    <t>-102.801857822892+11.11194217758i</t>
  </si>
  <si>
    <t>-63.4477528749715-9.19200852875153i</t>
  </si>
  <si>
    <t>-29.056818237932-102.275199084763i</t>
  </si>
  <si>
    <t>-61.2538268896298-54.7781146326778i</t>
  </si>
  <si>
    <t>76.2969344984879+13.556971997779i</t>
  </si>
  <si>
    <t>-20.1871826746601+87.0584021989045i</t>
  </si>
  <si>
    <t>-60.7025016421726+25.7826253200854i</t>
  </si>
  <si>
    <t>17.2126794368036-37.025103599664i</t>
  </si>
  <si>
    <t>-5.05924147729394-96.5451530387705i</t>
  </si>
  <si>
    <t>64.0027147790887+19.6677757741079i</t>
  </si>
  <si>
    <t>4.78933718451209+73.8886053090279i</t>
  </si>
  <si>
    <t>-79.2789660542115-54.6236742899487i</t>
  </si>
  <si>
    <t>-15.7072320483242+12.1369873490761i</t>
  </si>
  <si>
    <t>28.7778623696504-53.166928483675i</t>
  </si>
  <si>
    <t>15.9664286497124-13.2228871643541i</t>
  </si>
  <si>
    <t>49.9499657278188+101.449611570544i</t>
  </si>
  <si>
    <t>-82.9644344524013-21.5790674398353i</t>
  </si>
  <si>
    <t>1.42506571433232-30.5668051900032i</t>
  </si>
  <si>
    <t>74.6359459148432+1.87271018905342i</t>
  </si>
  <si>
    <t>5.06122090018126-9.58672835222045i</t>
  </si>
  <si>
    <t>-59.7367701990619+40.8884935651375i</t>
  </si>
  <si>
    <t>-27.3861332730096-28.2544567520324i</t>
  </si>
  <si>
    <t>45.4402019613495-20.4834378162222i</t>
  </si>
  <si>
    <t>1.96756485135871+28.682976441521i</t>
  </si>
  <si>
    <t>6.52975090096385-14.1105634363867i</t>
  </si>
  <si>
    <t>-18.0632785514042+10.3673331137329i</t>
  </si>
  <si>
    <t>3.45633197848951+7.55455578762071i</t>
  </si>
  <si>
    <t>10.8841223152494-42.2697898174253i</t>
  </si>
  <si>
    <t>-12.22066679673+35.962437550382i</t>
  </si>
  <si>
    <t>21.0058062289311-14.8951443374742i</t>
  </si>
  <si>
    <t>-20.601755343446+23.7388958414285i</t>
  </si>
  <si>
    <t>11.9837481163426-8.80239984576769i</t>
  </si>
  <si>
    <t>-0.160816727532234-4.92263527881458i</t>
  </si>
  <si>
    <t>-3.38265308170313+18.4986469667084i</t>
  </si>
  <si>
    <t>22.3516263118442-12.6777840065732i</t>
  </si>
  <si>
    <t>8.02783055279113-7.79382759556689i</t>
  </si>
  <si>
    <t>-17.4852194142305+7.37349386006736i</t>
  </si>
  <si>
    <t>11.3855782875098+9.77991249222821i</t>
  </si>
  <si>
    <t>-15.6383222193999+9.70437759525558i</t>
  </si>
  <si>
    <t>6.57946473976311-18.9499355566962i</t>
  </si>
  <si>
    <t>1.58417294324736-10.6873716698952i</t>
  </si>
  <si>
    <t>18.0308378543603+23.5858201732254i</t>
  </si>
  <si>
    <t>0.136055794326285+7.9138158368269i</t>
  </si>
  <si>
    <t>-43.6749737600084-21.911251649401i</t>
  </si>
  <si>
    <t>24.332510439951-23.4669484837991i</t>
  </si>
  <si>
    <t>22.9777932017655+2.10164771052145i</t>
  </si>
  <si>
    <t>0.874003915329602+25.6968773534218i</t>
  </si>
  <si>
    <t>-7.81820902129979E-002+3.89473015046519i</t>
  </si>
  <si>
    <t>-20.0550723333298-41.3932454751277i</t>
  </si>
  <si>
    <t>13.5302798182068+6.45395033821981i</t>
  </si>
  <si>
    <t>25.3525026475877+20.9257852295071i</t>
  </si>
  <si>
    <t>-13.0854535975069-16.938013519983i</t>
  </si>
  <si>
    <t>-23.6435845205232+31.126850272207i</t>
  </si>
  <si>
    <t>-6.14311199828045-13.8000256532632i</t>
  </si>
  <si>
    <t>8.72167223846689-15.3226893621772i</t>
  </si>
  <si>
    <t>11.7234322554832+25.8874833941787i</t>
  </si>
  <si>
    <t>-2.79518330059783-9.25738510508259i</t>
  </si>
  <si>
    <t>3.4964378864636-6.32159534990316i</t>
  </si>
  <si>
    <t>-6.10827738569387-10.5509905042394i</t>
  </si>
  <si>
    <t>3.52980088269154+0.233890438344869i</t>
  </si>
  <si>
    <t>-6.39758248077276+9.7989963992889i</t>
  </si>
  <si>
    <t>-1.49222677189494+4.0168006760063i</t>
  </si>
  <si>
    <t>10.698420394257-2.1678976317316i</t>
  </si>
  <si>
    <t>10.6984203942571+2.16789763173142i</t>
  </si>
  <si>
    <t>-1.49222677189498-4.01680067600634i</t>
  </si>
  <si>
    <t>-6.39758248077264-9.79899639928887i</t>
  </si>
  <si>
    <t>3.52980088269158-0.233890438345028i</t>
  </si>
  <si>
    <t>-6.10827738569386+10.5509905042395i</t>
  </si>
  <si>
    <t>3.49643788646356+6.32159534990313i</t>
  </si>
  <si>
    <t>-2.79518330059781+9.25738510508252i</t>
  </si>
  <si>
    <t>11.7234322554832-25.8874833941787i</t>
  </si>
  <si>
    <t>8.72167223846705+15.3226893621772i</t>
  </si>
  <si>
    <t>-6.14311199828043+13.8000256532633i</t>
  </si>
  <si>
    <t>-23.6435845205234-31.1268502722069i</t>
  </si>
  <si>
    <t>-13.0854535975068+16.9380135199828i</t>
  </si>
  <si>
    <t>25.3525026475876-20.9257852295072i</t>
  </si>
  <si>
    <t>13.5302798182068-6.45395033821981i</t>
  </si>
  <si>
    <t>-20.0550723333296+41.3932454751278i</t>
  </si>
  <si>
    <t>-7.81820902130832E-002-3.89473015046507i</t>
  </si>
  <si>
    <t>0.874003915329531-25.696877353422i</t>
  </si>
  <si>
    <t>22.9777932017655-2.10164771052153i</t>
  </si>
  <si>
    <t>24.3325104399512+23.4669484837991i</t>
  </si>
  <si>
    <t>-43.6749737600083+21.9112516494011i</t>
  </si>
  <si>
    <t>0.136055794326222-7.91381583682693i</t>
  </si>
  <si>
    <t>18.0308378543602-23.5858201732255i</t>
  </si>
  <si>
    <t>1.58417294324742+10.6873716698952i</t>
  </si>
  <si>
    <t>6.57946473976311+18.9499355566962i</t>
  </si>
  <si>
    <t>-15.6383222193999-9.70437759525552i</t>
  </si>
  <si>
    <t>11.3855782875098-9.77991249222825i</t>
  </si>
  <si>
    <t>-17.4852194142305-7.37349386006723i</t>
  </si>
  <si>
    <t>8.02783055279119+7.79382759556676i</t>
  </si>
  <si>
    <t>22.3516263118442+12.6777840065731i</t>
  </si>
  <si>
    <t>-3.38265308170315-18.4986469667084i</t>
  </si>
  <si>
    <t>-0.160816727532145+4.92263527881453i</t>
  </si>
  <si>
    <t>11.9837481163426+8.80239984576769i</t>
  </si>
  <si>
    <t>-20.601755343446-23.7388958414284i</t>
  </si>
  <si>
    <t>21.0058062289312+14.895144337474i</t>
  </si>
  <si>
    <t>-12.2206667967301-35.9624375503819i</t>
  </si>
  <si>
    <t>10.8841223152497+42.2697898174252i</t>
  </si>
  <si>
    <t>3.45633197848939-7.55455578762076i</t>
  </si>
  <si>
    <t>-18.0632785514042-10.3673331137328i</t>
  </si>
  <si>
    <t>6.52975090096395+14.1105634363866i</t>
  </si>
  <si>
    <t>1.96756485135866-28.682976441521i</t>
  </si>
  <si>
    <t>45.4402019613497+20.4834378162221i</t>
  </si>
  <si>
    <t>-27.3861332730095+28.2544567520325i</t>
  </si>
  <si>
    <t>-59.7367701990621-40.8884935651373i</t>
  </si>
  <si>
    <t>5.06122090018142+9.58672835222034i</t>
  </si>
  <si>
    <t>74.6359459148433-1.87271018905382i</t>
  </si>
  <si>
    <t>1.42506571433244+30.5668051900032i</t>
  </si>
  <si>
    <t>-82.9644344524012+21.5790674398357i</t>
  </si>
  <si>
    <t>49.9499657278185-101.449611570544i</t>
  </si>
  <si>
    <t>15.9664286497126+13.222887164354i</t>
  </si>
  <si>
    <t>28.7778623696506+53.166928483675i</t>
  </si>
  <si>
    <t>-15.7072320483244-12.136987349076i</t>
  </si>
  <si>
    <t>-79.2789660542113+54.623674289949i</t>
  </si>
  <si>
    <t>4.78933718451178-73.888605309028i</t>
  </si>
  <si>
    <t>64.0027147790887-19.6677757741081i</t>
  </si>
  <si>
    <t>-5.05924147729345+96.5451530387705i</t>
  </si>
  <si>
    <t>17.2126794368036+37.025103599664i</t>
  </si>
  <si>
    <t>-60.7025016421726-25.7826253200851i</t>
  </si>
  <si>
    <t>-20.1871826746604-87.0584021989044i</t>
  </si>
  <si>
    <t>76.2969344984879-13.5569719977794i</t>
  </si>
  <si>
    <t>-61.2538268896296+54.7781146326781i</t>
  </si>
  <si>
    <t>-29.0568182379313+102.275199084763i</t>
  </si>
  <si>
    <t>-63.4477528749714+9.19200852875177i</t>
  </si>
  <si>
    <t>-102.801857822892-11.1119421775794i</t>
  </si>
  <si>
    <t>x_LA</t>
  </si>
  <si>
    <t>y_LA</t>
  </si>
  <si>
    <t>x_RA</t>
  </si>
  <si>
    <t>y_RA</t>
  </si>
  <si>
    <t>足首距離</t>
    <rPh sb="0" eb="2">
      <t>アシクビ</t>
    </rPh>
    <rPh sb="2" eb="4">
      <t>キョリ</t>
    </rPh>
    <phoneticPr fontId="18"/>
  </si>
  <si>
    <t>time</t>
  </si>
  <si>
    <t>距離周期大</t>
    <rPh sb="0" eb="2">
      <t>キョリ</t>
    </rPh>
    <rPh sb="2" eb="4">
      <t>シュウキ</t>
    </rPh>
    <rPh sb="4" eb="5">
      <t>ダイ</t>
    </rPh>
    <phoneticPr fontId="18"/>
  </si>
  <si>
    <t>距離周期小</t>
    <rPh sb="0" eb="2">
      <t>キョリ</t>
    </rPh>
    <rPh sb="2" eb="4">
      <t>シュウキ</t>
    </rPh>
    <rPh sb="4" eb="5">
      <t>ショウ</t>
    </rPh>
    <phoneticPr fontId="18"/>
  </si>
  <si>
    <t>-297.347535108599+76.4071521337073i</t>
  </si>
  <si>
    <t>-23.6827979210698-16.7223074951222i</t>
  </si>
  <si>
    <t>-95.2758211701727+0.831455692697913i</t>
  </si>
  <si>
    <t>-57.6658822146743-164.923049742105i</t>
  </si>
  <si>
    <t>186.578453638559+63.6200010571498i</t>
  </si>
  <si>
    <t>34.6117070080934+221.338837865401i</t>
  </si>
  <si>
    <t>-162.358581697263-210.686362320026i</t>
  </si>
  <si>
    <t>-23.7232621448674+21.5920642214719i</t>
  </si>
  <si>
    <t>-54.6046369223492-70.8998858402035i</t>
  </si>
  <si>
    <t>69.8656930199535-51.4005060884018i</t>
  </si>
  <si>
    <t>-84.8062430494596+224.161964992137i</t>
  </si>
  <si>
    <t>51.4846033129049-206.426215842147i</t>
  </si>
  <si>
    <t>-64.9246879176844+67.9680729827364i</t>
  </si>
  <si>
    <t>66.9783543040148-69.4736504739294i</t>
  </si>
  <si>
    <t>20.9027849277278+70.0032571660576i</t>
  </si>
  <si>
    <t>-4.6780807761614-9.09158241915683i</t>
  </si>
  <si>
    <t>-68.2094946070855-13.5945157733984i</t>
  </si>
  <si>
    <t>89.4393030244399+4.93896080214014i</t>
  </si>
  <si>
    <t>19.5721988115079-31.2486272368413i</t>
  </si>
  <si>
    <t>-61.765473712554+20.2811441174865i</t>
  </si>
  <si>
    <t>-11.7460095278969+35.9166384357457i</t>
  </si>
  <si>
    <t>52.469986834685-42.2997218308115i</t>
  </si>
  <si>
    <t>-3.79270451598036+7.58471400783241i</t>
  </si>
  <si>
    <t>15.70683588992-27.4425473531794i</t>
  </si>
  <si>
    <t>-21.2905486701046+37.6547056011866i</t>
  </si>
  <si>
    <t>15.0032601213705-105.965298369699i</t>
  </si>
  <si>
    <t>-2.32153534076556+126.139913445891i</t>
  </si>
  <si>
    <t>37.8908792771119-54.4380946531736i</t>
  </si>
  <si>
    <t>-60.8482501027859-9.03189700010598i</t>
  </si>
  <si>
    <t>47.2042115060361+46.3758697897053i</t>
  </si>
  <si>
    <t>12.6384920188751-42.8392256181196i</t>
  </si>
  <si>
    <t>-32.5376447835247+35.1093375269754i</t>
  </si>
  <si>
    <t>-64.3645652197467+6.70531936457379i</t>
  </si>
  <si>
    <t>81.9083803185209-66.6086930827878i</t>
  </si>
  <si>
    <t>-42.8881097231246+53.2414313518084i</t>
  </si>
  <si>
    <t>22.0459776754392+11.3894805515207i</t>
  </si>
  <si>
    <t>16.3784826778232-13.9620461548253i</t>
  </si>
  <si>
    <t>-65.1251159187457-61.4714490800309i</t>
  </si>
  <si>
    <t>39.7241122265209+83.5616496425233i</t>
  </si>
  <si>
    <t>16.653101646026-52.3351877626018i</t>
  </si>
  <si>
    <t>-76.9798675355937+33.5033082460739i</t>
  </si>
  <si>
    <t>74.2710577961913+12.0428105709803i</t>
  </si>
  <si>
    <t>-22.7559043507258-27.260185366933i</t>
  </si>
  <si>
    <t>-28.4765705917918+2.71210616279354i</t>
  </si>
  <si>
    <t>-8.80760625360377-8.06267265053794i</t>
  </si>
  <si>
    <t>56.3210238468681-37.9568858371856i</t>
  </si>
  <si>
    <t>-41.5892866905388+19.284867955062i</t>
  </si>
  <si>
    <t>25.310526536663+57.4113767017153i</t>
  </si>
  <si>
    <t>33.2132723672466-35.982749258435i</t>
  </si>
  <si>
    <t>-53.9477414682517-49.9602496694687i</t>
  </si>
  <si>
    <t>47.8928033258676+54.9648439115326i</t>
  </si>
  <si>
    <t>-13.1892429637132-22.7957273868711i</t>
  </si>
  <si>
    <t>-25.2165074959196+32.4579538021945i</t>
  </si>
  <si>
    <t>18.6114264603967+13.6431186281357i</t>
  </si>
  <si>
    <t>2.32156709464943-32.2152020199391i</t>
  </si>
  <si>
    <t>28.4308653198116-33.3667094911905i</t>
  </si>
  <si>
    <t>-57.433581965067+43.5708322070417i</t>
  </si>
  <si>
    <t>47.3233163335492+5.6887490519228i</t>
  </si>
  <si>
    <t>-45.6769716110356-57.1297418702534i</t>
  </si>
  <si>
    <t>7.80978231171183+71.7065792843284i</t>
  </si>
  <si>
    <t>50.3670396361682-25.7480636742251i</t>
  </si>
  <si>
    <t>-43.6279231710826-3.52901280102269i</t>
  </si>
  <si>
    <t>-20.5124210142915+2.78246709036365i</t>
  </si>
  <si>
    <t>-20.5124210142916-2.78246709036397i</t>
  </si>
  <si>
    <t>-43.6279231710826+3.52901280102291i</t>
  </si>
  <si>
    <t>50.3670396361684+25.7480636742247i</t>
  </si>
  <si>
    <t>7.80978231171171-71.7065792843285i</t>
  </si>
  <si>
    <t>-45.6769716110353+57.1297418702538i</t>
  </si>
  <si>
    <t>47.3233163335488-5.68874905192304i</t>
  </si>
  <si>
    <t>-57.4335819650669-43.5708322070416i</t>
  </si>
  <si>
    <t>28.4308653198116+33.3667094911904i</t>
  </si>
  <si>
    <t>2.32156709464955+32.2152020199391i</t>
  </si>
  <si>
    <t>18.6114264603967-13.6431186281356i</t>
  </si>
  <si>
    <t>-25.21650749592-32.4579538021945i</t>
  </si>
  <si>
    <t>-13.1892429637129+22.7957273868711i</t>
  </si>
  <si>
    <t>47.8928033258673-54.9648439115329i</t>
  </si>
  <si>
    <t>-53.9477414682515+49.960249669469i</t>
  </si>
  <si>
    <t>33.2132723672468+35.9827492584347i</t>
  </si>
  <si>
    <t>25.3105265366629-57.4113767017153i</t>
  </si>
  <si>
    <t>-41.5892866905387-19.2848679550619i</t>
  </si>
  <si>
    <t>56.3210238468682+37.9568858371855i</t>
  </si>
  <si>
    <t>-8.80760625360358+8.062672650538i</t>
  </si>
  <si>
    <t>-28.4765705917919-2.71210616279362i</t>
  </si>
  <si>
    <t>-22.7559043507255+27.2601853669332i</t>
  </si>
  <si>
    <t>74.2710577961912-12.0428105709806i</t>
  </si>
  <si>
    <t>-76.9798675355938-33.5033082460736i</t>
  </si>
  <si>
    <t>16.6531016460262+52.3351877626018i</t>
  </si>
  <si>
    <t>39.7241122265204-83.5616496425238i</t>
  </si>
  <si>
    <t>-65.1251159187453+61.4714490800314i</t>
  </si>
  <si>
    <t>16.3784826778231+13.9620461548252i</t>
  </si>
  <si>
    <t>22.0459776754391-11.3894805515208i</t>
  </si>
  <si>
    <t>-42.8881097231247-53.2414313518083i</t>
  </si>
  <si>
    <t>81.908380318521+66.6086930827876i</t>
  </si>
  <si>
    <t>-64.3645652197464-6.70531936457364i</t>
  </si>
  <si>
    <t>-32.5376447835248-35.1093375269754i</t>
  </si>
  <si>
    <t>12.6384920188754+42.8392256181192i</t>
  </si>
  <si>
    <t>47.2042115060359-46.3758697897054i</t>
  </si>
  <si>
    <t>-60.8482501027858+9.03189700010629i</t>
  </si>
  <si>
    <t>37.8908792771122+54.4380946531734i</t>
  </si>
  <si>
    <t>-2.32153534076626-126.139913445891i</t>
  </si>
  <si>
    <t>15.0032601213708+105.965298369699i</t>
  </si>
  <si>
    <t>-21.2905486701047-37.6547056011866i</t>
  </si>
  <si>
    <t>15.7068358899201+27.4425473531794i</t>
  </si>
  <si>
    <t>-3.79270451598029-7.58471400783265i</t>
  </si>
  <si>
    <t>52.4699868346851+42.2997218308116i</t>
  </si>
  <si>
    <t>-11.7460095278971-35.9166384357458i</t>
  </si>
  <si>
    <t>-61.765473712554-20.2811441174863i</t>
  </si>
  <si>
    <t>19.5721988115083+31.248627236841i</t>
  </si>
  <si>
    <t>89.4393030244399-4.9389608021403i</t>
  </si>
  <si>
    <t>-68.2094946070853+13.5945157733986i</t>
  </si>
  <si>
    <t>-4.67808077616139+9.09158241915685i</t>
  </si>
  <si>
    <t>20.9027849277278-70.0032571660579i</t>
  </si>
  <si>
    <t>66.9783543040151+69.4736504739293i</t>
  </si>
  <si>
    <t>-64.9246879176847-67.9680729827361i</t>
  </si>
  <si>
    <t>51.4846033129057+206.426215842147i</t>
  </si>
  <si>
    <t>-84.8062430494606-224.161964992137i</t>
  </si>
  <si>
    <t>69.8656930199538+51.4005060884018i</t>
  </si>
  <si>
    <t>-54.6046369223487+70.8998858402035i</t>
  </si>
  <si>
    <t>-23.7232621448674-21.5920642214718i</t>
  </si>
  <si>
    <t>-162.358581697262+210.686362320027i</t>
  </si>
  <si>
    <t>34.6117070080925-221.338837865401i</t>
  </si>
  <si>
    <t>186.578453638559-63.6200010571509i</t>
  </si>
  <si>
    <t>-57.6658822146738+164.923049742105i</t>
  </si>
  <si>
    <t>-95.2758211701724-0.831455692697636i</t>
  </si>
  <si>
    <t>-23.6827979210697+16.7223074951223i</t>
  </si>
  <si>
    <t>-297.347535108599-76.4071521337059i</t>
  </si>
  <si>
    <t>膝距離</t>
    <rPh sb="0" eb="1">
      <t>ヒザ</t>
    </rPh>
    <rPh sb="1" eb="3">
      <t>キョリ</t>
    </rPh>
    <phoneticPr fontId="18"/>
  </si>
  <si>
    <t>２つの距離の平均</t>
    <rPh sb="3" eb="5">
      <t>キョリ</t>
    </rPh>
    <rPh sb="6" eb="8">
      <t>ヘイキン</t>
    </rPh>
    <phoneticPr fontId="18"/>
  </si>
  <si>
    <t>周期の微分</t>
    <rPh sb="0" eb="2">
      <t>シュウキ</t>
    </rPh>
    <rPh sb="3" eb="5">
      <t>ビブン</t>
    </rPh>
    <phoneticPr fontId="18"/>
  </si>
  <si>
    <t>-364.766022854321+134.658526889963i</t>
  </si>
  <si>
    <t>-40.4922184557391-55.1592175583191i</t>
  </si>
  <si>
    <t>12.3347342398648+36.3429526362685i</t>
  </si>
  <si>
    <t>-59.2145525250277-115.759934778698i</t>
  </si>
  <si>
    <t>88.8809259089028-16.7749706835709i</t>
  </si>
  <si>
    <t>74.2317585831444+213.126016749744i</t>
  </si>
  <si>
    <t>-154.251132474036-145.223840841983i</t>
  </si>
  <si>
    <t>周期T[hz]</t>
    <rPh sb="0" eb="2">
      <t>シュウキ</t>
    </rPh>
    <phoneticPr fontId="18"/>
  </si>
  <si>
    <t>周波数f[hz]</t>
    <rPh sb="0" eb="3">
      <t>シュウハスウ</t>
    </rPh>
    <phoneticPr fontId="18"/>
  </si>
  <si>
    <t>20.3573041546884-47.2513468279904i</t>
  </si>
  <si>
    <t>-58.8920259834937+1.7165376224277i</t>
  </si>
  <si>
    <t>75.3756554207358-29.0937863787629i</t>
  </si>
  <si>
    <t>-119.479448256484+106.578928624067i</t>
  </si>
  <si>
    <t>85.6757407350402-91.0879374428883i</t>
  </si>
  <si>
    <t>-50.3042568685716+3.83351211755742i</t>
  </si>
  <si>
    <t>62.7365004672479-12.7217424713618i</t>
  </si>
  <si>
    <t>-14.008488054684+36.4640641643535i</t>
  </si>
  <si>
    <t>-7.80563792155862+1.8118465178759i</t>
  </si>
  <si>
    <t>-46.749462967202-40.8781868484017i</t>
  </si>
  <si>
    <t>82.3093411795+29.7828478728188i</t>
  </si>
  <si>
    <t>-13.299556419948-4.20454728369675i</t>
  </si>
  <si>
    <t>-20.6282084253981-2.41323363473818i</t>
  </si>
  <si>
    <t>-16.452500042466+3.68403284335072i</t>
  </si>
  <si>
    <t>14.3134241210805+6.21432553698363i</t>
  </si>
  <si>
    <t>3.3806023915821-14.2232439603881i</t>
  </si>
  <si>
    <t>29.4987735300562-9.40937573667965i</t>
  </si>
  <si>
    <t>-27.5616337496464+10.6842669297655i</t>
  </si>
  <si>
    <t>12.5323761140693-28.3800526002404i</t>
  </si>
  <si>
    <t>-10.5743866341439+30.0119812021267i</t>
  </si>
  <si>
    <t>23.1893172443669-25.1952921948323i</t>
  </si>
  <si>
    <t>-35.0067741064105+6.55666454598273i</t>
  </si>
  <si>
    <t>28.8870670879948+37.8442897047771i</t>
  </si>
  <si>
    <t>2.32963118362609-41.8078372687241i</t>
  </si>
  <si>
    <t>-31.7707713056707+19.0311607457057i</t>
  </si>
  <si>
    <t>-23.4402910932331+8.93997096416399E-002i</t>
  </si>
  <si>
    <t>49.8600514688189-27.7214550787647i</t>
  </si>
  <si>
    <t>-31.7839402051393+26.8452376442222i</t>
  </si>
  <si>
    <t>7.51383759416789+5.20786179197979i</t>
  </si>
  <si>
    <t>22.6517453296369+2.03982409738612i</t>
  </si>
  <si>
    <t>-34.4933641977255-46.6953877667225i</t>
  </si>
  <si>
    <t>11.9430298084496+48.5916424747958i</t>
  </si>
  <si>
    <t>9.47950690146359-40.8530722322074i</t>
  </si>
  <si>
    <t>-33.7983611325878+34.1803147703949i</t>
  </si>
  <si>
    <t>23.4544044371063+5.8117379962025i</t>
  </si>
  <si>
    <t>-0.330760587924791-5.73852183599383i</t>
  </si>
  <si>
    <t>-23.7839353952682-11.6901569387989i</t>
  </si>
  <si>
    <t>3.76867382520317+1.44521367260586i</t>
  </si>
  <si>
    <t>27.5378258950216-34.1367454833477i</t>
  </si>
  <si>
    <t>-20.309223409991+24.8284682135201i</t>
  </si>
  <si>
    <t>5.59540572896921+30.1831007561962i</t>
  </si>
  <si>
    <t>28.8651110105975-11.2573027887057i</t>
  </si>
  <si>
    <t>-44.2579822542502-51.7074707897184i</t>
  </si>
  <si>
    <t>31.7340218240648+58.3444917211623i</t>
  </si>
  <si>
    <t>8.17861539884409-27.5967113845993i</t>
  </si>
  <si>
    <t>-30.2887841678979+11.6229037657039i</t>
  </si>
  <si>
    <t>-9.72700907759218+19.8752630644679i</t>
  </si>
  <si>
    <t>29.7053156142838-10.390309198271i</t>
  </si>
  <si>
    <t>6.75064088464169-51.6077504791583i</t>
  </si>
  <si>
    <t>-35.1027038899007+50.516057055139i</t>
  </si>
  <si>
    <t>36.8924611838947+1.57004662836033i</t>
  </si>
  <si>
    <t>-37.7996769187134-49.387402015926i</t>
  </si>
  <si>
    <t>-4.78490263027991+50.6505656146156i</t>
  </si>
  <si>
    <t>45.3655119954405-8.22754714787174i</t>
  </si>
  <si>
    <t>-23.7532386223732-18.1884722846654i</t>
  </si>
  <si>
    <t>-16.7513659723357+20.3619168409987i</t>
  </si>
  <si>
    <t>-16.751365972336-20.3619168409991i</t>
  </si>
  <si>
    <t>-23.753238622373+18.1884722846655i</t>
  </si>
  <si>
    <t>45.3655119954405+8.22754714787146i</t>
  </si>
  <si>
    <t>-4.78490263028-50.6505656146156i</t>
  </si>
  <si>
    <t>-37.7996769187131+49.3874020159262i</t>
  </si>
  <si>
    <t>36.8924611838944-1.57004662836044i</t>
  </si>
  <si>
    <t>-35.1027038899008-50.516057055139i</t>
  </si>
  <si>
    <t>6.75064088464187+51.6077504791583i</t>
  </si>
  <si>
    <t>29.7053156142838+10.3903091982707i</t>
  </si>
  <si>
    <t>-9.72700907759219-19.8752630644678i</t>
  </si>
  <si>
    <t>-30.288784167898-11.6229037657039i</t>
  </si>
  <si>
    <t>8.17861539884426+27.5967113845993i</t>
  </si>
  <si>
    <t>31.7340218240645-58.3444917211626i</t>
  </si>
  <si>
    <t>-44.25798225425+51.7074707897187i</t>
  </si>
  <si>
    <t>28.8651110105976+11.2573027887053i</t>
  </si>
  <si>
    <t>5.59540572896914-30.1831007561962i</t>
  </si>
  <si>
    <t>-20.309223409991-24.8284682135201i</t>
  </si>
  <si>
    <t>27.5378258950217+34.1367454833478i</t>
  </si>
  <si>
    <t>3.76867382520323-1.44521367260594i</t>
  </si>
  <si>
    <t>-23.7839353952682+11.6901569387989i</t>
  </si>
  <si>
    <t>-0.330760587924617+5.73852183599377i</t>
  </si>
  <si>
    <t>23.4544044371062-5.81173799620251i</t>
  </si>
  <si>
    <t>-33.7983611325878-34.1803147703949i</t>
  </si>
  <si>
    <t>9.4795069014637+40.8530722322074i</t>
  </si>
  <si>
    <t>11.9430298084493-48.5916424747961i</t>
  </si>
  <si>
    <t>-34.4933641977252+46.6953877667229i</t>
  </si>
  <si>
    <t>22.651745329637-2.03982409738636i</t>
  </si>
  <si>
    <t>7.51383759416784-5.20786179197984i</t>
  </si>
  <si>
    <t>-31.7839402051393-26.8452376442221i</t>
  </si>
  <si>
    <t>49.8600514688189+27.7214550787646i</t>
  </si>
  <si>
    <t>-23.4402910932327-8.93997096417465E-002i</t>
  </si>
  <si>
    <t>-31.7707713056707-19.0311607457057i</t>
  </si>
  <si>
    <t>2.32963118362649+41.8078372687237i</t>
  </si>
  <si>
    <t>28.8870670879947-37.8442897047771i</t>
  </si>
  <si>
    <t>-35.0067741064105-6.5566645459826i</t>
  </si>
  <si>
    <t>23.189317244367+25.1952921948322i</t>
  </si>
  <si>
    <t>-10.574386634144-30.0119812021266i</t>
  </si>
  <si>
    <t>12.5323761140693+28.3800526002403i</t>
  </si>
  <si>
    <t>-27.5616337496462-10.6842669297655i</t>
  </si>
  <si>
    <t>29.4987735300563+9.40937573667965i</t>
  </si>
  <si>
    <t>3.38060239158229+14.2232439603879i</t>
  </si>
  <si>
    <t>14.3134241210804-6.2143255369835i</t>
  </si>
  <si>
    <t>-16.4525000424659-3.68403284335085i</t>
  </si>
  <si>
    <t>-20.6282084253981+2.41323363473827i</t>
  </si>
  <si>
    <t>-13.2995564199478+4.20454728369673i</t>
  </si>
  <si>
    <t>82.3093411794997-29.7828478728191i</t>
  </si>
  <si>
    <t>-46.7494629672016+40.8781868484018i</t>
  </si>
  <si>
    <t>-7.80563792155863-1.81184651787589i</t>
  </si>
  <si>
    <t>-14.0084880546839-36.4640641643536i</t>
  </si>
  <si>
    <t>62.736500467248+12.7217424713616i</t>
  </si>
  <si>
    <t>-50.3042568685716-3.83351211755721i</t>
  </si>
  <si>
    <t>85.6757407350406+91.087937442888i</t>
  </si>
  <si>
    <t>-119.479448256484-106.578928624067i</t>
  </si>
  <si>
    <t>75.3756554207359+29.0937863787627i</t>
  </si>
  <si>
    <t>-58.8920259834935-1.71653762242754i</t>
  </si>
  <si>
    <t>20.3573041546885+47.2513468279904i</t>
  </si>
  <si>
    <t>-154.251132474035+145.223840841983i</t>
  </si>
  <si>
    <t>74.2317585831436-213.126016749745i</t>
  </si>
  <si>
    <t>88.880925908903+16.7749706835704i</t>
  </si>
  <si>
    <t>-59.2145525250273+115.759934778698i</t>
  </si>
  <si>
    <t>12.3347342398649-36.3429526362686i</t>
  </si>
  <si>
    <t>-40.4922184557389+55.1592175583192i</t>
  </si>
  <si>
    <t>-364.766022854322-134.658526889962i</t>
  </si>
  <si>
    <t>足首</t>
    <rPh sb="0" eb="1">
      <t>アシ</t>
    </rPh>
    <rPh sb="1" eb="2">
      <t>クビ</t>
    </rPh>
    <phoneticPr fontId="18"/>
  </si>
  <si>
    <t>手</t>
    <rPh sb="0" eb="1">
      <t>テ</t>
    </rPh>
    <phoneticPr fontId="18"/>
  </si>
  <si>
    <t>足首系列相関</t>
    <rPh sb="0" eb="2">
      <t>アシクビ</t>
    </rPh>
    <rPh sb="2" eb="4">
      <t>ケイレツ</t>
    </rPh>
    <rPh sb="4" eb="6">
      <t>ソウカン</t>
    </rPh>
    <phoneticPr fontId="18"/>
  </si>
  <si>
    <t>手系列相関</t>
    <rPh sb="0" eb="1">
      <t>テ</t>
    </rPh>
    <rPh sb="1" eb="3">
      <t>ケイレツ</t>
    </rPh>
    <rPh sb="3" eb="5">
      <t>ソウカン</t>
    </rPh>
    <phoneticPr fontId="18"/>
  </si>
  <si>
    <t>足がついた時間</t>
    <rPh sb="0" eb="1">
      <t>アシ</t>
    </rPh>
    <rPh sb="5" eb="7">
      <t>ジカン</t>
    </rPh>
    <phoneticPr fontId="18"/>
  </si>
  <si>
    <t>右足</t>
    <rPh sb="0" eb="2">
      <t>ミギアシ</t>
    </rPh>
    <phoneticPr fontId="18"/>
  </si>
  <si>
    <t>左足</t>
    <rPh sb="0" eb="2">
      <t>ヒダリアシ</t>
    </rPh>
    <phoneticPr fontId="18"/>
  </si>
  <si>
    <t>周期T[s]</t>
    <rPh sb="0" eb="2">
      <t>シュウキ</t>
    </rPh>
    <phoneticPr fontId="18"/>
  </si>
  <si>
    <t>足首</t>
    <rPh sb="0" eb="2">
      <t>アシクビ</t>
    </rPh>
    <phoneticPr fontId="18"/>
  </si>
  <si>
    <t>手首</t>
    <rPh sb="0" eb="2">
      <t>テクビ</t>
    </rPh>
    <phoneticPr fontId="18"/>
  </si>
  <si>
    <t>絶対誤差率</t>
    <rPh sb="0" eb="2">
      <t>ゼッタイ</t>
    </rPh>
    <rPh sb="2" eb="4">
      <t>ゴサ</t>
    </rPh>
    <rPh sb="4" eb="5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</si>
</sst>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  <xf numFmtId="0" fontId="0" fillId="0" borderId="11" xfId="0" applyFill="1" applyBorder="1">
      <alignment vertical="center"/>
    </xf>
    <xf numFmtId="11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 applyBorder="1">
      <alignment vertical="center"/>
    </xf>
    <xf numFmtId="0" fontId="0" fillId="36" borderId="0" xfId="0" applyFill="1" applyBorder="1">
      <alignment vertical="center"/>
    </xf>
    <xf numFmtId="0" fontId="0" fillId="36" borderId="0" xfId="0" applyFill="1">
      <alignment vertical="center"/>
    </xf>
    <xf numFmtId="0" fontId="0" fillId="36" borderId="10" xfId="0" applyFill="1" applyBorder="1">
      <alignment vertical="center"/>
    </xf>
    <xf numFmtId="0" fontId="0" fillId="36" borderId="0" xfId="0" applyNumberFormat="1" applyFill="1">
      <alignment vertical="center"/>
    </xf>
    <xf numFmtId="11" fontId="0" fillId="36" borderId="0" xfId="0" applyNumberFormat="1" applyFill="1">
      <alignment vertical="center"/>
    </xf>
    <xf numFmtId="0" fontId="0" fillId="37" borderId="0" xfId="0" applyFill="1" applyBorder="1">
      <alignment vertical="center"/>
    </xf>
    <xf numFmtId="0" fontId="0" fillId="37" borderId="0" xfId="0" applyFill="1">
      <alignment vertical="center"/>
    </xf>
    <xf numFmtId="0" fontId="0" fillId="37" borderId="10" xfId="0" applyFill="1" applyBorder="1">
      <alignment vertical="center"/>
    </xf>
    <xf numFmtId="0" fontId="0" fillId="37" borderId="0" xfId="0" applyNumberFormat="1" applyFill="1">
      <alignment vertical="center"/>
    </xf>
    <xf numFmtId="11" fontId="0" fillId="37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38" borderId="0" xfId="0" applyFill="1" applyBorder="1">
      <alignment vertical="center"/>
    </xf>
    <xf numFmtId="0" fontId="0" fillId="38" borderId="0" xfId="0" applyFill="1">
      <alignment vertical="center"/>
    </xf>
    <xf numFmtId="0" fontId="0" fillId="38" borderId="10" xfId="0" applyFill="1" applyBorder="1">
      <alignment vertical="center"/>
    </xf>
    <xf numFmtId="0" fontId="0" fillId="38" borderId="0" xfId="0" applyNumberFormat="1" applyFill="1">
      <alignment vertical="center"/>
    </xf>
    <xf numFmtId="0" fontId="0" fillId="39" borderId="0" xfId="0" applyFill="1" applyBorder="1">
      <alignment vertical="center"/>
    </xf>
    <xf numFmtId="0" fontId="0" fillId="39" borderId="0" xfId="0" applyFill="1">
      <alignment vertical="center"/>
    </xf>
    <xf numFmtId="0" fontId="0" fillId="39" borderId="10" xfId="0" applyFill="1" applyBorder="1">
      <alignment vertical="center"/>
    </xf>
    <xf numFmtId="0" fontId="0" fillId="39" borderId="0" xfId="0" applyNumberFormat="1" applyFill="1">
      <alignment vertical="center"/>
    </xf>
    <xf numFmtId="11" fontId="0" fillId="39" borderId="0" xfId="0" applyNumberFormat="1" applyFill="1">
      <alignment vertical="center"/>
    </xf>
    <xf numFmtId="11" fontId="0" fillId="38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dateArr!$S$1</c:f>
              <c:strCache>
                <c:ptCount val="1"/>
                <c:pt idx="0">
                  <c:v>膝系列相関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dateArr!$S$2:$S$129</c:f>
              <c:numCache>
                <c:formatCode>General</c:formatCode>
                <c:ptCount val="128"/>
                <c:pt idx="0">
                  <c:v>0.64441919558891603</c:v>
                </c:pt>
                <c:pt idx="1">
                  <c:v>0.56087101238625758</c:v>
                </c:pt>
                <c:pt idx="2">
                  <c:v>0.42443441441431778</c:v>
                </c:pt>
                <c:pt idx="3">
                  <c:v>0.31857363140292733</c:v>
                </c:pt>
                <c:pt idx="4">
                  <c:v>0.26121537076980511</c:v>
                </c:pt>
                <c:pt idx="5">
                  <c:v>0.1532799746962786</c:v>
                </c:pt>
                <c:pt idx="6">
                  <c:v>0.12000463192635885</c:v>
                </c:pt>
                <c:pt idx="7">
                  <c:v>6.6477774856383079E-2</c:v>
                </c:pt>
                <c:pt idx="8">
                  <c:v>5.2304821282865156E-2</c:v>
                </c:pt>
                <c:pt idx="9">
                  <c:v>1.7044850184189445E-2</c:v>
                </c:pt>
                <c:pt idx="10">
                  <c:v>6.5818622237622484E-2</c:v>
                </c:pt>
                <c:pt idx="11">
                  <c:v>1.6258542001756082E-2</c:v>
                </c:pt>
                <c:pt idx="12">
                  <c:v>3.6248518395118522E-2</c:v>
                </c:pt>
                <c:pt idx="13">
                  <c:v>5.8085069549346849E-2</c:v>
                </c:pt>
                <c:pt idx="14">
                  <c:v>9.51155093807943E-2</c:v>
                </c:pt>
                <c:pt idx="15">
                  <c:v>0.13954073784570556</c:v>
                </c:pt>
                <c:pt idx="16">
                  <c:v>0.13470061654974771</c:v>
                </c:pt>
                <c:pt idx="17">
                  <c:v>0.200129588312081</c:v>
                </c:pt>
                <c:pt idx="18">
                  <c:v>0.28050225162238251</c:v>
                </c:pt>
                <c:pt idx="19">
                  <c:v>0.25905175094501837</c:v>
                </c:pt>
                <c:pt idx="20">
                  <c:v>0.23999880836744561</c:v>
                </c:pt>
                <c:pt idx="21">
                  <c:v>0.18085067964168897</c:v>
                </c:pt>
                <c:pt idx="22">
                  <c:v>0.14558352938460098</c:v>
                </c:pt>
                <c:pt idx="23">
                  <c:v>2.896574066313987E-2</c:v>
                </c:pt>
                <c:pt idx="24">
                  <c:v>-5.3963088432312754E-2</c:v>
                </c:pt>
                <c:pt idx="25">
                  <c:v>-0.11632470455594399</c:v>
                </c:pt>
                <c:pt idx="26">
                  <c:v>-0.13705611657880912</c:v>
                </c:pt>
                <c:pt idx="27">
                  <c:v>-0.16736360065880665</c:v>
                </c:pt>
                <c:pt idx="28">
                  <c:v>-0.12359107797910555</c:v>
                </c:pt>
                <c:pt idx="29">
                  <c:v>-0.12548314147826103</c:v>
                </c:pt>
                <c:pt idx="30">
                  <c:v>-0.14082878850053737</c:v>
                </c:pt>
                <c:pt idx="31">
                  <c:v>-0.11395700880293438</c:v>
                </c:pt>
                <c:pt idx="32">
                  <c:v>-7.8869104417915725E-2</c:v>
                </c:pt>
                <c:pt idx="33">
                  <c:v>-9.7049454622246088E-3</c:v>
                </c:pt>
                <c:pt idx="34">
                  <c:v>2.3562221795384412E-2</c:v>
                </c:pt>
                <c:pt idx="35">
                  <c:v>3.6554079098714852E-2</c:v>
                </c:pt>
                <c:pt idx="36">
                  <c:v>6.6930289170242629E-2</c:v>
                </c:pt>
                <c:pt idx="37">
                  <c:v>0.11423019646781887</c:v>
                </c:pt>
                <c:pt idx="38">
                  <c:v>8.102392792840056E-2</c:v>
                </c:pt>
                <c:pt idx="39">
                  <c:v>6.2156638297092462E-2</c:v>
                </c:pt>
                <c:pt idx="40">
                  <c:v>5.7441245466941952E-2</c:v>
                </c:pt>
                <c:pt idx="41">
                  <c:v>2.7565685221138829E-2</c:v>
                </c:pt>
                <c:pt idx="42">
                  <c:v>1.0086922860978897E-2</c:v>
                </c:pt>
                <c:pt idx="43">
                  <c:v>-3.1080842323883948E-2</c:v>
                </c:pt>
                <c:pt idx="44">
                  <c:v>-9.99541748485515E-2</c:v>
                </c:pt>
                <c:pt idx="45">
                  <c:v>-0.17970346063645506</c:v>
                </c:pt>
                <c:pt idx="46">
                  <c:v>-0.26047544216478996</c:v>
                </c:pt>
                <c:pt idx="47">
                  <c:v>-0.31818333820105321</c:v>
                </c:pt>
                <c:pt idx="48">
                  <c:v>-0.39704624372709507</c:v>
                </c:pt>
                <c:pt idx="49">
                  <c:v>-0.38810212360211743</c:v>
                </c:pt>
                <c:pt idx="50">
                  <c:v>-0.4135210908808003</c:v>
                </c:pt>
                <c:pt idx="51">
                  <c:v>-0.40094213306856896</c:v>
                </c:pt>
                <c:pt idx="52">
                  <c:v>-0.34628643259114855</c:v>
                </c:pt>
                <c:pt idx="53">
                  <c:v>-0.32754350779201929</c:v>
                </c:pt>
                <c:pt idx="54">
                  <c:v>-0.33353568310303799</c:v>
                </c:pt>
                <c:pt idx="55">
                  <c:v>-0.21419386663144863</c:v>
                </c:pt>
                <c:pt idx="56">
                  <c:v>-0.12528144943850197</c:v>
                </c:pt>
                <c:pt idx="57">
                  <c:v>-4.0811836029370684E-2</c:v>
                </c:pt>
                <c:pt idx="58">
                  <c:v>-2.9854592719367311E-2</c:v>
                </c:pt>
                <c:pt idx="59">
                  <c:v>-8.1842054403445053E-2</c:v>
                </c:pt>
                <c:pt idx="60">
                  <c:v>-2.9732310292031921E-2</c:v>
                </c:pt>
                <c:pt idx="61">
                  <c:v>-8.3702826602180355E-2</c:v>
                </c:pt>
                <c:pt idx="62">
                  <c:v>-0.10474576816198407</c:v>
                </c:pt>
                <c:pt idx="63">
                  <c:v>-0.20161374414129224</c:v>
                </c:pt>
                <c:pt idx="64">
                  <c:v>-0.25460195467389624</c:v>
                </c:pt>
                <c:pt idx="65">
                  <c:v>-0.3244311866964294</c:v>
                </c:pt>
                <c:pt idx="66">
                  <c:v>-0.33257993719536638</c:v>
                </c:pt>
                <c:pt idx="67">
                  <c:v>-0.38012193198274713</c:v>
                </c:pt>
                <c:pt idx="68">
                  <c:v>-0.35816020587649727</c:v>
                </c:pt>
                <c:pt idx="69">
                  <c:v>-0.36403529189791445</c:v>
                </c:pt>
                <c:pt idx="70">
                  <c:v>-0.35857108249169367</c:v>
                </c:pt>
                <c:pt idx="71">
                  <c:v>-0.27086765030236698</c:v>
                </c:pt>
                <c:pt idx="72">
                  <c:v>-0.20636316112136638</c:v>
                </c:pt>
                <c:pt idx="73">
                  <c:v>-0.19656459444160085</c:v>
                </c:pt>
                <c:pt idx="74">
                  <c:v>-0.14721329760953403</c:v>
                </c:pt>
                <c:pt idx="75">
                  <c:v>-7.4489095139908215E-2</c:v>
                </c:pt>
                <c:pt idx="76">
                  <c:v>-6.4239178209354764E-2</c:v>
                </c:pt>
                <c:pt idx="77">
                  <c:v>1.4425038040793278E-3</c:v>
                </c:pt>
                <c:pt idx="78">
                  <c:v>9.2219571910359295E-3</c:v>
                </c:pt>
                <c:pt idx="79">
                  <c:v>9.2838205660876905E-3</c:v>
                </c:pt>
                <c:pt idx="80">
                  <c:v>-7.9205608891906434E-2</c:v>
                </c:pt>
                <c:pt idx="81">
                  <c:v>-0.10111814679496586</c:v>
                </c:pt>
                <c:pt idx="82">
                  <c:v>-0.15258570922193859</c:v>
                </c:pt>
                <c:pt idx="83">
                  <c:v>-0.15170468083144203</c:v>
                </c:pt>
                <c:pt idx="84">
                  <c:v>-0.16048691236543172</c:v>
                </c:pt>
                <c:pt idx="85">
                  <c:v>-0.22366949133949618</c:v>
                </c:pt>
                <c:pt idx="86">
                  <c:v>-0.26560998957760101</c:v>
                </c:pt>
                <c:pt idx="87">
                  <c:v>-0.31473903571476902</c:v>
                </c:pt>
                <c:pt idx="88">
                  <c:v>-0.34288508697046677</c:v>
                </c:pt>
                <c:pt idx="89">
                  <c:v>-0.33840670875579415</c:v>
                </c:pt>
                <c:pt idx="90">
                  <c:v>-0.2488814234068818</c:v>
                </c:pt>
                <c:pt idx="91">
                  <c:v>-0.19538393425303965</c:v>
                </c:pt>
                <c:pt idx="92">
                  <c:v>-0.18202720509036552</c:v>
                </c:pt>
                <c:pt idx="93">
                  <c:v>-3.2699386543885545E-2</c:v>
                </c:pt>
                <c:pt idx="94">
                  <c:v>6.6687221175714351E-2</c:v>
                </c:pt>
                <c:pt idx="95">
                  <c:v>0.15375533681389744</c:v>
                </c:pt>
                <c:pt idx="96">
                  <c:v>0.22231329123875285</c:v>
                </c:pt>
                <c:pt idx="97">
                  <c:v>0.14102182579352665</c:v>
                </c:pt>
                <c:pt idx="98">
                  <c:v>0.19520336037179623</c:v>
                </c:pt>
                <c:pt idx="99">
                  <c:v>9.6091636133870992E-2</c:v>
                </c:pt>
                <c:pt idx="100">
                  <c:v>0.14536155549034141</c:v>
                </c:pt>
                <c:pt idx="101">
                  <c:v>0.13026799948706244</c:v>
                </c:pt>
                <c:pt idx="102">
                  <c:v>0.14142580363278609</c:v>
                </c:pt>
                <c:pt idx="103">
                  <c:v>0.11880608832660565</c:v>
                </c:pt>
                <c:pt idx="104">
                  <c:v>0.19280518857340112</c:v>
                </c:pt>
                <c:pt idx="105">
                  <c:v>0.20074687090303345</c:v>
                </c:pt>
                <c:pt idx="106">
                  <c:v>0.15808806520099203</c:v>
                </c:pt>
                <c:pt idx="107">
                  <c:v>0.11775754443624886</c:v>
                </c:pt>
                <c:pt idx="108">
                  <c:v>-4.1126629846102797E-2</c:v>
                </c:pt>
                <c:pt idx="109">
                  <c:v>-2.6010000701175744E-2</c:v>
                </c:pt>
                <c:pt idx="110">
                  <c:v>3.3925134570947824E-3</c:v>
                </c:pt>
                <c:pt idx="111">
                  <c:v>4.6556548370771347E-2</c:v>
                </c:pt>
                <c:pt idx="112">
                  <c:v>0.12726568589659989</c:v>
                </c:pt>
                <c:pt idx="113">
                  <c:v>0.15451462939938315</c:v>
                </c:pt>
                <c:pt idx="114">
                  <c:v>0.27949941808198719</c:v>
                </c:pt>
                <c:pt idx="115">
                  <c:v>0.28117051610096311</c:v>
                </c:pt>
                <c:pt idx="116">
                  <c:v>0.37853475000493786</c:v>
                </c:pt>
                <c:pt idx="117">
                  <c:v>0.26437318818389455</c:v>
                </c:pt>
                <c:pt idx="118">
                  <c:v>0.29435526529303407</c:v>
                </c:pt>
                <c:pt idx="119">
                  <c:v>0.22733736311120945</c:v>
                </c:pt>
                <c:pt idx="120">
                  <c:v>0.12122994295476472</c:v>
                </c:pt>
                <c:pt idx="121">
                  <c:v>6.4967689888168118E-2</c:v>
                </c:pt>
                <c:pt idx="122">
                  <c:v>1.2969682151718397E-3</c:v>
                </c:pt>
                <c:pt idx="123">
                  <c:v>5.3648700500908621E-2</c:v>
                </c:pt>
                <c:pt idx="124">
                  <c:v>3.2177884913600407E-2</c:v>
                </c:pt>
                <c:pt idx="125">
                  <c:v>0.13405640371569558</c:v>
                </c:pt>
                <c:pt idx="126">
                  <c:v>-5.2209069053301221E-2</c:v>
                </c:pt>
                <c:pt idx="127">
                  <c:v>0.16090817547097994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B-49C2-9D4B-85F7E55B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68600"/>
        <c:axId val="256414120"/>
      </c:barChart>
      <c:catAx>
        <c:axId val="25656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4120"/>
        <c:crosses val="autoZero"/>
        <c:auto val="1"/>
        <c:lblAlgn val="ctr"/>
        <c:lblOffset val="100"/>
        <c:noMultiLvlLbl val="0"/>
      </c:catAx>
      <c:valAx>
        <c:axId val="2564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6860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742133976028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足首!$O$1</c:f>
              <c:strCache>
                <c:ptCount val="1"/>
                <c:pt idx="0">
                  <c:v>振幅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足首!$N$3:$N$66</c:f>
              <c:numCache>
                <c:formatCode>General</c:formatCode>
                <c:ptCount val="64"/>
                <c:pt idx="0">
                  <c:v>0.21645021645021645</c:v>
                </c:pt>
                <c:pt idx="1">
                  <c:v>0.4329004329004329</c:v>
                </c:pt>
                <c:pt idx="2">
                  <c:v>0.64935064935064934</c:v>
                </c:pt>
                <c:pt idx="3">
                  <c:v>0.86580086580086579</c:v>
                </c:pt>
                <c:pt idx="4">
                  <c:v>1.0822510822510822</c:v>
                </c:pt>
                <c:pt idx="5">
                  <c:v>1.2987012987012987</c:v>
                </c:pt>
                <c:pt idx="6">
                  <c:v>1.5151515151515151</c:v>
                </c:pt>
                <c:pt idx="7">
                  <c:v>1.7316017316017316</c:v>
                </c:pt>
                <c:pt idx="8">
                  <c:v>1.948051948051948</c:v>
                </c:pt>
                <c:pt idx="9">
                  <c:v>2.1645021645021645</c:v>
                </c:pt>
                <c:pt idx="10">
                  <c:v>2.3809523809523809</c:v>
                </c:pt>
                <c:pt idx="11">
                  <c:v>2.5974025974025974</c:v>
                </c:pt>
                <c:pt idx="12">
                  <c:v>2.8138528138528138</c:v>
                </c:pt>
                <c:pt idx="13">
                  <c:v>3.0303030303030303</c:v>
                </c:pt>
                <c:pt idx="14">
                  <c:v>3.2467532467532467</c:v>
                </c:pt>
                <c:pt idx="15">
                  <c:v>3.4632034632034632</c:v>
                </c:pt>
                <c:pt idx="16">
                  <c:v>3.6796536796536796</c:v>
                </c:pt>
                <c:pt idx="17">
                  <c:v>3.8961038961038961</c:v>
                </c:pt>
                <c:pt idx="18">
                  <c:v>4.1125541125541121</c:v>
                </c:pt>
                <c:pt idx="19">
                  <c:v>4.329004329004329</c:v>
                </c:pt>
                <c:pt idx="20">
                  <c:v>4.545454545454545</c:v>
                </c:pt>
                <c:pt idx="21">
                  <c:v>4.7619047619047619</c:v>
                </c:pt>
                <c:pt idx="22">
                  <c:v>4.9783549783549779</c:v>
                </c:pt>
                <c:pt idx="23">
                  <c:v>5.1948051948051948</c:v>
                </c:pt>
                <c:pt idx="24">
                  <c:v>5.4112554112554108</c:v>
                </c:pt>
                <c:pt idx="25">
                  <c:v>5.6277056277056277</c:v>
                </c:pt>
                <c:pt idx="26">
                  <c:v>5.8441558441558437</c:v>
                </c:pt>
                <c:pt idx="27">
                  <c:v>6.0606060606060606</c:v>
                </c:pt>
                <c:pt idx="28">
                  <c:v>6.2770562770562766</c:v>
                </c:pt>
                <c:pt idx="29">
                  <c:v>6.4935064935064934</c:v>
                </c:pt>
                <c:pt idx="30">
                  <c:v>6.7099567099567095</c:v>
                </c:pt>
                <c:pt idx="31">
                  <c:v>6.9264069264069263</c:v>
                </c:pt>
                <c:pt idx="32">
                  <c:v>7.1428571428571423</c:v>
                </c:pt>
                <c:pt idx="33">
                  <c:v>7.3593073593073592</c:v>
                </c:pt>
                <c:pt idx="34">
                  <c:v>7.5757575757575752</c:v>
                </c:pt>
                <c:pt idx="35">
                  <c:v>7.7922077922077921</c:v>
                </c:pt>
                <c:pt idx="36">
                  <c:v>8.0086580086580081</c:v>
                </c:pt>
                <c:pt idx="37">
                  <c:v>8.2251082251082241</c:v>
                </c:pt>
                <c:pt idx="38">
                  <c:v>8.4415584415584419</c:v>
                </c:pt>
                <c:pt idx="39">
                  <c:v>8.6580086580086579</c:v>
                </c:pt>
                <c:pt idx="40">
                  <c:v>8.8744588744588739</c:v>
                </c:pt>
                <c:pt idx="41">
                  <c:v>9.0909090909090899</c:v>
                </c:pt>
                <c:pt idx="42">
                  <c:v>9.3073593073593077</c:v>
                </c:pt>
                <c:pt idx="43">
                  <c:v>9.5238095238095237</c:v>
                </c:pt>
                <c:pt idx="44">
                  <c:v>9.7402597402597397</c:v>
                </c:pt>
                <c:pt idx="45">
                  <c:v>9.9567099567099557</c:v>
                </c:pt>
                <c:pt idx="46">
                  <c:v>10.173160173160174</c:v>
                </c:pt>
                <c:pt idx="47">
                  <c:v>10.38961038961039</c:v>
                </c:pt>
                <c:pt idx="48">
                  <c:v>10.606060606060606</c:v>
                </c:pt>
                <c:pt idx="49">
                  <c:v>10.822510822510822</c:v>
                </c:pt>
                <c:pt idx="50">
                  <c:v>11.038961038961039</c:v>
                </c:pt>
                <c:pt idx="51">
                  <c:v>11.255411255411255</c:v>
                </c:pt>
                <c:pt idx="52">
                  <c:v>11.471861471861471</c:v>
                </c:pt>
                <c:pt idx="53">
                  <c:v>11.688311688311687</c:v>
                </c:pt>
                <c:pt idx="54">
                  <c:v>11.904761904761905</c:v>
                </c:pt>
                <c:pt idx="55">
                  <c:v>12.121212121212121</c:v>
                </c:pt>
                <c:pt idx="56">
                  <c:v>12.337662337662337</c:v>
                </c:pt>
                <c:pt idx="57">
                  <c:v>12.554112554112553</c:v>
                </c:pt>
                <c:pt idx="58">
                  <c:v>12.770562770562771</c:v>
                </c:pt>
                <c:pt idx="59">
                  <c:v>12.987012987012987</c:v>
                </c:pt>
                <c:pt idx="60">
                  <c:v>13.203463203463203</c:v>
                </c:pt>
                <c:pt idx="61">
                  <c:v>13.419913419913419</c:v>
                </c:pt>
                <c:pt idx="62">
                  <c:v>13.636363636363637</c:v>
                </c:pt>
                <c:pt idx="63">
                  <c:v>13.852813852813853</c:v>
                </c:pt>
              </c:numCache>
            </c:numRef>
          </c:cat>
          <c:val>
            <c:numRef>
              <c:f>足首!$O$3:$O$66</c:f>
              <c:numCache>
                <c:formatCode>General</c:formatCode>
                <c:ptCount val="64"/>
                <c:pt idx="0">
                  <c:v>4.7969923014043063</c:v>
                </c:pt>
                <c:pt idx="1">
                  <c:v>0.45299310724107261</c:v>
                </c:pt>
                <c:pt idx="2">
                  <c:v>1.4887413919759644</c:v>
                </c:pt>
                <c:pt idx="3">
                  <c:v>2.7299055574320552</c:v>
                </c:pt>
                <c:pt idx="4">
                  <c:v>3.0801081768376863</c:v>
                </c:pt>
                <c:pt idx="5">
                  <c:v>3.500448192899996</c:v>
                </c:pt>
                <c:pt idx="6">
                  <c:v>4.1560459394922411</c:v>
                </c:pt>
                <c:pt idx="7">
                  <c:v>0.50122175052347706</c:v>
                </c:pt>
                <c:pt idx="8">
                  <c:v>1.3982812574707604</c:v>
                </c:pt>
                <c:pt idx="9">
                  <c:v>1.3552584119314262</c:v>
                </c:pt>
                <c:pt idx="10">
                  <c:v>3.7448103872232168</c:v>
                </c:pt>
                <c:pt idx="11">
                  <c:v>3.3242145073855065</c:v>
                </c:pt>
                <c:pt idx="12">
                  <c:v>1.468656417081408</c:v>
                </c:pt>
                <c:pt idx="13">
                  <c:v>1.5078479639164792</c:v>
                </c:pt>
                <c:pt idx="14">
                  <c:v>1.1415217399212771</c:v>
                </c:pt>
                <c:pt idx="15">
                  <c:v>0.15975850811823805</c:v>
                </c:pt>
                <c:pt idx="16">
                  <c:v>1.0867348706643998</c:v>
                </c:pt>
                <c:pt idx="17">
                  <c:v>1.3996182392531411</c:v>
                </c:pt>
                <c:pt idx="18">
                  <c:v>0.57612569634950506</c:v>
                </c:pt>
                <c:pt idx="19">
                  <c:v>1.0157810636885569</c:v>
                </c:pt>
                <c:pt idx="20">
                  <c:v>0.59044591703701876</c:v>
                </c:pt>
                <c:pt idx="21">
                  <c:v>1.0530793278064727</c:v>
                </c:pt>
                <c:pt idx="22">
                  <c:v>0.1325019292737519</c:v>
                </c:pt>
                <c:pt idx="23">
                  <c:v>0.49405600162362701</c:v>
                </c:pt>
                <c:pt idx="24">
                  <c:v>0.67588995090105808</c:v>
                </c:pt>
                <c:pt idx="25">
                  <c:v>1.67222121655068</c:v>
                </c:pt>
                <c:pt idx="26">
                  <c:v>1.9712699206891218</c:v>
                </c:pt>
                <c:pt idx="27">
                  <c:v>1.0363539512024778</c:v>
                </c:pt>
                <c:pt idx="28">
                  <c:v>0.9611705388147701</c:v>
                </c:pt>
                <c:pt idx="29">
                  <c:v>1.033964099213071</c:v>
                </c:pt>
                <c:pt idx="30">
                  <c:v>0.69788511644797291</c:v>
                </c:pt>
                <c:pt idx="31">
                  <c:v>0.74794051702152142</c:v>
                </c:pt>
                <c:pt idx="32">
                  <c:v>1.0111389583498216</c:v>
                </c:pt>
                <c:pt idx="33">
                  <c:v>1.6495812649748351</c:v>
                </c:pt>
                <c:pt idx="34">
                  <c:v>1.0682336069724891</c:v>
                </c:pt>
                <c:pt idx="35">
                  <c:v>0.38772215119616465</c:v>
                </c:pt>
                <c:pt idx="36">
                  <c:v>0.33628014054375494</c:v>
                </c:pt>
                <c:pt idx="37">
                  <c:v>1.3992900487338467</c:v>
                </c:pt>
                <c:pt idx="38">
                  <c:v>1.4456760001647682</c:v>
                </c:pt>
                <c:pt idx="39">
                  <c:v>0.85813798364228311</c:v>
                </c:pt>
                <c:pt idx="40">
                  <c:v>1.311790327970846</c:v>
                </c:pt>
                <c:pt idx="41">
                  <c:v>1.1756417912117534</c:v>
                </c:pt>
                <c:pt idx="42">
                  <c:v>0.55484128349276851</c:v>
                </c:pt>
                <c:pt idx="43">
                  <c:v>0.44695983474347789</c:v>
                </c:pt>
                <c:pt idx="44">
                  <c:v>0.18657363489348217</c:v>
                </c:pt>
                <c:pt idx="45">
                  <c:v>1.0612104892730383</c:v>
                </c:pt>
                <c:pt idx="46">
                  <c:v>0.71629589517280323</c:v>
                </c:pt>
                <c:pt idx="47">
                  <c:v>0.98035998255630463</c:v>
                </c:pt>
                <c:pt idx="48">
                  <c:v>0.76512734233227542</c:v>
                </c:pt>
                <c:pt idx="49">
                  <c:v>1.1488769733707971</c:v>
                </c:pt>
                <c:pt idx="50">
                  <c:v>1.139110153820283</c:v>
                </c:pt>
                <c:pt idx="51">
                  <c:v>0.41150487122997331</c:v>
                </c:pt>
                <c:pt idx="52">
                  <c:v>0.64222190740344298</c:v>
                </c:pt>
                <c:pt idx="53">
                  <c:v>0.36056862941958501</c:v>
                </c:pt>
                <c:pt idx="54">
                  <c:v>0.5046678873318724</c:v>
                </c:pt>
                <c:pt idx="55">
                  <c:v>0.68494757104023518</c:v>
                </c:pt>
                <c:pt idx="56">
                  <c:v>1.1264133652752726</c:v>
                </c:pt>
                <c:pt idx="57">
                  <c:v>0.74475020301300976</c:v>
                </c:pt>
                <c:pt idx="58">
                  <c:v>1.1428908510831359</c:v>
                </c:pt>
                <c:pt idx="59">
                  <c:v>1.1270409235097125</c:v>
                </c:pt>
                <c:pt idx="60">
                  <c:v>0.88385605698195757</c:v>
                </c:pt>
                <c:pt idx="61">
                  <c:v>0.68391280261091336</c:v>
                </c:pt>
                <c:pt idx="62">
                  <c:v>0.32344185495879413</c:v>
                </c:pt>
                <c:pt idx="63">
                  <c:v>0.48144454706816875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C84-943C-3FA935BC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12584"/>
        <c:axId val="260012976"/>
      </c:barChart>
      <c:catAx>
        <c:axId val="2600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2976"/>
        <c:crosses val="autoZero"/>
        <c:auto val="1"/>
        <c:lblAlgn val="ctr"/>
        <c:lblOffset val="100"/>
        <c:noMultiLvlLbl val="0"/>
      </c:catAx>
      <c:valAx>
        <c:axId val="260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ローパスフィルタ通過後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足首!$W$2:$W$129</c:f>
              <c:numCache>
                <c:formatCode>General</c:formatCode>
                <c:ptCount val="128"/>
                <c:pt idx="0">
                  <c:v>-2.5368528390197298</c:v>
                </c:pt>
                <c:pt idx="1">
                  <c:v>-1.2795259580446301</c:v>
                </c:pt>
                <c:pt idx="2">
                  <c:v>0.127392694930647</c:v>
                </c:pt>
                <c:pt idx="3">
                  <c:v>1.51941762976387</c:v>
                </c:pt>
                <c:pt idx="4">
                  <c:v>2.7338046087466101</c:v>
                </c:pt>
                <c:pt idx="5">
                  <c:v>3.6285773797068401</c:v>
                </c:pt>
                <c:pt idx="6">
                  <c:v>4.0991263850940598</c:v>
                </c:pt>
                <c:pt idx="7">
                  <c:v>4.0904388609340501</c:v>
                </c:pt>
                <c:pt idx="8">
                  <c:v>3.6035304819188299</c:v>
                </c:pt>
                <c:pt idx="9">
                  <c:v>2.69532661697952</c:v>
                </c:pt>
                <c:pt idx="10">
                  <c:v>1.4720070779749701</c:v>
                </c:pt>
                <c:pt idx="11" formatCode="0.00E+00">
                  <c:v>7.6592439369942797E-2</c:v>
                </c:pt>
                <c:pt idx="12">
                  <c:v>-1.3277767645216501</c:v>
                </c:pt>
                <c:pt idx="13">
                  <c:v>-2.5769131044164899</c:v>
                </c:pt>
                <c:pt idx="14">
                  <c:v>-3.5247777153897499</c:v>
                </c:pt>
                <c:pt idx="15">
                  <c:v>-4.0605539736126799</c:v>
                </c:pt>
                <c:pt idx="16">
                  <c:v>-4.1216032750309504</c:v>
                </c:pt>
                <c:pt idx="17">
                  <c:v>-3.7007882316759102</c:v>
                </c:pt>
                <c:pt idx="18">
                  <c:v>-2.8473071170362898</c:v>
                </c:pt>
                <c:pt idx="19">
                  <c:v>-1.6609420039218801</c:v>
                </c:pt>
                <c:pt idx="20">
                  <c:v>-0.28039305577538098</c:v>
                </c:pt>
                <c:pt idx="21">
                  <c:v>1.13293716875419</c:v>
                </c:pt>
                <c:pt idx="22">
                  <c:v>2.4138135907069</c:v>
                </c:pt>
                <c:pt idx="23">
                  <c:v>3.4124865528222199</c:v>
                </c:pt>
                <c:pt idx="24">
                  <c:v>4.0121993319463396</c:v>
                </c:pt>
                <c:pt idx="25">
                  <c:v>4.1428383858285001</c:v>
                </c:pt>
                <c:pt idx="26">
                  <c:v>3.7891304584321199</c:v>
                </c:pt>
                <c:pt idx="27">
                  <c:v>2.9924282048534598</c:v>
                </c:pt>
                <c:pt idx="28">
                  <c:v>1.84587557509999</c:v>
                </c:pt>
                <c:pt idx="29">
                  <c:v>0.48351818074992903</c:v>
                </c:pt>
                <c:pt idx="30">
                  <c:v>-0.93536822811362097</c:v>
                </c:pt>
                <c:pt idx="31">
                  <c:v>-2.2448989886322002</c:v>
                </c:pt>
                <c:pt idx="32">
                  <c:v>-3.2919744112504099</c:v>
                </c:pt>
                <c:pt idx="33">
                  <c:v>-3.9541789506621901</c:v>
                </c:pt>
                <c:pt idx="34">
                  <c:v>-4.1540930360847996</c:v>
                </c:pt>
                <c:pt idx="35">
                  <c:v>-3.8683443380253402</c:v>
                </c:pt>
                <c:pt idx="36">
                  <c:v>-3.1303402710193899</c:v>
                </c:pt>
                <c:pt idx="37">
                  <c:v>-2.0263622703381001</c:v>
                </c:pt>
                <c:pt idx="38">
                  <c:v>-0.68547846807586399</c:v>
                </c:pt>
                <c:pt idx="39">
                  <c:v>0.73554590348293902</c:v>
                </c:pt>
                <c:pt idx="40">
                  <c:v>2.0705762282639602</c:v>
                </c:pt>
                <c:pt idx="41">
                  <c:v>3.163531614979</c:v>
                </c:pt>
                <c:pt idx="42">
                  <c:v>3.8866326059407199</c:v>
                </c:pt>
                <c:pt idx="43">
                  <c:v>4.1553401123615998</c:v>
                </c:pt>
                <c:pt idx="44">
                  <c:v>3.9382390372813001</c:v>
                </c:pt>
                <c:pt idx="45">
                  <c:v>3.2607110732870099</c:v>
                </c:pt>
                <c:pt idx="46">
                  <c:v>2.2019672813785802</c:v>
                </c:pt>
                <c:pt idx="47">
                  <c:v>0.88578737773137595</c:v>
                </c:pt>
                <c:pt idx="48">
                  <c:v>-0.53395158434456902</c:v>
                </c:pt>
                <c:pt idx="49">
                  <c:v>-1.89126526840077</c:v>
                </c:pt>
                <c:pt idx="50">
                  <c:v>-3.0274675939544702</c:v>
                </c:pt>
                <c:pt idx="51">
                  <c:v>-3.8097230228427299</c:v>
                </c:pt>
                <c:pt idx="52">
                  <c:v>-4.14657661034291</c:v>
                </c:pt>
                <c:pt idx="53">
                  <c:v>-3.9986461737474599</c:v>
                </c:pt>
                <c:pt idx="54">
                  <c:v>-3.38322653697452</c:v>
                </c:pt>
                <c:pt idx="55">
                  <c:v>-2.37226756036867</c:v>
                </c:pt>
                <c:pt idx="56">
                  <c:v>-1.08396234800812</c:v>
                </c:pt>
                <c:pt idx="57">
                  <c:v>0.33107092907086999</c:v>
                </c:pt>
                <c:pt idx="58">
                  <c:v>1.70739808485073</c:v>
                </c:pt>
                <c:pt idx="59">
                  <c:v>2.8841101383212502</c:v>
                </c:pt>
                <c:pt idx="60">
                  <c:v>3.7236354832903902</c:v>
                </c:pt>
                <c:pt idx="61">
                  <c:v>4.1278236420726904</c:v>
                </c:pt>
                <c:pt idx="62">
                  <c:v>4.0494202213410198</c:v>
                </c:pt>
                <c:pt idx="63">
                  <c:v>3.4975915115988099</c:v>
                </c:pt>
                <c:pt idx="64">
                  <c:v>2.5368528390197298</c:v>
                </c:pt>
                <c:pt idx="65">
                  <c:v>1.2795259580446301</c:v>
                </c:pt>
                <c:pt idx="66">
                  <c:v>-0.127392694930647</c:v>
                </c:pt>
                <c:pt idx="67">
                  <c:v>-1.51941762976387</c:v>
                </c:pt>
                <c:pt idx="68">
                  <c:v>-2.7338046087466101</c:v>
                </c:pt>
                <c:pt idx="69">
                  <c:v>-3.6285773797068401</c:v>
                </c:pt>
                <c:pt idx="70">
                  <c:v>-4.0991263850940598</c:v>
                </c:pt>
                <c:pt idx="71">
                  <c:v>-4.0904388609340501</c:v>
                </c:pt>
                <c:pt idx="72">
                  <c:v>-3.6035304819188299</c:v>
                </c:pt>
                <c:pt idx="73">
                  <c:v>-2.69532661697952</c:v>
                </c:pt>
                <c:pt idx="74">
                  <c:v>-1.4720070779749701</c:v>
                </c:pt>
                <c:pt idx="75" formatCode="0.00E+00">
                  <c:v>-7.6592439369942797E-2</c:v>
                </c:pt>
                <c:pt idx="76">
                  <c:v>1.3277767645216501</c:v>
                </c:pt>
                <c:pt idx="77">
                  <c:v>2.5769131044164899</c:v>
                </c:pt>
                <c:pt idx="78">
                  <c:v>3.5247777153897499</c:v>
                </c:pt>
                <c:pt idx="79">
                  <c:v>4.0605539736126799</c:v>
                </c:pt>
                <c:pt idx="80">
                  <c:v>4.1216032750309504</c:v>
                </c:pt>
                <c:pt idx="81">
                  <c:v>3.7007882316759102</c:v>
                </c:pt>
                <c:pt idx="82">
                  <c:v>2.8473071170362898</c:v>
                </c:pt>
                <c:pt idx="83">
                  <c:v>1.6609420039218801</c:v>
                </c:pt>
                <c:pt idx="84">
                  <c:v>0.28039305577538098</c:v>
                </c:pt>
                <c:pt idx="85">
                  <c:v>-1.13293716875419</c:v>
                </c:pt>
                <c:pt idx="86">
                  <c:v>-2.4138135907069</c:v>
                </c:pt>
                <c:pt idx="87">
                  <c:v>-3.4124865528222199</c:v>
                </c:pt>
                <c:pt idx="88">
                  <c:v>-4.0121993319463396</c:v>
                </c:pt>
                <c:pt idx="89">
                  <c:v>-4.1428383858285001</c:v>
                </c:pt>
                <c:pt idx="90">
                  <c:v>-3.7891304584321199</c:v>
                </c:pt>
                <c:pt idx="91">
                  <c:v>-2.9924282048534598</c:v>
                </c:pt>
                <c:pt idx="92">
                  <c:v>-1.84587557509999</c:v>
                </c:pt>
                <c:pt idx="93">
                  <c:v>-0.48351818074992903</c:v>
                </c:pt>
                <c:pt idx="94">
                  <c:v>0.93536822811362097</c:v>
                </c:pt>
                <c:pt idx="95">
                  <c:v>2.2448989886322002</c:v>
                </c:pt>
                <c:pt idx="96">
                  <c:v>3.2919744112504099</c:v>
                </c:pt>
                <c:pt idx="97">
                  <c:v>3.9541789506621901</c:v>
                </c:pt>
                <c:pt idx="98">
                  <c:v>4.1540930360847996</c:v>
                </c:pt>
                <c:pt idx="99">
                  <c:v>3.8683443380253402</c:v>
                </c:pt>
                <c:pt idx="100">
                  <c:v>3.1303402710193899</c:v>
                </c:pt>
                <c:pt idx="101">
                  <c:v>2.0263622703381001</c:v>
                </c:pt>
                <c:pt idx="102">
                  <c:v>0.68547846807586399</c:v>
                </c:pt>
                <c:pt idx="103">
                  <c:v>-0.73554590348293902</c:v>
                </c:pt>
                <c:pt idx="104">
                  <c:v>-2.0705762282639602</c:v>
                </c:pt>
                <c:pt idx="105">
                  <c:v>-3.163531614979</c:v>
                </c:pt>
                <c:pt idx="106">
                  <c:v>-3.8866326059407199</c:v>
                </c:pt>
                <c:pt idx="107">
                  <c:v>-4.1553401123615998</c:v>
                </c:pt>
                <c:pt idx="108">
                  <c:v>-3.9382390372813001</c:v>
                </c:pt>
                <c:pt idx="109">
                  <c:v>-3.2607110732870099</c:v>
                </c:pt>
                <c:pt idx="110">
                  <c:v>-2.2019672813785802</c:v>
                </c:pt>
                <c:pt idx="111">
                  <c:v>-0.88578737773137595</c:v>
                </c:pt>
                <c:pt idx="112">
                  <c:v>0.53395158434456902</c:v>
                </c:pt>
                <c:pt idx="113">
                  <c:v>1.89126526840077</c:v>
                </c:pt>
                <c:pt idx="114">
                  <c:v>3.0274675939544702</c:v>
                </c:pt>
                <c:pt idx="115">
                  <c:v>3.8097230228427299</c:v>
                </c:pt>
                <c:pt idx="116">
                  <c:v>4.14657661034291</c:v>
                </c:pt>
                <c:pt idx="117">
                  <c:v>3.9986461737474599</c:v>
                </c:pt>
                <c:pt idx="118">
                  <c:v>3.38322653697452</c:v>
                </c:pt>
                <c:pt idx="119">
                  <c:v>2.37226756036867</c:v>
                </c:pt>
                <c:pt idx="120">
                  <c:v>1.08396234800812</c:v>
                </c:pt>
                <c:pt idx="121">
                  <c:v>-0.33107092907086999</c:v>
                </c:pt>
                <c:pt idx="122">
                  <c:v>-1.70739808485073</c:v>
                </c:pt>
                <c:pt idx="123">
                  <c:v>-2.8841101383212502</c:v>
                </c:pt>
                <c:pt idx="124">
                  <c:v>-3.7236354832903902</c:v>
                </c:pt>
                <c:pt idx="125">
                  <c:v>-4.1278236420726904</c:v>
                </c:pt>
                <c:pt idx="126">
                  <c:v>-4.0494202213410198</c:v>
                </c:pt>
                <c:pt idx="127">
                  <c:v>-3.4975915115988099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DF3-9038-7A424C7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13760"/>
        <c:axId val="260014152"/>
      </c:lineChart>
      <c:catAx>
        <c:axId val="2600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4152"/>
        <c:crosses val="autoZero"/>
        <c:auto val="1"/>
        <c:lblAlgn val="ctr"/>
        <c:lblOffset val="100"/>
        <c:noMultiLvlLbl val="0"/>
      </c:catAx>
      <c:valAx>
        <c:axId val="2600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足首距離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足首!$E$2:$E$128</c:f>
              <c:numCache>
                <c:formatCode>General</c:formatCode>
                <c:ptCount val="127"/>
                <c:pt idx="0">
                  <c:v>19.578800001961358</c:v>
                </c:pt>
                <c:pt idx="1">
                  <c:v>34.768328470480782</c:v>
                </c:pt>
                <c:pt idx="2">
                  <c:v>31.833069223095489</c:v>
                </c:pt>
                <c:pt idx="3">
                  <c:v>33.173834368955646</c:v>
                </c:pt>
                <c:pt idx="4">
                  <c:v>32.000379580137661</c:v>
                </c:pt>
                <c:pt idx="5">
                  <c:v>52.904670009320107</c:v>
                </c:pt>
                <c:pt idx="6">
                  <c:v>52.040533344174605</c:v>
                </c:pt>
                <c:pt idx="7">
                  <c:v>49.609461460295542</c:v>
                </c:pt>
                <c:pt idx="8">
                  <c:v>41.690533780995189</c:v>
                </c:pt>
                <c:pt idx="9">
                  <c:v>32.625173284997473</c:v>
                </c:pt>
                <c:pt idx="10">
                  <c:v>25.853106392232803</c:v>
                </c:pt>
                <c:pt idx="11">
                  <c:v>21.17673994470114</c:v>
                </c:pt>
                <c:pt idx="12">
                  <c:v>17.400592453292433</c:v>
                </c:pt>
                <c:pt idx="13">
                  <c:v>8.9496000251145471</c:v>
                </c:pt>
                <c:pt idx="14">
                  <c:v>10.480506722007151</c:v>
                </c:pt>
                <c:pt idx="15">
                  <c:v>11.990162277546697</c:v>
                </c:pt>
                <c:pt idx="16">
                  <c:v>17.025833311973908</c:v>
                </c:pt>
                <c:pt idx="17">
                  <c:v>23.58242606557797</c:v>
                </c:pt>
                <c:pt idx="18">
                  <c:v>28.123230450128236</c:v>
                </c:pt>
                <c:pt idx="19">
                  <c:v>30.240069051449989</c:v>
                </c:pt>
                <c:pt idx="20">
                  <c:v>13.175667371124707</c:v>
                </c:pt>
                <c:pt idx="21">
                  <c:v>45.681680232999305</c:v>
                </c:pt>
                <c:pt idx="22">
                  <c:v>35.693514956914171</c:v>
                </c:pt>
                <c:pt idx="23">
                  <c:v>32.204119068887309</c:v>
                </c:pt>
                <c:pt idx="24">
                  <c:v>27.782886020404131</c:v>
                </c:pt>
                <c:pt idx="25">
                  <c:v>13.66306261220481</c:v>
                </c:pt>
                <c:pt idx="26">
                  <c:v>13.66306261220481</c:v>
                </c:pt>
                <c:pt idx="27">
                  <c:v>7.8548645088401861</c:v>
                </c:pt>
                <c:pt idx="28">
                  <c:v>12.91114562404014</c:v>
                </c:pt>
                <c:pt idx="29">
                  <c:v>12.91114562404014</c:v>
                </c:pt>
                <c:pt idx="30">
                  <c:v>1.364988637002073</c:v>
                </c:pt>
                <c:pt idx="31">
                  <c:v>2.4772145265952221</c:v>
                </c:pt>
                <c:pt idx="32">
                  <c:v>2.5137432895770662</c:v>
                </c:pt>
                <c:pt idx="33">
                  <c:v>7.7153859307675789</c:v>
                </c:pt>
                <c:pt idx="34">
                  <c:v>14.062338470934538</c:v>
                </c:pt>
                <c:pt idx="35">
                  <c:v>14.062338470934538</c:v>
                </c:pt>
                <c:pt idx="36">
                  <c:v>12.112185119262689</c:v>
                </c:pt>
                <c:pt idx="37">
                  <c:v>7.6585807142179689</c:v>
                </c:pt>
                <c:pt idx="38">
                  <c:v>2.9949389148396941</c:v>
                </c:pt>
                <c:pt idx="39">
                  <c:v>2.6914271736253403</c:v>
                </c:pt>
                <c:pt idx="40">
                  <c:v>14.437696343587383</c:v>
                </c:pt>
                <c:pt idx="41">
                  <c:v>4.9559788151786339</c:v>
                </c:pt>
                <c:pt idx="42">
                  <c:v>55.661328882672272</c:v>
                </c:pt>
                <c:pt idx="43">
                  <c:v>13.661715658427685</c:v>
                </c:pt>
                <c:pt idx="44">
                  <c:v>7.0831893047469556</c:v>
                </c:pt>
                <c:pt idx="45">
                  <c:v>25.572979070597878</c:v>
                </c:pt>
                <c:pt idx="46">
                  <c:v>25.572979070597878</c:v>
                </c:pt>
                <c:pt idx="47">
                  <c:v>8.0286382900529993</c:v>
                </c:pt>
                <c:pt idx="48">
                  <c:v>8.0286382900529993</c:v>
                </c:pt>
                <c:pt idx="49">
                  <c:v>4.9331961499910761</c:v>
                </c:pt>
                <c:pt idx="50">
                  <c:v>4.9331961499910761</c:v>
                </c:pt>
                <c:pt idx="51">
                  <c:v>0.70745385895079993</c:v>
                </c:pt>
                <c:pt idx="52">
                  <c:v>0.70745385895079993</c:v>
                </c:pt>
                <c:pt idx="53">
                  <c:v>4.3653941418127662</c:v>
                </c:pt>
                <c:pt idx="54">
                  <c:v>4.3653941418127662</c:v>
                </c:pt>
                <c:pt idx="55">
                  <c:v>37.153219754195064</c:v>
                </c:pt>
                <c:pt idx="56">
                  <c:v>15.725496608033923</c:v>
                </c:pt>
                <c:pt idx="57">
                  <c:v>15.725496608033923</c:v>
                </c:pt>
                <c:pt idx="58">
                  <c:v>10.594368958254552</c:v>
                </c:pt>
                <c:pt idx="59">
                  <c:v>10.594368958254552</c:v>
                </c:pt>
                <c:pt idx="60">
                  <c:v>9.2504574938010506</c:v>
                </c:pt>
                <c:pt idx="61">
                  <c:v>9.2504574938010506</c:v>
                </c:pt>
                <c:pt idx="62">
                  <c:v>4.2509395105137271</c:v>
                </c:pt>
                <c:pt idx="63">
                  <c:v>4.2509395105137271</c:v>
                </c:pt>
                <c:pt idx="64">
                  <c:v>29.848743307478383</c:v>
                </c:pt>
                <c:pt idx="65">
                  <c:v>29.848743307478383</c:v>
                </c:pt>
                <c:pt idx="66">
                  <c:v>16.93849195258926</c:v>
                </c:pt>
                <c:pt idx="67">
                  <c:v>11.52549982683229</c:v>
                </c:pt>
                <c:pt idx="68">
                  <c:v>11.52549982683229</c:v>
                </c:pt>
                <c:pt idx="69">
                  <c:v>3.2764381079346179</c:v>
                </c:pt>
                <c:pt idx="70">
                  <c:v>3.2764381079346179</c:v>
                </c:pt>
                <c:pt idx="71">
                  <c:v>1.2097019958893869</c:v>
                </c:pt>
                <c:pt idx="72">
                  <c:v>4.7092520974590428</c:v>
                </c:pt>
                <c:pt idx="73">
                  <c:v>4.7092520974590428</c:v>
                </c:pt>
                <c:pt idx="74">
                  <c:v>12.79501120261093</c:v>
                </c:pt>
                <c:pt idx="75">
                  <c:v>36.330208005294615</c:v>
                </c:pt>
                <c:pt idx="76">
                  <c:v>36.330208005294615</c:v>
                </c:pt>
                <c:pt idx="77">
                  <c:v>26.559799950362542</c:v>
                </c:pt>
                <c:pt idx="78">
                  <c:v>32.417491490614218</c:v>
                </c:pt>
                <c:pt idx="79">
                  <c:v>32.417491490614218</c:v>
                </c:pt>
                <c:pt idx="80">
                  <c:v>30.550709715418066</c:v>
                </c:pt>
                <c:pt idx="81">
                  <c:v>9.5807949021596333</c:v>
                </c:pt>
                <c:pt idx="82">
                  <c:v>9.5807949021596333</c:v>
                </c:pt>
                <c:pt idx="83">
                  <c:v>9.8142285792427799</c:v>
                </c:pt>
                <c:pt idx="84">
                  <c:v>6.9798199038262698</c:v>
                </c:pt>
                <c:pt idx="85">
                  <c:v>6.9798199038262698</c:v>
                </c:pt>
                <c:pt idx="86">
                  <c:v>6.196304697084809</c:v>
                </c:pt>
                <c:pt idx="87">
                  <c:v>5.5658043183797732</c:v>
                </c:pt>
                <c:pt idx="88">
                  <c:v>2.9480118519597709</c:v>
                </c:pt>
                <c:pt idx="89">
                  <c:v>2.9480118519597709</c:v>
                </c:pt>
                <c:pt idx="90">
                  <c:v>3.0009826119948078</c:v>
                </c:pt>
                <c:pt idx="91">
                  <c:v>3.0009826119948078</c:v>
                </c:pt>
                <c:pt idx="92">
                  <c:v>6.0791659752649743</c:v>
                </c:pt>
                <c:pt idx="93">
                  <c:v>1.1122788178446859</c:v>
                </c:pt>
                <c:pt idx="94">
                  <c:v>16.935962386835378</c:v>
                </c:pt>
                <c:pt idx="95">
                  <c:v>16.935962386835378</c:v>
                </c:pt>
                <c:pt idx="96">
                  <c:v>1.4855926944600992</c:v>
                </c:pt>
                <c:pt idx="97">
                  <c:v>1.3709811383296848</c:v>
                </c:pt>
                <c:pt idx="98">
                  <c:v>45.566929879311658</c:v>
                </c:pt>
                <c:pt idx="99">
                  <c:v>45.566929879311658</c:v>
                </c:pt>
                <c:pt idx="100">
                  <c:v>61.540210729752317</c:v>
                </c:pt>
                <c:pt idx="101">
                  <c:v>61.540210729752317</c:v>
                </c:pt>
                <c:pt idx="102">
                  <c:v>59.265093905067758</c:v>
                </c:pt>
                <c:pt idx="103">
                  <c:v>59.265093905067758</c:v>
                </c:pt>
                <c:pt idx="104">
                  <c:v>27.268287192337155</c:v>
                </c:pt>
                <c:pt idx="105">
                  <c:v>33.540530574959263</c:v>
                </c:pt>
                <c:pt idx="106">
                  <c:v>33.540530574959263</c:v>
                </c:pt>
                <c:pt idx="107">
                  <c:v>18.144725847912653</c:v>
                </c:pt>
                <c:pt idx="108">
                  <c:v>19.237290171461996</c:v>
                </c:pt>
                <c:pt idx="109">
                  <c:v>19.237290171461996</c:v>
                </c:pt>
                <c:pt idx="110">
                  <c:v>11.066656661842726</c:v>
                </c:pt>
                <c:pt idx="111">
                  <c:v>11.066656661842726</c:v>
                </c:pt>
                <c:pt idx="112">
                  <c:v>9.4602191826205484</c:v>
                </c:pt>
                <c:pt idx="113">
                  <c:v>9.4602191826205484</c:v>
                </c:pt>
                <c:pt idx="114">
                  <c:v>16.137995479364033</c:v>
                </c:pt>
                <c:pt idx="115">
                  <c:v>16.137995479364033</c:v>
                </c:pt>
                <c:pt idx="116">
                  <c:v>1.1858934616598857</c:v>
                </c:pt>
                <c:pt idx="117">
                  <c:v>37.562294569281946</c:v>
                </c:pt>
                <c:pt idx="118">
                  <c:v>46.470241241084317</c:v>
                </c:pt>
                <c:pt idx="119">
                  <c:v>46.470241241084317</c:v>
                </c:pt>
                <c:pt idx="120">
                  <c:v>50.767659693965697</c:v>
                </c:pt>
                <c:pt idx="121">
                  <c:v>40.317296658203574</c:v>
                </c:pt>
                <c:pt idx="122">
                  <c:v>40.317296658203574</c:v>
                </c:pt>
                <c:pt idx="123">
                  <c:v>47.552193302902523</c:v>
                </c:pt>
                <c:pt idx="124">
                  <c:v>5.8260696324629553</c:v>
                </c:pt>
                <c:pt idx="125">
                  <c:v>3.2901349647615139</c:v>
                </c:pt>
                <c:pt idx="126">
                  <c:v>3.0961880541864413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2D3-9877-E820EB67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14936"/>
        <c:axId val="260015328"/>
      </c:lineChart>
      <c:catAx>
        <c:axId val="2600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5328"/>
        <c:crosses val="autoZero"/>
        <c:auto val="1"/>
        <c:lblAlgn val="ctr"/>
        <c:lblOffset val="100"/>
        <c:noMultiLvlLbl val="0"/>
      </c:catAx>
      <c:valAx>
        <c:axId val="260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窓通過後と逆フーリエの比較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足首!$G$2:$G$129</c:f>
              <c:numCache>
                <c:formatCode>General</c:formatCode>
                <c:ptCount val="128"/>
                <c:pt idx="0">
                  <c:v>1.5771524203010741</c:v>
                </c:pt>
                <c:pt idx="1">
                  <c:v>2.8584790198171159</c:v>
                </c:pt>
                <c:pt idx="2">
                  <c:v>2.7051361953098798</c:v>
                </c:pt>
                <c:pt idx="3">
                  <c:v>2.9471226751770665</c:v>
                </c:pt>
                <c:pt idx="4">
                  <c:v>3.0011755521362034</c:v>
                </c:pt>
                <c:pt idx="5">
                  <c:v>5.2802799719934237</c:v>
                </c:pt>
                <c:pt idx="6">
                  <c:v>5.5625985590376033</c:v>
                </c:pt>
                <c:pt idx="7">
                  <c:v>5.7058528000053039</c:v>
                </c:pt>
                <c:pt idx="8">
                  <c:v>5.1765020069318002</c:v>
                </c:pt>
                <c:pt idx="9">
                  <c:v>4.382089900277629</c:v>
                </c:pt>
                <c:pt idx="10">
                  <c:v>3.7602009072061779</c:v>
                </c:pt>
                <c:pt idx="11">
                  <c:v>3.3358443243784741</c:v>
                </c:pt>
                <c:pt idx="12">
                  <c:v>2.9672279458514268</c:v>
                </c:pt>
                <c:pt idx="13">
                  <c:v>1.6504422020605347</c:v>
                </c:pt>
                <c:pt idx="14">
                  <c:v>2.0873237349016125</c:v>
                </c:pt>
                <c:pt idx="15">
                  <c:v>2.5746581050442288</c:v>
                </c:pt>
                <c:pt idx="16">
                  <c:v>3.9343786092470867</c:v>
                </c:pt>
                <c:pt idx="17">
                  <c:v>5.8526650240794558</c:v>
                </c:pt>
                <c:pt idx="18">
                  <c:v>7.4801695862272126</c:v>
                </c:pt>
                <c:pt idx="19">
                  <c:v>8.6014154714392443</c:v>
                </c:pt>
                <c:pt idx="20">
                  <c:v>3.9989828744540832</c:v>
                </c:pt>
                <c:pt idx="21">
                  <c:v>14.762377628319928</c:v>
                </c:pt>
                <c:pt idx="22">
                  <c:v>12.254463780494691</c:v>
                </c:pt>
                <c:pt idx="23">
                  <c:v>11.721192199274261</c:v>
                </c:pt>
                <c:pt idx="24">
                  <c:v>10.697263147833945</c:v>
                </c:pt>
                <c:pt idx="25">
                  <c:v>5.5536120590725604</c:v>
                </c:pt>
                <c:pt idx="26">
                  <c:v>5.8509212412807781</c:v>
                </c:pt>
                <c:pt idx="27">
                  <c:v>3.5367191334192638</c:v>
                </c:pt>
                <c:pt idx="28">
                  <c:v>6.1005677163199437</c:v>
                </c:pt>
                <c:pt idx="29">
                  <c:v>6.3898823936560865</c:v>
                </c:pt>
                <c:pt idx="30">
                  <c:v>0.70628452774663919</c:v>
                </c:pt>
                <c:pt idx="31">
                  <c:v>1.33769584436142</c:v>
                </c:pt>
                <c:pt idx="32">
                  <c:v>1.4141594034264375</c:v>
                </c:pt>
                <c:pt idx="33">
                  <c:v>4.5141788327319636</c:v>
                </c:pt>
                <c:pt idx="34">
                  <c:v>8.5428146283690225</c:v>
                </c:pt>
                <c:pt idx="35">
                  <c:v>8.8556387989780774</c:v>
                </c:pt>
                <c:pt idx="36">
                  <c:v>7.8943695872798907</c:v>
                </c:pt>
                <c:pt idx="37">
                  <c:v>5.1582911558705486</c:v>
                </c:pt>
                <c:pt idx="38">
                  <c:v>2.0813906987053743</c:v>
                </c:pt>
                <c:pt idx="39">
                  <c:v>1.9271543845889478</c:v>
                </c:pt>
                <c:pt idx="40">
                  <c:v>10.635894905723436</c:v>
                </c:pt>
                <c:pt idx="41">
                  <c:v>3.7508953911732941</c:v>
                </c:pt>
                <c:pt idx="42">
                  <c:v>43.220312881693729</c:v>
                </c:pt>
                <c:pt idx="43">
                  <c:v>10.86874602937905</c:v>
                </c:pt>
                <c:pt idx="44">
                  <c:v>5.7658696580793185</c:v>
                </c:pt>
                <c:pt idx="45">
                  <c:v>21.272138740207446</c:v>
                </c:pt>
                <c:pt idx="46">
                  <c:v>21.709339722731535</c:v>
                </c:pt>
                <c:pt idx="47">
                  <c:v>6.9469327827802223</c:v>
                </c:pt>
                <c:pt idx="48">
                  <c:v>7.0719258216266541</c:v>
                </c:pt>
                <c:pt idx="49">
                  <c:v>4.4180955295138604</c:v>
                </c:pt>
                <c:pt idx="50">
                  <c:v>4.4866208598894923</c:v>
                </c:pt>
                <c:pt idx="51">
                  <c:v>0.65260922131236221</c:v>
                </c:pt>
                <c:pt idx="52">
                  <c:v>0.66115465476894297</c:v>
                </c:pt>
                <c:pt idx="53">
                  <c:v>4.1282824402050453</c:v>
                </c:pt>
                <c:pt idx="54">
                  <c:v>4.1725968362316639</c:v>
                </c:pt>
                <c:pt idx="55">
                  <c:v>35.852284344250961</c:v>
                </c:pt>
                <c:pt idx="56">
                  <c:v>15.302642249879348</c:v>
                </c:pt>
                <c:pt idx="57">
                  <c:v>15.414014690016257</c:v>
                </c:pt>
                <c:pt idx="58">
                  <c:v>10.448318976252736</c:v>
                </c:pt>
                <c:pt idx="59">
                  <c:v>10.500727756989265</c:v>
                </c:pt>
                <c:pt idx="60">
                  <c:v>9.2044012659285794</c:v>
                </c:pt>
                <c:pt idx="61">
                  <c:v>9.229967492430708</c:v>
                </c:pt>
                <c:pt idx="62">
                  <c:v>4.2485841068213217</c:v>
                </c:pt>
                <c:pt idx="63">
                  <c:v>4.2509395105137271</c:v>
                </c:pt>
                <c:pt idx="64">
                  <c:v>29.832204412952549</c:v>
                </c:pt>
                <c:pt idx="65">
                  <c:v>29.782627573020591</c:v>
                </c:pt>
                <c:pt idx="66">
                  <c:v>16.854158497113438</c:v>
                </c:pt>
                <c:pt idx="67">
                  <c:v>11.423628573035099</c:v>
                </c:pt>
                <c:pt idx="68">
                  <c:v>11.366613625218625</c:v>
                </c:pt>
                <c:pt idx="69">
                  <c:v>3.2115402384705618</c:v>
                </c:pt>
                <c:pt idx="70">
                  <c:v>3.1883355717987438</c:v>
                </c:pt>
                <c:pt idx="71">
                  <c:v>1.1673437784227874</c:v>
                </c:pt>
                <c:pt idx="72">
                  <c:v>4.5012683310000465</c:v>
                </c:pt>
                <c:pt idx="73">
                  <c:v>4.4534633320339454</c:v>
                </c:pt>
                <c:pt idx="74">
                  <c:v>11.957643749336459</c:v>
                </c:pt>
                <c:pt idx="75">
                  <c:v>33.51374574677434</c:v>
                </c:pt>
                <c:pt idx="76">
                  <c:v>33.041432800310176</c:v>
                </c:pt>
                <c:pt idx="77">
                  <c:v>23.786553353588317</c:v>
                </c:pt>
                <c:pt idx="78">
                  <c:v>28.554542733463169</c:v>
                </c:pt>
                <c:pt idx="79">
                  <c:v>28.049854313484119</c:v>
                </c:pt>
                <c:pt idx="80">
                  <c:v>25.935020482033334</c:v>
                </c:pt>
                <c:pt idx="81">
                  <c:v>7.9695055408907116</c:v>
                </c:pt>
                <c:pt idx="82">
                  <c:v>7.7989747626287311</c:v>
                </c:pt>
                <c:pt idx="83">
                  <c:v>7.8078303317827746</c:v>
                </c:pt>
                <c:pt idx="84">
                  <c:v>5.4197412486707011</c:v>
                </c:pt>
                <c:pt idx="85">
                  <c:v>5.2826243381627362</c:v>
                </c:pt>
                <c:pt idx="86">
                  <c:v>4.5646648879207108</c:v>
                </c:pt>
                <c:pt idx="87">
                  <c:v>3.9853072381228842</c:v>
                </c:pt>
                <c:pt idx="88">
                  <c:v>2.0487778291366943</c:v>
                </c:pt>
                <c:pt idx="89">
                  <c:v>1.9855772277929737</c:v>
                </c:pt>
                <c:pt idx="90">
                  <c:v>1.9559530861537666</c:v>
                </c:pt>
                <c:pt idx="91">
                  <c:v>1.8898434359810765</c:v>
                </c:pt>
                <c:pt idx="92">
                  <c:v>3.6930691242511053</c:v>
                </c:pt>
                <c:pt idx="93">
                  <c:v>0.65078086056429929</c:v>
                </c:pt>
                <c:pt idx="94">
                  <c:v>9.5276835008276866</c:v>
                </c:pt>
                <c:pt idx="95">
                  <c:v>9.1454196888911117</c:v>
                </c:pt>
                <c:pt idx="96">
                  <c:v>0.76868854889157257</c:v>
                </c:pt>
                <c:pt idx="97">
                  <c:v>0.67851517541060313</c:v>
                </c:pt>
                <c:pt idx="98">
                  <c:v>21.530555804122134</c:v>
                </c:pt>
                <c:pt idx="99">
                  <c:v>20.51689530404532</c:v>
                </c:pt>
                <c:pt idx="100">
                  <c:v>26.353310115842262</c:v>
                </c:pt>
                <c:pt idx="101">
                  <c:v>25.014190897531698</c:v>
                </c:pt>
                <c:pt idx="102">
                  <c:v>22.818878662137539</c:v>
                </c:pt>
                <c:pt idx="103">
                  <c:v>21.57045671342247</c:v>
                </c:pt>
                <c:pt idx="104">
                  <c:v>9.3618753478884749</c:v>
                </c:pt>
                <c:pt idx="105">
                  <c:v>10.838874044831751</c:v>
                </c:pt>
                <c:pt idx="106">
                  <c:v>10.179978257747726</c:v>
                </c:pt>
                <c:pt idx="107">
                  <c:v>5.1610439568680855</c:v>
                </c:pt>
                <c:pt idx="108">
                  <c:v>5.116702119878326</c:v>
                </c:pt>
                <c:pt idx="109">
                  <c:v>4.7742931550593921</c:v>
                </c:pt>
                <c:pt idx="110">
                  <c:v>2.557314901915241</c:v>
                </c:pt>
                <c:pt idx="111">
                  <c:v>2.3763529308950275</c:v>
                </c:pt>
                <c:pt idx="112">
                  <c:v>1.8841207358601522</c:v>
                </c:pt>
                <c:pt idx="113">
                  <c:v>1.7446081317516471</c:v>
                </c:pt>
                <c:pt idx="114">
                  <c:v>2.751924183324717</c:v>
                </c:pt>
                <c:pt idx="115">
                  <c:v>2.5421212503557431</c:v>
                </c:pt>
                <c:pt idx="116">
                  <c:v>0.1724820840764838</c:v>
                </c:pt>
                <c:pt idx="117">
                  <c:v>5.0452253609636717</c:v>
                </c:pt>
                <c:pt idx="118">
                  <c:v>5.769974026015837</c:v>
                </c:pt>
                <c:pt idx="119">
                  <c:v>5.3447940835756693</c:v>
                </c:pt>
                <c:pt idx="120">
                  <c:v>5.4265414382225341</c:v>
                </c:pt>
                <c:pt idx="121">
                  <c:v>4.0239663914683952</c:v>
                </c:pt>
                <c:pt idx="122">
                  <c:v>3.7811828061541606</c:v>
                </c:pt>
                <c:pt idx="123">
                  <c:v>4.2244784120744683</c:v>
                </c:pt>
                <c:pt idx="124">
                  <c:v>0.4950924376383059</c:v>
                </c:pt>
                <c:pt idx="125">
                  <c:v>0.27049853078563801</c:v>
                </c:pt>
                <c:pt idx="126">
                  <c:v>0.24941061162472855</c:v>
                </c:pt>
                <c:pt idx="127">
                  <c:v>0.90322501110531395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FBB-9E84-8C16C54FCB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D5-4FBB-9E84-8C16C54FCBD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1D5-4FBB-9E84-8C16C54FCBD9}"/>
              </c:ext>
            </c:extLst>
          </c:dPt>
          <c:dPt>
            <c:idx val="19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1D5-4FBB-9E84-8C16C54FCBD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1D5-4FBB-9E84-8C16C54FCBD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1D5-4FBB-9E84-8C16C54FCBD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1D5-4FBB-9E84-8C16C54FCBD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1D5-4FBB-9E84-8C16C54FCBD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1D5-4FBB-9E84-8C16C54FCBD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1D5-4FBB-9E84-8C16C54FCBD9}"/>
              </c:ext>
            </c:extLst>
          </c:dPt>
          <c:dPt>
            <c:idx val="83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1D5-4FBB-9E84-8C16C54FCBD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1D5-4FBB-9E84-8C16C54FCBD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1D5-4FBB-9E84-8C16C54FCBD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1D5-4FBB-9E84-8C16C54FCBD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1D5-4FBB-9E84-8C16C54FCBD9}"/>
              </c:ext>
            </c:extLst>
          </c:dPt>
          <c:dPt>
            <c:idx val="126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1D5-4FBB-9E84-8C16C54FCBD9}"/>
              </c:ext>
            </c:extLst>
          </c:dPt>
          <c:val>
            <c:numRef>
              <c:f>足首!$X$2:$X$129</c:f>
              <c:numCache>
                <c:formatCode>General</c:formatCode>
                <c:ptCount val="128"/>
                <c:pt idx="0">
                  <c:v>3.4631471609802702</c:v>
                </c:pt>
                <c:pt idx="1">
                  <c:v>4.7204740419553701</c:v>
                </c:pt>
                <c:pt idx="2">
                  <c:v>6.1273926949306468</c:v>
                </c:pt>
                <c:pt idx="3">
                  <c:v>7.5194176297638702</c:v>
                </c:pt>
                <c:pt idx="4">
                  <c:v>8.7338046087466097</c:v>
                </c:pt>
                <c:pt idx="5">
                  <c:v>9.6285773797068401</c:v>
                </c:pt>
                <c:pt idx="6">
                  <c:v>10.09912638509406</c:v>
                </c:pt>
                <c:pt idx="7">
                  <c:v>10.09043886093405</c:v>
                </c:pt>
                <c:pt idx="8">
                  <c:v>9.6035304819188294</c:v>
                </c:pt>
                <c:pt idx="9">
                  <c:v>8.6953266169795196</c:v>
                </c:pt>
                <c:pt idx="10">
                  <c:v>7.4720070779749701</c:v>
                </c:pt>
                <c:pt idx="11">
                  <c:v>6.0765924393699429</c:v>
                </c:pt>
                <c:pt idx="12">
                  <c:v>4.6722232354783504</c:v>
                </c:pt>
                <c:pt idx="13">
                  <c:v>3.4230868955835101</c:v>
                </c:pt>
                <c:pt idx="14">
                  <c:v>2.4752222846102501</c:v>
                </c:pt>
                <c:pt idx="15">
                  <c:v>1.9394460263873201</c:v>
                </c:pt>
                <c:pt idx="16">
                  <c:v>1.8783967249690496</c:v>
                </c:pt>
                <c:pt idx="17">
                  <c:v>2.2992117683240898</c:v>
                </c:pt>
                <c:pt idx="18">
                  <c:v>3.1526928829637102</c:v>
                </c:pt>
                <c:pt idx="19">
                  <c:v>4.3390579960781199</c:v>
                </c:pt>
                <c:pt idx="20">
                  <c:v>5.7196069442246191</c:v>
                </c:pt>
                <c:pt idx="21">
                  <c:v>7.1329371687541903</c:v>
                </c:pt>
                <c:pt idx="22">
                  <c:v>8.4138135907068996</c:v>
                </c:pt>
                <c:pt idx="23">
                  <c:v>9.4124865528222195</c:v>
                </c:pt>
                <c:pt idx="24">
                  <c:v>10.01219933194634</c:v>
                </c:pt>
                <c:pt idx="25">
                  <c:v>10.142838385828501</c:v>
                </c:pt>
                <c:pt idx="26">
                  <c:v>9.789130458432119</c:v>
                </c:pt>
                <c:pt idx="27">
                  <c:v>8.9924282048534607</c:v>
                </c:pt>
                <c:pt idx="28">
                  <c:v>7.8458755750999902</c:v>
                </c:pt>
                <c:pt idx="29">
                  <c:v>6.4835181807499289</c:v>
                </c:pt>
                <c:pt idx="30">
                  <c:v>5.0646317718863791</c:v>
                </c:pt>
                <c:pt idx="31">
                  <c:v>3.7551010113677998</c:v>
                </c:pt>
                <c:pt idx="32">
                  <c:v>2.7080255887495901</c:v>
                </c:pt>
                <c:pt idx="33">
                  <c:v>2.0458210493378099</c:v>
                </c:pt>
                <c:pt idx="34">
                  <c:v>1.8459069639152004</c:v>
                </c:pt>
                <c:pt idx="35">
                  <c:v>2.1316556619746598</c:v>
                </c:pt>
                <c:pt idx="36">
                  <c:v>2.8696597289806101</c:v>
                </c:pt>
                <c:pt idx="37">
                  <c:v>3.9736377296618999</c:v>
                </c:pt>
                <c:pt idx="38">
                  <c:v>5.3145215319241359</c:v>
                </c:pt>
                <c:pt idx="39">
                  <c:v>6.7355459034829392</c:v>
                </c:pt>
                <c:pt idx="40">
                  <c:v>8.0705762282639597</c:v>
                </c:pt>
                <c:pt idx="41">
                  <c:v>9.163531614979</c:v>
                </c:pt>
                <c:pt idx="42">
                  <c:v>9.8866326059407204</c:v>
                </c:pt>
                <c:pt idx="43">
                  <c:v>10.1553401123616</c:v>
                </c:pt>
                <c:pt idx="44">
                  <c:v>9.9382390372812992</c:v>
                </c:pt>
                <c:pt idx="45">
                  <c:v>9.260711073287009</c:v>
                </c:pt>
                <c:pt idx="46">
                  <c:v>8.2019672813785807</c:v>
                </c:pt>
                <c:pt idx="47">
                  <c:v>6.8857873777313756</c:v>
                </c:pt>
                <c:pt idx="48">
                  <c:v>5.4660484156554308</c:v>
                </c:pt>
                <c:pt idx="49">
                  <c:v>4.1087347315992302</c:v>
                </c:pt>
                <c:pt idx="50">
                  <c:v>2.9725324060455298</c:v>
                </c:pt>
                <c:pt idx="51">
                  <c:v>2.1902769771572701</c:v>
                </c:pt>
                <c:pt idx="52">
                  <c:v>1.85342338965709</c:v>
                </c:pt>
                <c:pt idx="53">
                  <c:v>2.0013538262525401</c:v>
                </c:pt>
                <c:pt idx="54">
                  <c:v>2.61677346302548</c:v>
                </c:pt>
                <c:pt idx="55">
                  <c:v>3.62773243963133</c:v>
                </c:pt>
                <c:pt idx="56">
                  <c:v>4.9160376519918803</c:v>
                </c:pt>
                <c:pt idx="57">
                  <c:v>6.3310709290708704</c:v>
                </c:pt>
                <c:pt idx="58">
                  <c:v>7.7073980848507304</c:v>
                </c:pt>
                <c:pt idx="59">
                  <c:v>8.8841101383212511</c:v>
                </c:pt>
                <c:pt idx="60">
                  <c:v>9.7236354832903906</c:v>
                </c:pt>
                <c:pt idx="61">
                  <c:v>10.127823642072691</c:v>
                </c:pt>
                <c:pt idx="62">
                  <c:v>10.04942022134102</c:v>
                </c:pt>
                <c:pt idx="63">
                  <c:v>9.4975915115988094</c:v>
                </c:pt>
                <c:pt idx="64">
                  <c:v>8.5368528390197298</c:v>
                </c:pt>
                <c:pt idx="65">
                  <c:v>7.2795259580446299</c:v>
                </c:pt>
                <c:pt idx="66">
                  <c:v>5.8726073050693532</c:v>
                </c:pt>
                <c:pt idx="67">
                  <c:v>4.4805823702361298</c:v>
                </c:pt>
                <c:pt idx="68">
                  <c:v>3.2661953912533899</c:v>
                </c:pt>
                <c:pt idx="69">
                  <c:v>2.3714226202931599</c:v>
                </c:pt>
                <c:pt idx="70">
                  <c:v>1.9008736149059402</c:v>
                </c:pt>
                <c:pt idx="71">
                  <c:v>1.9095611390659499</c:v>
                </c:pt>
                <c:pt idx="72">
                  <c:v>2.3964695180811701</c:v>
                </c:pt>
                <c:pt idx="73">
                  <c:v>3.30467338302048</c:v>
                </c:pt>
                <c:pt idx="74">
                  <c:v>4.5279929220250299</c:v>
                </c:pt>
                <c:pt idx="75">
                  <c:v>5.9234075606300571</c:v>
                </c:pt>
                <c:pt idx="76">
                  <c:v>7.3277767645216496</c:v>
                </c:pt>
                <c:pt idx="77">
                  <c:v>8.5769131044164908</c:v>
                </c:pt>
                <c:pt idx="78">
                  <c:v>9.5247777153897495</c:v>
                </c:pt>
                <c:pt idx="79">
                  <c:v>10.060553973612681</c:v>
                </c:pt>
                <c:pt idx="80">
                  <c:v>10.121603275030949</c:v>
                </c:pt>
                <c:pt idx="81">
                  <c:v>9.7007882316759098</c:v>
                </c:pt>
                <c:pt idx="82">
                  <c:v>8.8473071170362907</c:v>
                </c:pt>
                <c:pt idx="83">
                  <c:v>7.6609420039218801</c:v>
                </c:pt>
                <c:pt idx="84">
                  <c:v>6.2803930557753809</c:v>
                </c:pt>
                <c:pt idx="85">
                  <c:v>4.8670628312458097</c:v>
                </c:pt>
                <c:pt idx="86">
                  <c:v>3.5861864092931</c:v>
                </c:pt>
                <c:pt idx="87">
                  <c:v>2.5875134471777801</c:v>
                </c:pt>
                <c:pt idx="88">
                  <c:v>1.9878006680536604</c:v>
                </c:pt>
                <c:pt idx="89">
                  <c:v>1.8571616141714999</c:v>
                </c:pt>
                <c:pt idx="90">
                  <c:v>2.2108695415678801</c:v>
                </c:pt>
                <c:pt idx="91">
                  <c:v>3.0075717951465402</c:v>
                </c:pt>
                <c:pt idx="92">
                  <c:v>4.1541244249000098</c:v>
                </c:pt>
                <c:pt idx="93">
                  <c:v>5.5164818192500711</c:v>
                </c:pt>
                <c:pt idx="94">
                  <c:v>6.9353682281136209</c:v>
                </c:pt>
                <c:pt idx="95">
                  <c:v>8.2448989886322011</c:v>
                </c:pt>
                <c:pt idx="96">
                  <c:v>9.2919744112504095</c:v>
                </c:pt>
                <c:pt idx="97">
                  <c:v>9.9541789506621896</c:v>
                </c:pt>
                <c:pt idx="98">
                  <c:v>10.154093036084799</c:v>
                </c:pt>
                <c:pt idx="99">
                  <c:v>9.8683443380253397</c:v>
                </c:pt>
                <c:pt idx="100">
                  <c:v>9.1303402710193904</c:v>
                </c:pt>
                <c:pt idx="101">
                  <c:v>8.026362270338101</c:v>
                </c:pt>
                <c:pt idx="102">
                  <c:v>6.6854784680758641</c:v>
                </c:pt>
                <c:pt idx="103">
                  <c:v>5.2644540965170608</c:v>
                </c:pt>
                <c:pt idx="104">
                  <c:v>3.9294237717360398</c:v>
                </c:pt>
                <c:pt idx="105">
                  <c:v>2.836468385021</c:v>
                </c:pt>
                <c:pt idx="106">
                  <c:v>2.1133673940592801</c:v>
                </c:pt>
                <c:pt idx="107">
                  <c:v>1.8446598876384002</c:v>
                </c:pt>
                <c:pt idx="108">
                  <c:v>2.0617609627186999</c:v>
                </c:pt>
                <c:pt idx="109">
                  <c:v>2.7392889267129901</c:v>
                </c:pt>
                <c:pt idx="110">
                  <c:v>3.7980327186214198</c:v>
                </c:pt>
                <c:pt idx="111">
                  <c:v>5.1142126222686244</c:v>
                </c:pt>
                <c:pt idx="112">
                  <c:v>6.5339515843445692</c:v>
                </c:pt>
                <c:pt idx="113">
                  <c:v>7.8912652684007698</c:v>
                </c:pt>
                <c:pt idx="114">
                  <c:v>9.0274675939544693</c:v>
                </c:pt>
                <c:pt idx="115">
                  <c:v>9.8097230228427303</c:v>
                </c:pt>
                <c:pt idx="116">
                  <c:v>10.14657661034291</c:v>
                </c:pt>
                <c:pt idx="117">
                  <c:v>9.9986461737474599</c:v>
                </c:pt>
                <c:pt idx="118">
                  <c:v>9.3832265369745205</c:v>
                </c:pt>
                <c:pt idx="119">
                  <c:v>8.3722675603686696</c:v>
                </c:pt>
                <c:pt idx="120">
                  <c:v>7.0839623480081197</c:v>
                </c:pt>
                <c:pt idx="121">
                  <c:v>5.6689290709291296</c:v>
                </c:pt>
                <c:pt idx="122">
                  <c:v>4.2926019151492696</c:v>
                </c:pt>
                <c:pt idx="123">
                  <c:v>3.1158898616787498</c:v>
                </c:pt>
                <c:pt idx="124">
                  <c:v>2.2763645167096098</c:v>
                </c:pt>
                <c:pt idx="125">
                  <c:v>1.8721763579273096</c:v>
                </c:pt>
                <c:pt idx="126">
                  <c:v>1.9505797786589802</c:v>
                </c:pt>
                <c:pt idx="127">
                  <c:v>2.5024084884011901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D5-4FBB-9E84-8C16C54F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16112"/>
        <c:axId val="260016504"/>
      </c:lineChart>
      <c:catAx>
        <c:axId val="2600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504"/>
        <c:crosses val="autoZero"/>
        <c:auto val="1"/>
        <c:lblAlgn val="ctr"/>
        <c:lblOffset val="100"/>
        <c:noMultiLvlLbl val="0"/>
      </c:catAx>
      <c:valAx>
        <c:axId val="2600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056027691321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膝と足首!$V$1</c:f>
              <c:strCache>
                <c:ptCount val="1"/>
                <c:pt idx="0">
                  <c:v>振幅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膝と足首!$T$3:$T$66</c:f>
              <c:numCache>
                <c:formatCode>General</c:formatCode>
                <c:ptCount val="64"/>
                <c:pt idx="0">
                  <c:v>0.21645021645021645</c:v>
                </c:pt>
                <c:pt idx="1">
                  <c:v>0.4329004329004329</c:v>
                </c:pt>
                <c:pt idx="2">
                  <c:v>0.64935064935064934</c:v>
                </c:pt>
                <c:pt idx="3">
                  <c:v>0.86580086580086579</c:v>
                </c:pt>
                <c:pt idx="4">
                  <c:v>1.0822510822510822</c:v>
                </c:pt>
                <c:pt idx="5">
                  <c:v>1.2987012987012987</c:v>
                </c:pt>
                <c:pt idx="6">
                  <c:v>1.5151515151515151</c:v>
                </c:pt>
                <c:pt idx="7">
                  <c:v>1.7316017316017316</c:v>
                </c:pt>
                <c:pt idx="8">
                  <c:v>1.948051948051948</c:v>
                </c:pt>
                <c:pt idx="9">
                  <c:v>2.1645021645021645</c:v>
                </c:pt>
                <c:pt idx="10">
                  <c:v>2.3809523809523809</c:v>
                </c:pt>
                <c:pt idx="11">
                  <c:v>2.5974025974025974</c:v>
                </c:pt>
                <c:pt idx="12">
                  <c:v>2.8138528138528138</c:v>
                </c:pt>
                <c:pt idx="13">
                  <c:v>3.0303030303030303</c:v>
                </c:pt>
                <c:pt idx="14">
                  <c:v>3.2467532467532467</c:v>
                </c:pt>
                <c:pt idx="15">
                  <c:v>3.4632034632034632</c:v>
                </c:pt>
                <c:pt idx="16">
                  <c:v>3.6796536796536796</c:v>
                </c:pt>
                <c:pt idx="17">
                  <c:v>3.8961038961038961</c:v>
                </c:pt>
                <c:pt idx="18">
                  <c:v>4.1125541125541121</c:v>
                </c:pt>
                <c:pt idx="19">
                  <c:v>4.329004329004329</c:v>
                </c:pt>
                <c:pt idx="20">
                  <c:v>4.545454545454545</c:v>
                </c:pt>
                <c:pt idx="21">
                  <c:v>4.7619047619047619</c:v>
                </c:pt>
                <c:pt idx="22">
                  <c:v>4.9783549783549779</c:v>
                </c:pt>
                <c:pt idx="23">
                  <c:v>5.1948051948051948</c:v>
                </c:pt>
                <c:pt idx="24">
                  <c:v>5.4112554112554108</c:v>
                </c:pt>
                <c:pt idx="25">
                  <c:v>5.6277056277056277</c:v>
                </c:pt>
                <c:pt idx="26">
                  <c:v>5.8441558441558437</c:v>
                </c:pt>
                <c:pt idx="27">
                  <c:v>6.0606060606060606</c:v>
                </c:pt>
                <c:pt idx="28">
                  <c:v>6.2770562770562766</c:v>
                </c:pt>
                <c:pt idx="29">
                  <c:v>6.4935064935064934</c:v>
                </c:pt>
                <c:pt idx="30">
                  <c:v>6.7099567099567095</c:v>
                </c:pt>
                <c:pt idx="31">
                  <c:v>6.9264069264069263</c:v>
                </c:pt>
                <c:pt idx="32">
                  <c:v>7.1428571428571423</c:v>
                </c:pt>
                <c:pt idx="33">
                  <c:v>7.3593073593073592</c:v>
                </c:pt>
                <c:pt idx="34">
                  <c:v>7.5757575757575752</c:v>
                </c:pt>
                <c:pt idx="35">
                  <c:v>7.7922077922077921</c:v>
                </c:pt>
                <c:pt idx="36">
                  <c:v>8.0086580086580081</c:v>
                </c:pt>
                <c:pt idx="37">
                  <c:v>8.2251082251082241</c:v>
                </c:pt>
                <c:pt idx="38">
                  <c:v>8.4415584415584419</c:v>
                </c:pt>
                <c:pt idx="39">
                  <c:v>8.6580086580086579</c:v>
                </c:pt>
                <c:pt idx="40">
                  <c:v>8.8744588744588739</c:v>
                </c:pt>
                <c:pt idx="41">
                  <c:v>9.0909090909090899</c:v>
                </c:pt>
                <c:pt idx="42">
                  <c:v>9.3073593073593077</c:v>
                </c:pt>
                <c:pt idx="43">
                  <c:v>9.5238095238095237</c:v>
                </c:pt>
                <c:pt idx="44">
                  <c:v>9.7402597402597397</c:v>
                </c:pt>
                <c:pt idx="45">
                  <c:v>9.9567099567099557</c:v>
                </c:pt>
                <c:pt idx="46">
                  <c:v>10.173160173160174</c:v>
                </c:pt>
                <c:pt idx="47">
                  <c:v>10.38961038961039</c:v>
                </c:pt>
                <c:pt idx="48">
                  <c:v>10.606060606060606</c:v>
                </c:pt>
                <c:pt idx="49">
                  <c:v>10.822510822510822</c:v>
                </c:pt>
                <c:pt idx="50">
                  <c:v>11.038961038961039</c:v>
                </c:pt>
                <c:pt idx="51">
                  <c:v>11.255411255411255</c:v>
                </c:pt>
                <c:pt idx="52">
                  <c:v>11.471861471861471</c:v>
                </c:pt>
                <c:pt idx="53">
                  <c:v>11.688311688311687</c:v>
                </c:pt>
                <c:pt idx="54">
                  <c:v>11.904761904761905</c:v>
                </c:pt>
                <c:pt idx="55">
                  <c:v>12.121212121212121</c:v>
                </c:pt>
                <c:pt idx="56">
                  <c:v>12.337662337662337</c:v>
                </c:pt>
                <c:pt idx="57">
                  <c:v>12.554112554112553</c:v>
                </c:pt>
                <c:pt idx="58">
                  <c:v>12.770562770562771</c:v>
                </c:pt>
                <c:pt idx="59">
                  <c:v>12.987012987012987</c:v>
                </c:pt>
                <c:pt idx="60">
                  <c:v>13.203463203463203</c:v>
                </c:pt>
                <c:pt idx="61">
                  <c:v>13.419913419913419</c:v>
                </c:pt>
                <c:pt idx="62">
                  <c:v>13.636363636363637</c:v>
                </c:pt>
                <c:pt idx="63">
                  <c:v>13.852813852813853</c:v>
                </c:pt>
              </c:numCache>
            </c:numRef>
          </c:cat>
          <c:val>
            <c:numRef>
              <c:f>膝と足首!$V$3:$V$66</c:f>
              <c:numCache>
                <c:formatCode>General</c:formatCode>
                <c:ptCount val="64"/>
                <c:pt idx="0">
                  <c:v>6.075436630181172</c:v>
                </c:pt>
                <c:pt idx="1">
                  <c:v>1.0691609952061634</c:v>
                </c:pt>
                <c:pt idx="2">
                  <c:v>0.59967355114422949</c:v>
                </c:pt>
                <c:pt idx="3">
                  <c:v>2.0316541503411831</c:v>
                </c:pt>
                <c:pt idx="4">
                  <c:v>1.4132826433674144</c:v>
                </c:pt>
                <c:pt idx="5">
                  <c:v>3.5263050622542123</c:v>
                </c:pt>
                <c:pt idx="6">
                  <c:v>3.3102651592310544</c:v>
                </c:pt>
                <c:pt idx="7">
                  <c:v>0.80390732955247179</c:v>
                </c:pt>
                <c:pt idx="8">
                  <c:v>0.92057870007387943</c:v>
                </c:pt>
                <c:pt idx="9">
                  <c:v>1.262432106385162</c:v>
                </c:pt>
                <c:pt idx="10">
                  <c:v>2.5016794447957604</c:v>
                </c:pt>
                <c:pt idx="11">
                  <c:v>1.9538964037947486</c:v>
                </c:pt>
                <c:pt idx="12">
                  <c:v>0.78828304234414248</c:v>
                </c:pt>
                <c:pt idx="13">
                  <c:v>1.0002088676384056</c:v>
                </c:pt>
                <c:pt idx="14">
                  <c:v>0.61034892383635897</c:v>
                </c:pt>
                <c:pt idx="15">
                  <c:v>0.1252056620301083</c:v>
                </c:pt>
                <c:pt idx="16">
                  <c:v>0.97032865925235001</c:v>
                </c:pt>
                <c:pt idx="17">
                  <c:v>1.3676870223905497</c:v>
                </c:pt>
                <c:pt idx="18">
                  <c:v>0.2179429413642108</c:v>
                </c:pt>
                <c:pt idx="19">
                  <c:v>0.32451386396371773</c:v>
                </c:pt>
                <c:pt idx="20">
                  <c:v>0.26343622832870267</c:v>
                </c:pt>
                <c:pt idx="21">
                  <c:v>0.24381607275040273</c:v>
                </c:pt>
                <c:pt idx="22">
                  <c:v>0.22842934604477838</c:v>
                </c:pt>
                <c:pt idx="23">
                  <c:v>0.48379854597627692</c:v>
                </c:pt>
                <c:pt idx="24">
                  <c:v>0.46187595535890719</c:v>
                </c:pt>
                <c:pt idx="25">
                  <c:v>0.48474981381772092</c:v>
                </c:pt>
                <c:pt idx="26">
                  <c:v>0.49719345837419232</c:v>
                </c:pt>
                <c:pt idx="27">
                  <c:v>0.53503869216167499</c:v>
                </c:pt>
                <c:pt idx="28">
                  <c:v>0.55649224081592541</c:v>
                </c:pt>
                <c:pt idx="29">
                  <c:v>0.74389653693731927</c:v>
                </c:pt>
                <c:pt idx="30">
                  <c:v>0.65426083175721306</c:v>
                </c:pt>
                <c:pt idx="31">
                  <c:v>0.57866676234876047</c:v>
                </c:pt>
                <c:pt idx="32">
                  <c:v>0.36625721210755374</c:v>
                </c:pt>
                <c:pt idx="33">
                  <c:v>0.89137903992175294</c:v>
                </c:pt>
                <c:pt idx="34">
                  <c:v>0.65006115231017358</c:v>
                </c:pt>
                <c:pt idx="35">
                  <c:v>0.14284666904892279</c:v>
                </c:pt>
                <c:pt idx="36">
                  <c:v>0.35536569551049141</c:v>
                </c:pt>
                <c:pt idx="37">
                  <c:v>0.90709166362670945</c:v>
                </c:pt>
                <c:pt idx="38">
                  <c:v>0.78184097638488259</c:v>
                </c:pt>
                <c:pt idx="39">
                  <c:v>0.65528846259876394</c:v>
                </c:pt>
                <c:pt idx="40">
                  <c:v>0.75107721030716756</c:v>
                </c:pt>
                <c:pt idx="41">
                  <c:v>0.37755813204745048</c:v>
                </c:pt>
                <c:pt idx="42">
                  <c:v>8.9813222298198034E-2</c:v>
                </c:pt>
                <c:pt idx="43">
                  <c:v>0.41408766201260372</c:v>
                </c:pt>
                <c:pt idx="44">
                  <c:v>6.3066853170370626E-2</c:v>
                </c:pt>
                <c:pt idx="45">
                  <c:v>0.68530353092401275</c:v>
                </c:pt>
                <c:pt idx="46">
                  <c:v>0.50119909667563523</c:v>
                </c:pt>
                <c:pt idx="47">
                  <c:v>0.47964630740539949</c:v>
                </c:pt>
                <c:pt idx="48">
                  <c:v>0.48410312423614332</c:v>
                </c:pt>
                <c:pt idx="49">
                  <c:v>1.0634682546664831</c:v>
                </c:pt>
                <c:pt idx="50">
                  <c:v>1.0377550344640198</c:v>
                </c:pt>
                <c:pt idx="51">
                  <c:v>0.44973631301237332</c:v>
                </c:pt>
                <c:pt idx="52">
                  <c:v>0.5069108192675581</c:v>
                </c:pt>
                <c:pt idx="53">
                  <c:v>0.34574731796532493</c:v>
                </c:pt>
                <c:pt idx="54">
                  <c:v>0.49171959430036749</c:v>
                </c:pt>
                <c:pt idx="55">
                  <c:v>0.81324050718557783</c:v>
                </c:pt>
                <c:pt idx="56">
                  <c:v>0.9611689051633725</c:v>
                </c:pt>
                <c:pt idx="57">
                  <c:v>0.57696647826888248</c:v>
                </c:pt>
                <c:pt idx="58">
                  <c:v>0.97176082692529597</c:v>
                </c:pt>
                <c:pt idx="59">
                  <c:v>0.79493868459833605</c:v>
                </c:pt>
                <c:pt idx="60">
                  <c:v>0.72039929836968208</c:v>
                </c:pt>
                <c:pt idx="61">
                  <c:v>0.46745573118795924</c:v>
                </c:pt>
                <c:pt idx="62">
                  <c:v>0.41198355436486495</c:v>
                </c:pt>
                <c:pt idx="63">
                  <c:v>0.34378022074470155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C84-943C-3FA935BC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15040"/>
        <c:axId val="257315432"/>
      </c:barChart>
      <c:catAx>
        <c:axId val="2573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5432"/>
        <c:crosses val="autoZero"/>
        <c:auto val="1"/>
        <c:lblAlgn val="ctr"/>
        <c:lblOffset val="100"/>
        <c:noMultiLvlLbl val="0"/>
      </c:catAx>
      <c:valAx>
        <c:axId val="257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ローパスフィルタ通過後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膝と足首!$AD$2:$AD$129</c:f>
              <c:numCache>
                <c:formatCode>General</c:formatCode>
                <c:ptCount val="128"/>
                <c:pt idx="0">
                  <c:v>-1.2503027170451799</c:v>
                </c:pt>
                <c:pt idx="1">
                  <c:v>-1.36158832632125</c:v>
                </c:pt>
                <c:pt idx="2">
                  <c:v>-1.30927699645934</c:v>
                </c:pt>
                <c:pt idx="3">
                  <c:v>-1.1311687042160901</c:v>
                </c:pt>
                <c:pt idx="4">
                  <c:v>-0.87742184687384395</c:v>
                </c:pt>
                <c:pt idx="5">
                  <c:v>-0.602162783233262</c:v>
                </c:pt>
                <c:pt idx="6">
                  <c:v>-0.35505131181359101</c:v>
                </c:pt>
                <c:pt idx="7">
                  <c:v>-0.173969593027929</c:v>
                </c:pt>
                <c:pt idx="8" formatCode="0.00E+00">
                  <c:v>-7.9818898913528905E-2</c:v>
                </c:pt>
                <c:pt idx="9" formatCode="0.00E+00">
                  <c:v>-7.4099200881573998E-2</c:v>
                </c:pt>
                <c:pt idx="10">
                  <c:v>-0.13955257290949599</c:v>
                </c:pt>
                <c:pt idx="11">
                  <c:v>-0.24372467698512301</c:v>
                </c:pt>
                <c:pt idx="12">
                  <c:v>-0.34489499735979201</c:v>
                </c:pt>
                <c:pt idx="13">
                  <c:v>-0.399498563383334</c:v>
                </c:pt>
                <c:pt idx="14">
                  <c:v>-0.369952377301766</c:v>
                </c:pt>
                <c:pt idx="15">
                  <c:v>-0.23173616632264199</c:v>
                </c:pt>
                <c:pt idx="16" formatCode="0.00E+00">
                  <c:v>2.1331755036366799E-2</c:v>
                </c:pt>
                <c:pt idx="17">
                  <c:v>0.37444779774867998</c:v>
                </c:pt>
                <c:pt idx="18">
                  <c:v>0.79228070679580898</c:v>
                </c:pt>
                <c:pt idx="19">
                  <c:v>1.2225896046315301</c:v>
                </c:pt>
                <c:pt idx="20">
                  <c:v>1.6026236221022701</c:v>
                </c:pt>
                <c:pt idx="21">
                  <c:v>1.8675297726636999</c:v>
                </c:pt>
                <c:pt idx="22">
                  <c:v>1.9596938081931099</c:v>
                </c:pt>
                <c:pt idx="23">
                  <c:v>1.83777053522505</c:v>
                </c:pt>
                <c:pt idx="24">
                  <c:v>1.4841502373511299</c:v>
                </c:pt>
                <c:pt idx="25">
                  <c:v>0.90976156587429702</c:v>
                </c:pt>
                <c:pt idx="26">
                  <c:v>0.155413063243798</c:v>
                </c:pt>
                <c:pt idx="27">
                  <c:v>-0.710709085562922</c:v>
                </c:pt>
                <c:pt idx="28">
                  <c:v>-1.5992899147509301</c:v>
                </c:pt>
                <c:pt idx="29">
                  <c:v>-2.40929896248654</c:v>
                </c:pt>
                <c:pt idx="30">
                  <c:v>-3.0395560445317602</c:v>
                </c:pt>
                <c:pt idx="31">
                  <c:v>-3.4011185160994701</c:v>
                </c:pt>
                <c:pt idx="32">
                  <c:v>-3.4289937410176101</c:v>
                </c:pt>
                <c:pt idx="33">
                  <c:v>-3.0916942791630002</c:v>
                </c:pt>
                <c:pt idx="34">
                  <c:v>-2.3973501610308099</c:v>
                </c:pt>
                <c:pt idx="35">
                  <c:v>-1.3954542942618</c:v>
                </c:pt>
                <c:pt idx="36">
                  <c:v>-0.17380477397956001</c:v>
                </c:pt>
                <c:pt idx="37">
                  <c:v>1.14923340965729</c:v>
                </c:pt>
                <c:pt idx="38">
                  <c:v>2.43646013575801</c:v>
                </c:pt>
                <c:pt idx="39">
                  <c:v>3.5463752174127698</c:v>
                </c:pt>
                <c:pt idx="40">
                  <c:v>4.3489470770278897</c:v>
                </c:pt>
                <c:pt idx="41">
                  <c:v>4.7408381757150799</c:v>
                </c:pt>
                <c:pt idx="42">
                  <c:v>4.6583051658206998</c:v>
                </c:pt>
                <c:pt idx="43">
                  <c:v>4.0861950739234896</c:v>
                </c:pt>
                <c:pt idx="44">
                  <c:v>3.0618528002061098</c:v>
                </c:pt>
                <c:pt idx="45">
                  <c:v>1.6732991556902701</c:v>
                </c:pt>
                <c:pt idx="46" formatCode="0.00E+00">
                  <c:v>5.1673350281872497E-2</c:v>
                </c:pt>
                <c:pt idx="47">
                  <c:v>-1.6414118839099101</c:v>
                </c:pt>
                <c:pt idx="48">
                  <c:v>-3.2303555878276802</c:v>
                </c:pt>
                <c:pt idx="49">
                  <c:v>-4.5441744371072001</c:v>
                </c:pt>
                <c:pt idx="50">
                  <c:v>-5.4352196154515999</c:v>
                </c:pt>
                <c:pt idx="51">
                  <c:v>-5.7959261141773899</c:v>
                </c:pt>
                <c:pt idx="52">
                  <c:v>-5.5716804107419602</c:v>
                </c:pt>
                <c:pt idx="53">
                  <c:v>-4.7682769905539999</c:v>
                </c:pt>
                <c:pt idx="54">
                  <c:v>-3.4529996747549498</c:v>
                </c:pt>
                <c:pt idx="55">
                  <c:v>-1.7490498696633401</c:v>
                </c:pt>
                <c:pt idx="56">
                  <c:v>0.17622446144814899</c:v>
                </c:pt>
                <c:pt idx="57">
                  <c:v>2.1281496558330102</c:v>
                </c:pt>
                <c:pt idx="58">
                  <c:v>3.9048668006597498</c:v>
                </c:pt>
                <c:pt idx="59">
                  <c:v>5.3186626815366296</c:v>
                </c:pt>
                <c:pt idx="60">
                  <c:v>6.21619277270299</c:v>
                </c:pt>
                <c:pt idx="61">
                  <c:v>6.4953803373754102</c:v>
                </c:pt>
                <c:pt idx="62">
                  <c:v>6.1171045233426904</c:v>
                </c:pt>
                <c:pt idx="63">
                  <c:v>5.1103321522855296</c:v>
                </c:pt>
                <c:pt idx="64">
                  <c:v>3.5700451727684301</c:v>
                </c:pt>
                <c:pt idx="65">
                  <c:v>1.6480929198780501</c:v>
                </c:pt>
                <c:pt idx="66">
                  <c:v>-0.46212985536978901</c:v>
                </c:pt>
                <c:pt idx="67">
                  <c:v>-2.54559722435611</c:v>
                </c:pt>
                <c:pt idx="68">
                  <c:v>-4.38806254549029</c:v>
                </c:pt>
                <c:pt idx="69">
                  <c:v>-5.7985800926378097</c:v>
                </c:pt>
                <c:pt idx="70">
                  <c:v>-6.6297223689655</c:v>
                </c:pt>
                <c:pt idx="71">
                  <c:v>-6.7933108732974699</c:v>
                </c:pt>
                <c:pt idx="72">
                  <c:v>-6.2699508374791497</c:v>
                </c:pt>
                <c:pt idx="73">
                  <c:v>-5.1113218995247003</c:v>
                </c:pt>
                <c:pt idx="74">
                  <c:v>-3.4349549081691402</c:v>
                </c:pt>
                <c:pt idx="75">
                  <c:v>-1.41203500064997</c:v>
                </c:pt>
                <c:pt idx="76">
                  <c:v>0.75047603482248204</c:v>
                </c:pt>
                <c:pt idx="77">
                  <c:v>2.83149194933074</c:v>
                </c:pt>
                <c:pt idx="78">
                  <c:v>4.6189164743331297</c:v>
                </c:pt>
                <c:pt idx="79">
                  <c:v>5.9317530394298199</c:v>
                </c:pt>
                <c:pt idx="80">
                  <c:v>6.63885626839315</c:v>
                </c:pt>
                <c:pt idx="81">
                  <c:v>6.6723404555046901</c:v>
                </c:pt>
                <c:pt idx="82">
                  <c:v>6.0342431035788202</c:v>
                </c:pt>
                <c:pt idx="83">
                  <c:v>4.7957741160827299</c:v>
                </c:pt>
                <c:pt idx="84">
                  <c:v>3.0892825664407901</c:v>
                </c:pt>
                <c:pt idx="85">
                  <c:v>1.0938550731988901</c:v>
                </c:pt>
                <c:pt idx="86">
                  <c:v>-0.98386277947212197</c:v>
                </c:pt>
                <c:pt idx="87">
                  <c:v>-2.9315312366033002</c:v>
                </c:pt>
                <c:pt idx="88">
                  <c:v>-4.5533087316473297</c:v>
                </c:pt>
                <c:pt idx="89">
                  <c:v>-5.6900039843903603</c:v>
                </c:pt>
                <c:pt idx="90">
                  <c:v>-6.2350681386598197</c:v>
                </c:pt>
                <c:pt idx="91">
                  <c:v>-6.1447828339302797</c:v>
                </c:pt>
                <c:pt idx="92">
                  <c:v>-5.4416484879315901</c:v>
                </c:pt>
                <c:pt idx="93">
                  <c:v>-4.2107250358858899</c:v>
                </c:pt>
                <c:pt idx="94">
                  <c:v>-2.5894415279013101</c:v>
                </c:pt>
                <c:pt idx="95">
                  <c:v>-0.75208713912787695</c:v>
                </c:pt>
                <c:pt idx="96">
                  <c:v>1.1092512852943599</c:v>
                </c:pt>
                <c:pt idx="97">
                  <c:v>2.8051896856062002</c:v>
                </c:pt>
                <c:pt idx="98">
                  <c:v>4.16875701285994</c:v>
                </c:pt>
                <c:pt idx="99">
                  <c:v>5.0722202228339999</c:v>
                </c:pt>
                <c:pt idx="100">
                  <c:v>5.4392891663436904</c:v>
                </c:pt>
                <c:pt idx="101">
                  <c:v>5.25150946621378</c:v>
                </c:pt>
                <c:pt idx="102">
                  <c:v>4.5483135450210801</c:v>
                </c:pt>
                <c:pt idx="103">
                  <c:v>3.4209052489126299</c:v>
                </c:pt>
                <c:pt idx="104">
                  <c:v>2.0008226593648</c:v>
                </c:pt>
                <c:pt idx="105">
                  <c:v>0.44458292469119398</c:v>
                </c:pt>
                <c:pt idx="106">
                  <c:v>-1.0837976847420701</c:v>
                </c:pt>
                <c:pt idx="107">
                  <c:v>-2.4304353962884</c:v>
                </c:pt>
                <c:pt idx="108">
                  <c:v>-3.4674338376687999</c:v>
                </c:pt>
                <c:pt idx="109">
                  <c:v>-4.10529254163768</c:v>
                </c:pt>
                <c:pt idx="110">
                  <c:v>-4.3006374473132301</c:v>
                </c:pt>
                <c:pt idx="111">
                  <c:v>-4.0586049891972698</c:v>
                </c:pt>
                <c:pt idx="112">
                  <c:v>-3.4298324356018299</c:v>
                </c:pt>
                <c:pt idx="113">
                  <c:v>-2.5026138161461802</c:v>
                </c:pt>
                <c:pt idx="114">
                  <c:v>-1.39130419492303</c:v>
                </c:pt>
                <c:pt idx="115">
                  <c:v>-0.22243760653686001</c:v>
                </c:pt>
                <c:pt idx="116">
                  <c:v>0.879774222198904</c:v>
                </c:pt>
                <c:pt idx="117">
                  <c:v>1.8068921446914099</c:v>
                </c:pt>
                <c:pt idx="118">
                  <c:v>2.4771686460339701</c:v>
                </c:pt>
                <c:pt idx="119">
                  <c:v>2.8428105710415901</c:v>
                </c:pt>
                <c:pt idx="120">
                  <c:v>2.89293403284805</c:v>
                </c:pt>
                <c:pt idx="121">
                  <c:v>2.6520927626830599</c:v>
                </c:pt>
                <c:pt idx="122">
                  <c:v>2.1747882747562799</c:v>
                </c:pt>
                <c:pt idx="123">
                  <c:v>1.53682923795658</c:v>
                </c:pt>
                <c:pt idx="124">
                  <c:v>0.82474562997953704</c:v>
                </c:pt>
                <c:pt idx="125">
                  <c:v>0.12464366099702</c:v>
                </c:pt>
                <c:pt idx="126">
                  <c:v>-0.48810695090962197</c:v>
                </c:pt>
                <c:pt idx="127">
                  <c:v>-0.95712649705818398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DF3-9038-7A424C7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6216"/>
        <c:axId val="257316608"/>
      </c:lineChart>
      <c:catAx>
        <c:axId val="25731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6608"/>
        <c:crosses val="autoZero"/>
        <c:auto val="1"/>
        <c:lblAlgn val="ctr"/>
        <c:lblOffset val="100"/>
        <c:noMultiLvlLbl val="0"/>
      </c:catAx>
      <c:valAx>
        <c:axId val="2573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２つの距離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膝と足首!$K$1</c:f>
              <c:strCache>
                <c:ptCount val="1"/>
                <c:pt idx="0">
                  <c:v>２つの距離の平均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膝と足首!$K$2:$K$169</c:f>
              <c:numCache>
                <c:formatCode>General</c:formatCode>
                <c:ptCount val="168"/>
                <c:pt idx="0">
                  <c:v>18.702453391432478</c:v>
                </c:pt>
                <c:pt idx="1">
                  <c:v>32.971193831423591</c:v>
                </c:pt>
                <c:pt idx="2">
                  <c:v>34.071006166866539</c:v>
                </c:pt>
                <c:pt idx="3">
                  <c:v>33.666597985784378</c:v>
                </c:pt>
                <c:pt idx="4">
                  <c:v>32.489590123986616</c:v>
                </c:pt>
                <c:pt idx="5">
                  <c:v>43.690731895601786</c:v>
                </c:pt>
                <c:pt idx="6">
                  <c:v>43.97213362764829</c:v>
                </c:pt>
                <c:pt idx="7">
                  <c:v>39.849190401652081</c:v>
                </c:pt>
                <c:pt idx="8">
                  <c:v>34.038730698821439</c:v>
                </c:pt>
                <c:pt idx="9">
                  <c:v>25.030655384471338</c:v>
                </c:pt>
                <c:pt idx="10">
                  <c:v>23.231956113105724</c:v>
                </c:pt>
                <c:pt idx="11">
                  <c:v>19.713488985861893</c:v>
                </c:pt>
                <c:pt idx="12">
                  <c:v>14.757935175202535</c:v>
                </c:pt>
                <c:pt idx="13">
                  <c:v>5.9553144547375965</c:v>
                </c:pt>
                <c:pt idx="14">
                  <c:v>10.190299760893666</c:v>
                </c:pt>
                <c:pt idx="15">
                  <c:v>9.29551345206165</c:v>
                </c:pt>
                <c:pt idx="16">
                  <c:v>11.994726338578539</c:v>
                </c:pt>
                <c:pt idx="17">
                  <c:v>16.742180607317774</c:v>
                </c:pt>
                <c:pt idx="18">
                  <c:v>21.355704253051822</c:v>
                </c:pt>
                <c:pt idx="19">
                  <c:v>18.814074076007326</c:v>
                </c:pt>
                <c:pt idx="20">
                  <c:v>15.968880336757763</c:v>
                </c:pt>
                <c:pt idx="21">
                  <c:v>36.151539404904064</c:v>
                </c:pt>
                <c:pt idx="22">
                  <c:v>22.238705317362843</c:v>
                </c:pt>
                <c:pt idx="23">
                  <c:v>20.240629177729542</c:v>
                </c:pt>
                <c:pt idx="24">
                  <c:v>14.964439345344747</c:v>
                </c:pt>
                <c:pt idx="25">
                  <c:v>9.219592616954845</c:v>
                </c:pt>
                <c:pt idx="26">
                  <c:v>9.219592616954845</c:v>
                </c:pt>
                <c:pt idx="27">
                  <c:v>8.498084083830717</c:v>
                </c:pt>
                <c:pt idx="28">
                  <c:v>8.9573466212943025</c:v>
                </c:pt>
                <c:pt idx="29">
                  <c:v>8.9573466212943025</c:v>
                </c:pt>
                <c:pt idx="30">
                  <c:v>4.8754383362612996</c:v>
                </c:pt>
                <c:pt idx="31">
                  <c:v>3.919270648763435</c:v>
                </c:pt>
                <c:pt idx="32">
                  <c:v>6.0853944787655152</c:v>
                </c:pt>
                <c:pt idx="33">
                  <c:v>11.553777526754651</c:v>
                </c:pt>
                <c:pt idx="34">
                  <c:v>16.348906715040791</c:v>
                </c:pt>
                <c:pt idx="35">
                  <c:v>16.348906715040791</c:v>
                </c:pt>
                <c:pt idx="36">
                  <c:v>6.6952998588430841</c:v>
                </c:pt>
                <c:pt idx="37">
                  <c:v>14.170152953281956</c:v>
                </c:pt>
                <c:pt idx="38">
                  <c:v>14.262788887773416</c:v>
                </c:pt>
                <c:pt idx="39">
                  <c:v>14.255226238832206</c:v>
                </c:pt>
                <c:pt idx="40">
                  <c:v>21.136515338770046</c:v>
                </c:pt>
                <c:pt idx="41">
                  <c:v>7.0426838081778254</c:v>
                </c:pt>
                <c:pt idx="42">
                  <c:v>45.441044758358593</c:v>
                </c:pt>
                <c:pt idx="43">
                  <c:v>9.5624853419768439</c:v>
                </c:pt>
                <c:pt idx="44">
                  <c:v>15.056358105806414</c:v>
                </c:pt>
                <c:pt idx="45">
                  <c:v>15.844562474962366</c:v>
                </c:pt>
                <c:pt idx="46">
                  <c:v>15.844562474962366</c:v>
                </c:pt>
                <c:pt idx="47">
                  <c:v>6.3068982415431991</c:v>
                </c:pt>
                <c:pt idx="48">
                  <c:v>6.3068982415431991</c:v>
                </c:pt>
                <c:pt idx="49">
                  <c:v>7.0597881885800122</c:v>
                </c:pt>
                <c:pt idx="50">
                  <c:v>7.0597881885800122</c:v>
                </c:pt>
                <c:pt idx="51">
                  <c:v>7.5831395752223498</c:v>
                </c:pt>
                <c:pt idx="52">
                  <c:v>7.5831395752223498</c:v>
                </c:pt>
                <c:pt idx="53">
                  <c:v>9.5279774787427165</c:v>
                </c:pt>
                <c:pt idx="54">
                  <c:v>9.5279774787427165</c:v>
                </c:pt>
                <c:pt idx="55">
                  <c:v>24.764834474706642</c:v>
                </c:pt>
                <c:pt idx="56">
                  <c:v>10.890417546312651</c:v>
                </c:pt>
                <c:pt idx="57">
                  <c:v>10.890417546312651</c:v>
                </c:pt>
                <c:pt idx="58">
                  <c:v>8.0811526063469046</c:v>
                </c:pt>
                <c:pt idx="59">
                  <c:v>8.0811526063469046</c:v>
                </c:pt>
                <c:pt idx="60">
                  <c:v>7.3979088695721984</c:v>
                </c:pt>
                <c:pt idx="61">
                  <c:v>7.3979088695721984</c:v>
                </c:pt>
                <c:pt idx="62">
                  <c:v>17.321080053396091</c:v>
                </c:pt>
                <c:pt idx="63">
                  <c:v>17.321080053396091</c:v>
                </c:pt>
                <c:pt idx="64">
                  <c:v>28.397027775239081</c:v>
                </c:pt>
                <c:pt idx="65">
                  <c:v>28.397027775239081</c:v>
                </c:pt>
                <c:pt idx="66">
                  <c:v>11.670651486165418</c:v>
                </c:pt>
                <c:pt idx="67">
                  <c:v>11.633647252686675</c:v>
                </c:pt>
                <c:pt idx="68">
                  <c:v>11.633647252686675</c:v>
                </c:pt>
                <c:pt idx="69">
                  <c:v>4.4375856477742568</c:v>
                </c:pt>
                <c:pt idx="70">
                  <c:v>4.4375856477742568</c:v>
                </c:pt>
                <c:pt idx="71">
                  <c:v>4.7557574797675422</c:v>
                </c:pt>
                <c:pt idx="72">
                  <c:v>8.1349042879313842</c:v>
                </c:pt>
                <c:pt idx="73">
                  <c:v>8.1349042879313842</c:v>
                </c:pt>
                <c:pt idx="74">
                  <c:v>14.365683935864766</c:v>
                </c:pt>
                <c:pt idx="75">
                  <c:v>26.943386046668756</c:v>
                </c:pt>
                <c:pt idx="76">
                  <c:v>26.943386046668756</c:v>
                </c:pt>
                <c:pt idx="77">
                  <c:v>26.054651263064557</c:v>
                </c:pt>
                <c:pt idx="78">
                  <c:v>32.256899757322188</c:v>
                </c:pt>
                <c:pt idx="79">
                  <c:v>32.256899757322188</c:v>
                </c:pt>
                <c:pt idx="80">
                  <c:v>30.193998323727477</c:v>
                </c:pt>
                <c:pt idx="81">
                  <c:v>20.184571217105056</c:v>
                </c:pt>
                <c:pt idx="82">
                  <c:v>20.184571217105056</c:v>
                </c:pt>
                <c:pt idx="83">
                  <c:v>23.840273425403581</c:v>
                </c:pt>
                <c:pt idx="84">
                  <c:v>21.300888081633342</c:v>
                </c:pt>
                <c:pt idx="85">
                  <c:v>21.300888081633342</c:v>
                </c:pt>
                <c:pt idx="86">
                  <c:v>18.023612129828699</c:v>
                </c:pt>
                <c:pt idx="87">
                  <c:v>14.686985958404758</c:v>
                </c:pt>
                <c:pt idx="88">
                  <c:v>6.4558098353912294</c:v>
                </c:pt>
                <c:pt idx="89">
                  <c:v>6.4558098353912294</c:v>
                </c:pt>
                <c:pt idx="90">
                  <c:v>9.1257983496130457</c:v>
                </c:pt>
                <c:pt idx="91">
                  <c:v>9.1257983496130457</c:v>
                </c:pt>
                <c:pt idx="92">
                  <c:v>10.340337260799409</c:v>
                </c:pt>
                <c:pt idx="93">
                  <c:v>6.2061213309683261</c:v>
                </c:pt>
                <c:pt idx="94">
                  <c:v>10.579238526550043</c:v>
                </c:pt>
                <c:pt idx="95">
                  <c:v>10.579238526550043</c:v>
                </c:pt>
                <c:pt idx="96">
                  <c:v>10.632271632698197</c:v>
                </c:pt>
                <c:pt idx="97">
                  <c:v>15.795341081196099</c:v>
                </c:pt>
                <c:pt idx="98">
                  <c:v>39.546525976647807</c:v>
                </c:pt>
                <c:pt idx="99">
                  <c:v>39.546525976647807</c:v>
                </c:pt>
                <c:pt idx="100">
                  <c:v>52.141392214576797</c:v>
                </c:pt>
                <c:pt idx="101">
                  <c:v>52.141392214576797</c:v>
                </c:pt>
                <c:pt idx="102">
                  <c:v>41.140245794104047</c:v>
                </c:pt>
                <c:pt idx="103">
                  <c:v>41.140245794104047</c:v>
                </c:pt>
                <c:pt idx="104">
                  <c:v>17.250503124781037</c:v>
                </c:pt>
                <c:pt idx="105">
                  <c:v>32.586966221439994</c:v>
                </c:pt>
                <c:pt idx="106">
                  <c:v>32.586966221439994</c:v>
                </c:pt>
                <c:pt idx="107">
                  <c:v>21.073147834970591</c:v>
                </c:pt>
                <c:pt idx="108">
                  <c:v>22.041867214585029</c:v>
                </c:pt>
                <c:pt idx="109">
                  <c:v>22.041867214585029</c:v>
                </c:pt>
                <c:pt idx="110">
                  <c:v>13.730594884358194</c:v>
                </c:pt>
                <c:pt idx="111">
                  <c:v>13.730594884358194</c:v>
                </c:pt>
                <c:pt idx="112">
                  <c:v>14.235584468419331</c:v>
                </c:pt>
                <c:pt idx="113">
                  <c:v>14.235584468419331</c:v>
                </c:pt>
                <c:pt idx="114">
                  <c:v>19.007209091162789</c:v>
                </c:pt>
                <c:pt idx="115">
                  <c:v>19.007209091162789</c:v>
                </c:pt>
                <c:pt idx="116">
                  <c:v>10.993176101865494</c:v>
                </c:pt>
                <c:pt idx="117">
                  <c:v>36.393004425956534</c:v>
                </c:pt>
                <c:pt idx="118">
                  <c:v>41.181154336179681</c:v>
                </c:pt>
                <c:pt idx="119">
                  <c:v>41.181154336179681</c:v>
                </c:pt>
                <c:pt idx="120">
                  <c:v>44.386690308279491</c:v>
                </c:pt>
                <c:pt idx="121">
                  <c:v>37.107817821643422</c:v>
                </c:pt>
                <c:pt idx="122">
                  <c:v>37.107817821643422</c:v>
                </c:pt>
                <c:pt idx="123">
                  <c:v>34.708472161786474</c:v>
                </c:pt>
                <c:pt idx="124">
                  <c:v>17.630113846791605</c:v>
                </c:pt>
                <c:pt idx="125">
                  <c:v>15.516676758305513</c:v>
                </c:pt>
                <c:pt idx="126">
                  <c:v>15.917256363748612</c:v>
                </c:pt>
                <c:pt idx="127">
                  <c:v>17.487381261907121</c:v>
                </c:pt>
                <c:pt idx="128">
                  <c:v>17.487381261907121</c:v>
                </c:pt>
                <c:pt idx="129">
                  <c:v>14.720643463592721</c:v>
                </c:pt>
                <c:pt idx="130">
                  <c:v>14.720643463592721</c:v>
                </c:pt>
                <c:pt idx="131">
                  <c:v>7.0182003526972219</c:v>
                </c:pt>
                <c:pt idx="132">
                  <c:v>4.9893014712051285</c:v>
                </c:pt>
                <c:pt idx="133">
                  <c:v>4.9893014712051285</c:v>
                </c:pt>
                <c:pt idx="134">
                  <c:v>10.391568744663338</c:v>
                </c:pt>
                <c:pt idx="135">
                  <c:v>11.378488634352014</c:v>
                </c:pt>
                <c:pt idx="136">
                  <c:v>19.936384189075792</c:v>
                </c:pt>
                <c:pt idx="137">
                  <c:v>19.936384189075792</c:v>
                </c:pt>
                <c:pt idx="138">
                  <c:v>19.217026618841459</c:v>
                </c:pt>
                <c:pt idx="139">
                  <c:v>19.217026618841459</c:v>
                </c:pt>
                <c:pt idx="140">
                  <c:v>20.843610168095374</c:v>
                </c:pt>
                <c:pt idx="141">
                  <c:v>45.712871397907207</c:v>
                </c:pt>
                <c:pt idx="142">
                  <c:v>34.390569413772042</c:v>
                </c:pt>
                <c:pt idx="143">
                  <c:v>16.172404739277514</c:v>
                </c:pt>
                <c:pt idx="144">
                  <c:v>16.172404739277514</c:v>
                </c:pt>
                <c:pt idx="145">
                  <c:v>13.908486575682794</c:v>
                </c:pt>
                <c:pt idx="146">
                  <c:v>13.908486575682794</c:v>
                </c:pt>
                <c:pt idx="147">
                  <c:v>20.345341645786096</c:v>
                </c:pt>
                <c:pt idx="148">
                  <c:v>13.866949854266892</c:v>
                </c:pt>
                <c:pt idx="149">
                  <c:v>7.4672171056755765</c:v>
                </c:pt>
                <c:pt idx="150">
                  <c:v>9.30444204134991</c:v>
                </c:pt>
                <c:pt idx="151">
                  <c:v>9.7014815271532413</c:v>
                </c:pt>
                <c:pt idx="152">
                  <c:v>3.6625942009732659</c:v>
                </c:pt>
                <c:pt idx="153">
                  <c:v>3.4952831581917314</c:v>
                </c:pt>
                <c:pt idx="154">
                  <c:v>4.2099385281213486</c:v>
                </c:pt>
                <c:pt idx="155">
                  <c:v>5.4720965485539583</c:v>
                </c:pt>
                <c:pt idx="156">
                  <c:v>7.2715771511844167</c:v>
                </c:pt>
                <c:pt idx="157">
                  <c:v>2.3161690281908678</c:v>
                </c:pt>
                <c:pt idx="158">
                  <c:v>1.710289645345028</c:v>
                </c:pt>
                <c:pt idx="159">
                  <c:v>17.634376059494024</c:v>
                </c:pt>
                <c:pt idx="160">
                  <c:v>1.2482743274372496</c:v>
                </c:pt>
                <c:pt idx="161">
                  <c:v>1.2482743274372496</c:v>
                </c:pt>
                <c:pt idx="162">
                  <c:v>3.5761466626804186</c:v>
                </c:pt>
                <c:pt idx="163">
                  <c:v>3.3412281402821478</c:v>
                </c:pt>
                <c:pt idx="164">
                  <c:v>2.8522439582177701</c:v>
                </c:pt>
                <c:pt idx="165">
                  <c:v>3.8946480158388566</c:v>
                </c:pt>
                <c:pt idx="166">
                  <c:v>3.8946480158388566</c:v>
                </c:pt>
                <c:pt idx="167">
                  <c:v>3.5566958980492229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2D3-9877-E820EB67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7392"/>
        <c:axId val="257317784"/>
      </c:lineChart>
      <c:catAx>
        <c:axId val="2573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7784"/>
        <c:crosses val="autoZero"/>
        <c:auto val="1"/>
        <c:lblAlgn val="ctr"/>
        <c:lblOffset val="100"/>
        <c:noMultiLvlLbl val="0"/>
      </c:catAx>
      <c:valAx>
        <c:axId val="2573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窓通過後と逆フーリエの比較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膝と足首!$M$2:$M$129</c:f>
              <c:numCache>
                <c:formatCode>General</c:formatCode>
                <c:ptCount val="128"/>
                <c:pt idx="0">
                  <c:v>1.5065591164377214</c:v>
                </c:pt>
                <c:pt idx="1">
                  <c:v>2.7107275492253362</c:v>
                </c:pt>
                <c:pt idx="2">
                  <c:v>2.8953134033883265</c:v>
                </c:pt>
                <c:pt idx="3">
                  <c:v>2.990899189296798</c:v>
                </c:pt>
                <c:pt idx="4">
                  <c:v>3.0470564680287775</c:v>
                </c:pt>
                <c:pt idx="5">
                  <c:v>4.3606603452859369</c:v>
                </c:pt>
                <c:pt idx="6">
                  <c:v>4.700169491678464</c:v>
                </c:pt>
                <c:pt idx="7">
                  <c:v>4.5832711732455973</c:v>
                </c:pt>
                <c:pt idx="8">
                  <c:v>4.2264164498700296</c:v>
                </c:pt>
                <c:pt idx="9">
                  <c:v>3.3620229753096984</c:v>
                </c:pt>
                <c:pt idx="10">
                  <c:v>3.3789681258156028</c:v>
                </c:pt>
                <c:pt idx="11">
                  <c:v>3.105347212031083</c:v>
                </c:pt>
                <c:pt idx="12">
                  <c:v>2.5165900409694979</c:v>
                </c:pt>
                <c:pt idx="13">
                  <c:v>1.0982504553340919</c:v>
                </c:pt>
                <c:pt idx="14">
                  <c:v>2.0295253961348552</c:v>
                </c:pt>
                <c:pt idx="15">
                  <c:v>1.9960337896940508</c:v>
                </c:pt>
                <c:pt idx="16">
                  <c:v>2.7717759163709799</c:v>
                </c:pt>
                <c:pt idx="17">
                  <c:v>4.1550591357644775</c:v>
                </c:pt>
                <c:pt idx="18">
                  <c:v>5.6801543382230113</c:v>
                </c:pt>
                <c:pt idx="19">
                  <c:v>5.3514318225544502</c:v>
                </c:pt>
                <c:pt idx="20">
                  <c:v>4.8467585885518352</c:v>
                </c:pt>
                <c:pt idx="21">
                  <c:v>11.682641133562401</c:v>
                </c:pt>
                <c:pt idx="22">
                  <c:v>7.6350958756984868</c:v>
                </c:pt>
                <c:pt idx="23">
                  <c:v>7.3668931703711893</c:v>
                </c:pt>
                <c:pt idx="24">
                  <c:v>5.7617680689971822</c:v>
                </c:pt>
                <c:pt idx="25">
                  <c:v>3.7474790382296503</c:v>
                </c:pt>
                <c:pt idx="26">
                  <c:v>3.9480980077124697</c:v>
                </c:pt>
                <c:pt idx="27">
                  <c:v>3.8263341834686395</c:v>
                </c:pt>
                <c:pt idx="28">
                  <c:v>4.2323819444812463</c:v>
                </c:pt>
                <c:pt idx="29">
                  <c:v>4.4330993651493609</c:v>
                </c:pt>
                <c:pt idx="30">
                  <c:v>2.5226925481570461</c:v>
                </c:pt>
                <c:pt idx="31">
                  <c:v>2.1164061503322551</c:v>
                </c:pt>
                <c:pt idx="32">
                  <c:v>3.4234672495748275</c:v>
                </c:pt>
                <c:pt idx="33">
                  <c:v>6.7599752517086715</c:v>
                </c:pt>
                <c:pt idx="34">
                  <c:v>9.931895732119246</c:v>
                </c:pt>
                <c:pt idx="35">
                  <c:v>10.295585824920543</c:v>
                </c:pt>
                <c:pt idx="36">
                  <c:v>4.3638014993109406</c:v>
                </c:pt>
                <c:pt idx="37">
                  <c:v>9.544036602049573</c:v>
                </c:pt>
                <c:pt idx="38">
                  <c:v>9.9122008737860821</c:v>
                </c:pt>
                <c:pt idx="39">
                  <c:v>10.207232065829302</c:v>
                </c:pt>
                <c:pt idx="40">
                  <c:v>15.570749686546696</c:v>
                </c:pt>
                <c:pt idx="41">
                  <c:v>5.330202412625292</c:v>
                </c:pt>
                <c:pt idx="42">
                  <c:v>35.28439244178206</c:v>
                </c:pt>
                <c:pt idx="43">
                  <c:v>7.6075529011242544</c:v>
                </c:pt>
                <c:pt idx="44">
                  <c:v>12.256201920971694</c:v>
                </c:pt>
                <c:pt idx="45">
                  <c:v>13.179838387808298</c:v>
                </c:pt>
                <c:pt idx="46">
                  <c:v>13.450720331698925</c:v>
                </c:pt>
                <c:pt idx="47">
                  <c:v>5.4571642872637325</c:v>
                </c:pt>
                <c:pt idx="48">
                  <c:v>5.5553525912358239</c:v>
                </c:pt>
                <c:pt idx="49">
                  <c:v>6.322639053250807</c:v>
                </c:pt>
                <c:pt idx="50">
                  <c:v>6.4207041419469668</c:v>
                </c:pt>
                <c:pt idx="51">
                  <c:v>6.9952644270373288</c:v>
                </c:pt>
                <c:pt idx="52">
                  <c:v>7.0868622235750864</c:v>
                </c:pt>
                <c:pt idx="53">
                  <c:v>9.0104537730993641</c:v>
                </c:pt>
                <c:pt idx="54">
                  <c:v>9.107175066437236</c:v>
                </c:pt>
                <c:pt idx="55">
                  <c:v>23.897683517058816</c:v>
                </c:pt>
                <c:pt idx="56">
                  <c:v>10.597577158732859</c:v>
                </c:pt>
                <c:pt idx="57">
                  <c:v>10.67470619360372</c:v>
                </c:pt>
                <c:pt idx="58">
                  <c:v>7.9697488788232089</c:v>
                </c:pt>
                <c:pt idx="59">
                  <c:v>8.0097251489260621</c:v>
                </c:pt>
                <c:pt idx="60">
                  <c:v>7.3610761208238129</c:v>
                </c:pt>
                <c:pt idx="61">
                  <c:v>7.3815223110720609</c:v>
                </c:pt>
                <c:pt idx="62">
                  <c:v>17.311482613626996</c:v>
                </c:pt>
                <c:pt idx="63">
                  <c:v>17.321080053396091</c:v>
                </c:pt>
                <c:pt idx="64">
                  <c:v>28.381293261983906</c:v>
                </c:pt>
                <c:pt idx="65">
                  <c:v>28.334127628038988</c:v>
                </c:pt>
                <c:pt idx="66">
                  <c:v>11.612545583335509</c:v>
                </c:pt>
                <c:pt idx="67">
                  <c:v>11.530820108556549</c:v>
                </c:pt>
                <c:pt idx="68">
                  <c:v>11.473270171374388</c:v>
                </c:pt>
                <c:pt idx="69">
                  <c:v>4.349688411624002</c:v>
                </c:pt>
                <c:pt idx="70">
                  <c:v>4.3182601677835724</c:v>
                </c:pt>
                <c:pt idx="71">
                  <c:v>4.5892326577610314</c:v>
                </c:pt>
                <c:pt idx="72">
                  <c:v>7.7756268488449702</c:v>
                </c:pt>
                <c:pt idx="73">
                  <c:v>7.6930470499669861</c:v>
                </c:pt>
                <c:pt idx="74">
                  <c:v>13.425524057812735</c:v>
                </c:pt>
                <c:pt idx="75">
                  <c:v>24.854627570358211</c:v>
                </c:pt>
                <c:pt idx="76">
                  <c:v>24.504348539487566</c:v>
                </c:pt>
                <c:pt idx="77">
                  <c:v>23.334149863186855</c:v>
                </c:pt>
                <c:pt idx="78">
                  <c:v>28.413087509752973</c:v>
                </c:pt>
                <c:pt idx="79">
                  <c:v>27.910899245844305</c:v>
                </c:pt>
                <c:pt idx="80">
                  <c:v>25.632202075002965</c:v>
                </c:pt>
                <c:pt idx="81">
                  <c:v>16.7899484122097</c:v>
                </c:pt>
                <c:pt idx="82">
                  <c:v>16.430678573570173</c:v>
                </c:pt>
                <c:pt idx="83">
                  <c:v>18.966422930331081</c:v>
                </c:pt>
                <c:pt idx="84">
                  <c:v>16.539868271681389</c:v>
                </c:pt>
                <c:pt idx="85">
                  <c:v>16.121417365343763</c:v>
                </c:pt>
                <c:pt idx="86">
                  <c:v>13.277550647442737</c:v>
                </c:pt>
                <c:pt idx="87">
                  <c:v>10.516386868462272</c:v>
                </c:pt>
                <c:pt idx="88">
                  <c:v>4.4865898524388479</c:v>
                </c:pt>
                <c:pt idx="89">
                  <c:v>4.3481877413733185</c:v>
                </c:pt>
                <c:pt idx="90">
                  <c:v>5.9479296461759938</c:v>
                </c:pt>
                <c:pt idx="91">
                  <c:v>5.7468943805839672</c:v>
                </c:pt>
                <c:pt idx="92">
                  <c:v>6.281713713292234</c:v>
                </c:pt>
                <c:pt idx="93">
                  <c:v>3.6311264008068052</c:v>
                </c:pt>
                <c:pt idx="94">
                  <c:v>5.9515741744373303</c:v>
                </c:pt>
                <c:pt idx="95">
                  <c:v>5.7127888043370278</c:v>
                </c:pt>
                <c:pt idx="96">
                  <c:v>5.5014442944134441</c:v>
                </c:pt>
                <c:pt idx="97">
                  <c:v>7.8173056687238169</c:v>
                </c:pt>
                <c:pt idx="98">
                  <c:v>18.68589098836701</c:v>
                </c:pt>
                <c:pt idx="99">
                  <c:v>17.80615756318425</c:v>
                </c:pt>
                <c:pt idx="100">
                  <c:v>22.328462359947398</c:v>
                </c:pt>
                <c:pt idx="101">
                  <c:v>21.193862078992371</c:v>
                </c:pt>
                <c:pt idx="102">
                  <c:v>15.840256296732196</c:v>
                </c:pt>
                <c:pt idx="103">
                  <c:v>14.973635113153838</c:v>
                </c:pt>
                <c:pt idx="104">
                  <c:v>5.9225230687736063</c:v>
                </c:pt>
                <c:pt idx="105">
                  <c:v>10.53072257124853</c:v>
                </c:pt>
                <c:pt idx="106">
                  <c:v>9.8905593302655035</c:v>
                </c:pt>
                <c:pt idx="107">
                  <c:v>5.9939975504438001</c:v>
                </c:pt>
                <c:pt idx="108">
                  <c:v>5.8626588099321992</c:v>
                </c:pt>
                <c:pt idx="109">
                  <c:v>5.4703305314505073</c:v>
                </c:pt>
                <c:pt idx="110">
                  <c:v>3.1729054205684184</c:v>
                </c:pt>
                <c:pt idx="111">
                  <c:v>2.9483827314241267</c:v>
                </c:pt>
                <c:pt idx="112">
                  <c:v>2.8351943402444317</c:v>
                </c:pt>
                <c:pt idx="113">
                  <c:v>2.6252580351909138</c:v>
                </c:pt>
                <c:pt idx="114">
                  <c:v>3.2411955017812155</c:v>
                </c:pt>
                <c:pt idx="115">
                  <c:v>2.9940911931959433</c:v>
                </c:pt>
                <c:pt idx="116">
                  <c:v>1.5989007326303697</c:v>
                </c:pt>
                <c:pt idx="117">
                  <c:v>4.8881707307000921</c:v>
                </c:pt>
                <c:pt idx="118">
                  <c:v>5.1132549462866059</c:v>
                </c:pt>
                <c:pt idx="119">
                  <c:v>4.7364675580000029</c:v>
                </c:pt>
                <c:pt idx="120">
                  <c:v>4.7444813433473838</c:v>
                </c:pt>
                <c:pt idx="121">
                  <c:v>3.7036365072022268</c:v>
                </c:pt>
                <c:pt idx="122">
                  <c:v>3.4801798322593918</c:v>
                </c:pt>
                <c:pt idx="123">
                  <c:v>3.0834580106445855</c:v>
                </c:pt>
                <c:pt idx="124">
                  <c:v>1.4981860140519709</c:v>
                </c:pt>
                <c:pt idx="125">
                  <c:v>1.275703978940431</c:v>
                </c:pt>
                <c:pt idx="126">
                  <c:v>1.2822001039963604</c:v>
                </c:pt>
                <c:pt idx="127">
                  <c:v>1.39899050095257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3-43A7-AF64-6BA11466A9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83-43A7-AF64-6BA11466A9D0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83-43A7-AF64-6BA11466A9D0}"/>
              </c:ext>
            </c:extLst>
          </c:dPt>
          <c:dPt>
            <c:idx val="19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83-43A7-AF64-6BA11466A9D0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83-43A7-AF64-6BA11466A9D0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383-43A7-AF64-6BA11466A9D0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83-43A7-AF64-6BA11466A9D0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383-43A7-AF64-6BA11466A9D0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383-43A7-AF64-6BA11466A9D0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383-43A7-AF64-6BA11466A9D0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383-43A7-AF64-6BA11466A9D0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383-43A7-AF64-6BA11466A9D0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383-43A7-AF64-6BA11466A9D0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383-43A7-AF64-6BA11466A9D0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383-43A7-AF64-6BA11466A9D0}"/>
              </c:ext>
            </c:extLst>
          </c:dPt>
          <c:dPt>
            <c:idx val="83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383-43A7-AF64-6BA11466A9D0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383-43A7-AF64-6BA11466A9D0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383-43A7-AF64-6BA11466A9D0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383-43A7-AF64-6BA11466A9D0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383-43A7-AF64-6BA11466A9D0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383-43A7-AF64-6BA11466A9D0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383-43A7-AF64-6BA11466A9D0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383-43A7-AF64-6BA11466A9D0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383-43A7-AF64-6BA11466A9D0}"/>
              </c:ext>
            </c:extLst>
          </c:dPt>
          <c:dPt>
            <c:idx val="126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383-43A7-AF64-6BA11466A9D0}"/>
              </c:ext>
            </c:extLst>
          </c:dPt>
          <c:val>
            <c:numRef>
              <c:f>膝と足首!$AE$2:$AE$129</c:f>
              <c:numCache>
                <c:formatCode>General</c:formatCode>
                <c:ptCount val="128"/>
                <c:pt idx="0">
                  <c:v>4.7496972829548199</c:v>
                </c:pt>
                <c:pt idx="1">
                  <c:v>4.6384116736787497</c:v>
                </c:pt>
                <c:pt idx="2">
                  <c:v>4.6907230035406595</c:v>
                </c:pt>
                <c:pt idx="3">
                  <c:v>4.8688312957839095</c:v>
                </c:pt>
                <c:pt idx="4">
                  <c:v>5.1225781531261561</c:v>
                </c:pt>
                <c:pt idx="5">
                  <c:v>5.3978372167667379</c:v>
                </c:pt>
                <c:pt idx="6">
                  <c:v>5.6449486881864086</c:v>
                </c:pt>
                <c:pt idx="7">
                  <c:v>5.8260304069720714</c:v>
                </c:pt>
                <c:pt idx="8">
                  <c:v>5.9201811010864711</c:v>
                </c:pt>
                <c:pt idx="9">
                  <c:v>5.925900799118426</c:v>
                </c:pt>
                <c:pt idx="10">
                  <c:v>5.860447427090504</c:v>
                </c:pt>
                <c:pt idx="11">
                  <c:v>5.7562753230148767</c:v>
                </c:pt>
                <c:pt idx="12">
                  <c:v>5.6551050026402079</c:v>
                </c:pt>
                <c:pt idx="13">
                  <c:v>5.6005014366166659</c:v>
                </c:pt>
                <c:pt idx="14">
                  <c:v>5.6300476226982337</c:v>
                </c:pt>
                <c:pt idx="15">
                  <c:v>5.7682638336773584</c:v>
                </c:pt>
                <c:pt idx="16">
                  <c:v>6.0213317550363668</c:v>
                </c:pt>
                <c:pt idx="17">
                  <c:v>6.3744477977486795</c:v>
                </c:pt>
                <c:pt idx="18">
                  <c:v>6.7922807067958093</c:v>
                </c:pt>
                <c:pt idx="19">
                  <c:v>7.2225896046315299</c:v>
                </c:pt>
                <c:pt idx="20">
                  <c:v>7.6026236221022696</c:v>
                </c:pt>
                <c:pt idx="21">
                  <c:v>7.8675297726636995</c:v>
                </c:pt>
                <c:pt idx="22">
                  <c:v>7.9596938081931103</c:v>
                </c:pt>
                <c:pt idx="23">
                  <c:v>7.83777053522505</c:v>
                </c:pt>
                <c:pt idx="24">
                  <c:v>7.4841502373511304</c:v>
                </c:pt>
                <c:pt idx="25">
                  <c:v>6.9097615658742972</c:v>
                </c:pt>
                <c:pt idx="26">
                  <c:v>6.155413063243798</c:v>
                </c:pt>
                <c:pt idx="27">
                  <c:v>5.2892909144370783</c:v>
                </c:pt>
                <c:pt idx="28">
                  <c:v>4.4007100852490701</c:v>
                </c:pt>
                <c:pt idx="29">
                  <c:v>3.59070103751346</c:v>
                </c:pt>
                <c:pt idx="30">
                  <c:v>2.9604439554682398</c:v>
                </c:pt>
                <c:pt idx="31">
                  <c:v>2.5988814839005299</c:v>
                </c:pt>
                <c:pt idx="32">
                  <c:v>2.5710062589823899</c:v>
                </c:pt>
                <c:pt idx="33">
                  <c:v>2.9083057208369998</c:v>
                </c:pt>
                <c:pt idx="34">
                  <c:v>3.6026498389691901</c:v>
                </c:pt>
                <c:pt idx="35">
                  <c:v>4.6045457057382002</c:v>
                </c:pt>
                <c:pt idx="36">
                  <c:v>5.8261952260204399</c:v>
                </c:pt>
                <c:pt idx="37">
                  <c:v>7.14923340965729</c:v>
                </c:pt>
                <c:pt idx="38">
                  <c:v>8.4364601357580096</c:v>
                </c:pt>
                <c:pt idx="39">
                  <c:v>9.5463752174127698</c:v>
                </c:pt>
                <c:pt idx="40">
                  <c:v>10.348947077027891</c:v>
                </c:pt>
                <c:pt idx="41">
                  <c:v>10.74083817571508</c:v>
                </c:pt>
                <c:pt idx="42">
                  <c:v>10.6583051658207</c:v>
                </c:pt>
                <c:pt idx="43">
                  <c:v>10.08619507392349</c:v>
                </c:pt>
                <c:pt idx="44">
                  <c:v>9.0618528002061094</c:v>
                </c:pt>
                <c:pt idx="45">
                  <c:v>7.6732991556902697</c:v>
                </c:pt>
                <c:pt idx="46">
                  <c:v>6.0516733502818729</c:v>
                </c:pt>
                <c:pt idx="47">
                  <c:v>4.3585881160900897</c:v>
                </c:pt>
                <c:pt idx="48">
                  <c:v>2.7696444121723198</c:v>
                </c:pt>
                <c:pt idx="49">
                  <c:v>1.4558255628927999</c:v>
                </c:pt>
                <c:pt idx="50">
                  <c:v>0.56478038454840007</c:v>
                </c:pt>
                <c:pt idx="51">
                  <c:v>0.2040738858226101</c:v>
                </c:pt>
                <c:pt idx="52">
                  <c:v>0.42831958925803981</c:v>
                </c:pt>
                <c:pt idx="53">
                  <c:v>1.2317230094460001</c:v>
                </c:pt>
                <c:pt idx="54">
                  <c:v>2.5470003252450502</c:v>
                </c:pt>
                <c:pt idx="55">
                  <c:v>4.2509501303366601</c:v>
                </c:pt>
                <c:pt idx="56">
                  <c:v>6.1762244614481494</c:v>
                </c:pt>
                <c:pt idx="57">
                  <c:v>8.1281496558330097</c:v>
                </c:pt>
                <c:pt idx="58">
                  <c:v>9.9048668006597502</c:v>
                </c:pt>
                <c:pt idx="59">
                  <c:v>11.31866268153663</c:v>
                </c:pt>
                <c:pt idx="60">
                  <c:v>12.216192772702989</c:v>
                </c:pt>
                <c:pt idx="61">
                  <c:v>12.49538033737541</c:v>
                </c:pt>
                <c:pt idx="62">
                  <c:v>12.11710452334269</c:v>
                </c:pt>
                <c:pt idx="63">
                  <c:v>11.11033215228553</c:v>
                </c:pt>
                <c:pt idx="64">
                  <c:v>9.570045172768431</c:v>
                </c:pt>
                <c:pt idx="65">
                  <c:v>7.6480929198780503</c:v>
                </c:pt>
                <c:pt idx="66">
                  <c:v>5.5378701446302108</c:v>
                </c:pt>
                <c:pt idx="67">
                  <c:v>3.45440277564389</c:v>
                </c:pt>
                <c:pt idx="68">
                  <c:v>1.61193745450971</c:v>
                </c:pt>
                <c:pt idx="69">
                  <c:v>0.20141990736219029</c:v>
                </c:pt>
                <c:pt idx="70">
                  <c:v>-0.62972236896550005</c:v>
                </c:pt>
                <c:pt idx="71">
                  <c:v>-0.79331087329746985</c:v>
                </c:pt>
                <c:pt idx="72">
                  <c:v>-0.26995083747914972</c:v>
                </c:pt>
                <c:pt idx="73">
                  <c:v>0.88867810047529971</c:v>
                </c:pt>
                <c:pt idx="74">
                  <c:v>2.5650450918308598</c:v>
                </c:pt>
                <c:pt idx="75">
                  <c:v>4.5879649993500298</c:v>
                </c:pt>
                <c:pt idx="76">
                  <c:v>6.7504760348224817</c:v>
                </c:pt>
                <c:pt idx="77">
                  <c:v>8.83149194933074</c:v>
                </c:pt>
                <c:pt idx="78">
                  <c:v>10.61891647433313</c:v>
                </c:pt>
                <c:pt idx="79">
                  <c:v>11.93175303942982</c:v>
                </c:pt>
                <c:pt idx="80">
                  <c:v>12.63885626839315</c:v>
                </c:pt>
                <c:pt idx="81">
                  <c:v>12.67234045550469</c:v>
                </c:pt>
                <c:pt idx="82">
                  <c:v>12.03424310357882</c:v>
                </c:pt>
                <c:pt idx="83">
                  <c:v>10.795774116082729</c:v>
                </c:pt>
                <c:pt idx="84">
                  <c:v>9.0892825664407901</c:v>
                </c:pt>
                <c:pt idx="85">
                  <c:v>7.0938550731988901</c:v>
                </c:pt>
                <c:pt idx="86">
                  <c:v>5.0161372205278782</c:v>
                </c:pt>
                <c:pt idx="87">
                  <c:v>3.0684687633966998</c:v>
                </c:pt>
                <c:pt idx="88">
                  <c:v>1.4466912683526703</c:v>
                </c:pt>
                <c:pt idx="89">
                  <c:v>0.30999601560963974</c:v>
                </c:pt>
                <c:pt idx="90">
                  <c:v>-0.23506813865981968</c:v>
                </c:pt>
                <c:pt idx="91">
                  <c:v>-0.14478283393027969</c:v>
                </c:pt>
                <c:pt idx="92">
                  <c:v>0.55835151206840994</c:v>
                </c:pt>
                <c:pt idx="93">
                  <c:v>1.7892749641141101</c:v>
                </c:pt>
                <c:pt idx="94">
                  <c:v>3.4105584720986899</c:v>
                </c:pt>
                <c:pt idx="95">
                  <c:v>5.2479128608721233</c:v>
                </c:pt>
                <c:pt idx="96">
                  <c:v>7.1092512852943601</c:v>
                </c:pt>
                <c:pt idx="97">
                  <c:v>8.8051896856061997</c:v>
                </c:pt>
                <c:pt idx="98">
                  <c:v>10.16875701285994</c:v>
                </c:pt>
                <c:pt idx="99">
                  <c:v>11.072220222834</c:v>
                </c:pt>
                <c:pt idx="100">
                  <c:v>11.439289166343691</c:v>
                </c:pt>
                <c:pt idx="101">
                  <c:v>11.251509466213779</c:v>
                </c:pt>
                <c:pt idx="102">
                  <c:v>10.548313545021081</c:v>
                </c:pt>
                <c:pt idx="103">
                  <c:v>9.4209052489126304</c:v>
                </c:pt>
                <c:pt idx="104">
                  <c:v>8.0008226593648004</c:v>
                </c:pt>
                <c:pt idx="105">
                  <c:v>6.4445829246911943</c:v>
                </c:pt>
                <c:pt idx="106">
                  <c:v>4.9162023152579302</c:v>
                </c:pt>
                <c:pt idx="107">
                  <c:v>3.5695646037116</c:v>
                </c:pt>
                <c:pt idx="108">
                  <c:v>2.5325661623312001</c:v>
                </c:pt>
                <c:pt idx="109">
                  <c:v>1.89470745836232</c:v>
                </c:pt>
                <c:pt idx="110">
                  <c:v>1.6993625526867699</c:v>
                </c:pt>
                <c:pt idx="111">
                  <c:v>1.9413950108027302</c:v>
                </c:pt>
                <c:pt idx="112">
                  <c:v>2.5701675643981701</c:v>
                </c:pt>
                <c:pt idx="113">
                  <c:v>3.4973861838538198</c:v>
                </c:pt>
                <c:pt idx="114">
                  <c:v>4.6086958050769695</c:v>
                </c:pt>
                <c:pt idx="115">
                  <c:v>5.7775623934631399</c:v>
                </c:pt>
                <c:pt idx="116">
                  <c:v>6.879774222198904</c:v>
                </c:pt>
                <c:pt idx="117">
                  <c:v>7.8068921446914104</c:v>
                </c:pt>
                <c:pt idx="118">
                  <c:v>8.4771686460339701</c:v>
                </c:pt>
                <c:pt idx="119">
                  <c:v>8.8428105710415892</c:v>
                </c:pt>
                <c:pt idx="120">
                  <c:v>8.89293403284805</c:v>
                </c:pt>
                <c:pt idx="121">
                  <c:v>8.6520927626830595</c:v>
                </c:pt>
                <c:pt idx="122">
                  <c:v>8.1747882747562794</c:v>
                </c:pt>
                <c:pt idx="123">
                  <c:v>7.5368292379565798</c:v>
                </c:pt>
                <c:pt idx="124">
                  <c:v>6.824745629979537</c:v>
                </c:pt>
                <c:pt idx="125">
                  <c:v>6.1246436609970196</c:v>
                </c:pt>
                <c:pt idx="126">
                  <c:v>5.5118930490903777</c:v>
                </c:pt>
                <c:pt idx="127">
                  <c:v>5.0428735029418164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83-43A7-AF64-6BA11466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18568"/>
        <c:axId val="257318960"/>
      </c:lineChart>
      <c:catAx>
        <c:axId val="25731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60"/>
        <c:crosses val="autoZero"/>
        <c:auto val="1"/>
        <c:lblAlgn val="ctr"/>
        <c:lblOffset val="100"/>
        <c:noMultiLvlLbl val="0"/>
      </c:catAx>
      <c:valAx>
        <c:axId val="2573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膝と足首!$O$1</c:f>
              <c:strCache>
                <c:ptCount val="1"/>
                <c:pt idx="0">
                  <c:v>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膝と足首!$O$2:$O$129</c:f>
              <c:numCache>
                <c:formatCode>General</c:formatCode>
                <c:ptCount val="128"/>
                <c:pt idx="0">
                  <c:v>0.13538855719165718</c:v>
                </c:pt>
                <c:pt idx="1">
                  <c:v>0.1806363678939566</c:v>
                </c:pt>
                <c:pt idx="2">
                  <c:v>7.4646649216125113E-2</c:v>
                </c:pt>
                <c:pt idx="3">
                  <c:v>1.5932624630191673E-2</c:v>
                </c:pt>
                <c:pt idx="4">
                  <c:v>7.6854713525066329E-2</c:v>
                </c:pt>
                <c:pt idx="5">
                  <c:v>-5.7418101628494075E-2</c:v>
                </c:pt>
                <c:pt idx="6">
                  <c:v>-8.363280172091174E-2</c:v>
                </c:pt>
                <c:pt idx="7">
                  <c:v>-0.12164836574045533</c:v>
                </c:pt>
                <c:pt idx="8">
                  <c:v>-4.9696981981389124E-2</c:v>
                </c:pt>
                <c:pt idx="9">
                  <c:v>-0.16273013930427405</c:v>
                </c:pt>
                <c:pt idx="10">
                  <c:v>-0.13519743296437597</c:v>
                </c:pt>
                <c:pt idx="11">
                  <c:v>-0.10349772191399621</c:v>
                </c:pt>
                <c:pt idx="12">
                  <c:v>-8.0619157173680595E-2</c:v>
                </c:pt>
                <c:pt idx="13">
                  <c:v>-5.3711543765635028E-2</c:v>
                </c:pt>
                <c:pt idx="14">
                  <c:v>-3.5567743511546672E-2</c:v>
                </c:pt>
                <c:pt idx="15">
                  <c:v>9.0679439137536803E-4</c:v>
                </c:pt>
                <c:pt idx="16">
                  <c:v>7.5520447593707532E-2</c:v>
                </c:pt>
                <c:pt idx="17">
                  <c:v>0.10683531474779949</c:v>
                </c:pt>
                <c:pt idx="18">
                  <c:v>0.12123823522593007</c:v>
                </c:pt>
                <c:pt idx="19">
                  <c:v>0.17359821436559086</c:v>
                </c:pt>
                <c:pt idx="20">
                  <c:v>0.20337687718253003</c:v>
                </c:pt>
                <c:pt idx="21">
                  <c:v>0.13591123190979623</c:v>
                </c:pt>
                <c:pt idx="22">
                  <c:v>9.4238469152906984E-2</c:v>
                </c:pt>
                <c:pt idx="23">
                  <c:v>2.6676811920400632E-2</c:v>
                </c:pt>
                <c:pt idx="24">
                  <c:v>-3.3323309358791124E-2</c:v>
                </c:pt>
                <c:pt idx="25">
                  <c:v>2.5966312258426254E-2</c:v>
                </c:pt>
                <c:pt idx="26">
                  <c:v>6.7487550272208138E-2</c:v>
                </c:pt>
                <c:pt idx="27">
                  <c:v>-0.10355749889343725</c:v>
                </c:pt>
                <c:pt idx="28">
                  <c:v>-0.13950276768473049</c:v>
                </c:pt>
                <c:pt idx="29">
                  <c:v>-0.15398399089221612</c:v>
                </c:pt>
                <c:pt idx="30">
                  <c:v>-0.14468096944565517</c:v>
                </c:pt>
                <c:pt idx="31">
                  <c:v>-0.11735919643606821</c:v>
                </c:pt>
                <c:pt idx="32">
                  <c:v>-0.14297236721338097</c:v>
                </c:pt>
                <c:pt idx="33">
                  <c:v>-9.8794799949628448E-2</c:v>
                </c:pt>
                <c:pt idx="34">
                  <c:v>-0.10152955642064296</c:v>
                </c:pt>
                <c:pt idx="35">
                  <c:v>-4.9587337083903005E-2</c:v>
                </c:pt>
                <c:pt idx="36">
                  <c:v>-3.633080949933952E-2</c:v>
                </c:pt>
                <c:pt idx="37">
                  <c:v>1.8975276349883642E-2</c:v>
                </c:pt>
                <c:pt idx="38">
                  <c:v>1.8901739025863559E-2</c:v>
                </c:pt>
                <c:pt idx="39">
                  <c:v>2.9426836718307557E-2</c:v>
                </c:pt>
                <c:pt idx="40">
                  <c:v>4.3532064566064649E-2</c:v>
                </c:pt>
                <c:pt idx="41">
                  <c:v>-9.3693911467713602E-3</c:v>
                </c:pt>
                <c:pt idx="42">
                  <c:v>-3.0236338973737627E-2</c:v>
                </c:pt>
                <c:pt idx="43">
                  <c:v>-6.3862001014918721E-2</c:v>
                </c:pt>
                <c:pt idx="44">
                  <c:v>7.7980805032598958E-4</c:v>
                </c:pt>
                <c:pt idx="45">
                  <c:v>-3.6823221528375034E-2</c:v>
                </c:pt>
                <c:pt idx="46">
                  <c:v>-6.6348656959772448E-2</c:v>
                </c:pt>
                <c:pt idx="47">
                  <c:v>-5.5844410593969863E-2</c:v>
                </c:pt>
                <c:pt idx="48">
                  <c:v>-0.10754078560481931</c:v>
                </c:pt>
                <c:pt idx="49">
                  <c:v>-8.7060160315174523E-2</c:v>
                </c:pt>
                <c:pt idx="50">
                  <c:v>-0.13947783287444007</c:v>
                </c:pt>
                <c:pt idx="51">
                  <c:v>-0.29111132942000922</c:v>
                </c:pt>
                <c:pt idx="52">
                  <c:v>-0.18972192684682712</c:v>
                </c:pt>
                <c:pt idx="53">
                  <c:v>-0.16467517851376842</c:v>
                </c:pt>
                <c:pt idx="54">
                  <c:v>-0.15739265367615946</c:v>
                </c:pt>
                <c:pt idx="55">
                  <c:v>-9.0085955542839005E-2</c:v>
                </c:pt>
                <c:pt idx="56">
                  <c:v>-8.9970068155719632E-2</c:v>
                </c:pt>
                <c:pt idx="57">
                  <c:v>-4.7678520678217706E-2</c:v>
                </c:pt>
                <c:pt idx="58">
                  <c:v>2.0449008593169077E-3</c:v>
                </c:pt>
                <c:pt idx="59">
                  <c:v>-2.5307110741554426E-2</c:v>
                </c:pt>
                <c:pt idx="60">
                  <c:v>-1.8743365264511629E-2</c:v>
                </c:pt>
                <c:pt idx="61">
                  <c:v>3.3214193137579458E-2</c:v>
                </c:pt>
                <c:pt idx="62">
                  <c:v>4.3140421722033265E-2</c:v>
                </c:pt>
                <c:pt idx="63">
                  <c:v>-8.638553648313245E-2</c:v>
                </c:pt>
                <c:pt idx="64">
                  <c:v>6.3715998887192885E-2</c:v>
                </c:pt>
                <c:pt idx="65">
                  <c:v>3.865514223167222E-2</c:v>
                </c:pt>
                <c:pt idx="66">
                  <c:v>0.12640612802140769</c:v>
                </c:pt>
                <c:pt idx="67">
                  <c:v>0.11041698560802744</c:v>
                </c:pt>
                <c:pt idx="68">
                  <c:v>7.8691691922656692E-3</c:v>
                </c:pt>
                <c:pt idx="69">
                  <c:v>3.5627218706762408E-2</c:v>
                </c:pt>
                <c:pt idx="70">
                  <c:v>-0.13342905730611995</c:v>
                </c:pt>
                <c:pt idx="71">
                  <c:v>-0.11894959149442719</c:v>
                </c:pt>
                <c:pt idx="72">
                  <c:v>-0.10187907585427738</c:v>
                </c:pt>
                <c:pt idx="73">
                  <c:v>-9.7572089889683175E-2</c:v>
                </c:pt>
                <c:pt idx="74">
                  <c:v>-8.073631848831167E-2</c:v>
                </c:pt>
                <c:pt idx="75">
                  <c:v>-2.9029880392983612E-2</c:v>
                </c:pt>
                <c:pt idx="76">
                  <c:v>4.2417626997617022E-3</c:v>
                </c:pt>
                <c:pt idx="77">
                  <c:v>-4.0178849558557722E-4</c:v>
                </c:pt>
                <c:pt idx="78">
                  <c:v>-3.1711737131038989E-2</c:v>
                </c:pt>
                <c:pt idx="79">
                  <c:v>-5.2239479558551502E-2</c:v>
                </c:pt>
                <c:pt idx="80">
                  <c:v>-8.4989183328356248E-3</c:v>
                </c:pt>
                <c:pt idx="81">
                  <c:v>-1.568681158562886E-2</c:v>
                </c:pt>
                <c:pt idx="82">
                  <c:v>-6.7074184948765735E-3</c:v>
                </c:pt>
                <c:pt idx="83">
                  <c:v>-2.4848556299573766E-2</c:v>
                </c:pt>
                <c:pt idx="84">
                  <c:v>-3.7477894857553533E-2</c:v>
                </c:pt>
                <c:pt idx="85">
                  <c:v>-9.2844200936154225E-2</c:v>
                </c:pt>
                <c:pt idx="86">
                  <c:v>-0.11763820487910198</c:v>
                </c:pt>
                <c:pt idx="87">
                  <c:v>-1.9992297961088309E-2</c:v>
                </c:pt>
                <c:pt idx="88">
                  <c:v>1.9550612405250006E-3</c:v>
                </c:pt>
                <c:pt idx="89">
                  <c:v>4.3482099819014519E-2</c:v>
                </c:pt>
                <c:pt idx="90">
                  <c:v>3.2434091990539024E-2</c:v>
                </c:pt>
                <c:pt idx="91">
                  <c:v>9.5713746430787297E-2</c:v>
                </c:pt>
                <c:pt idx="92">
                  <c:v>0.14962368878947777</c:v>
                </c:pt>
                <c:pt idx="93">
                  <c:v>9.3931560584320534E-2</c:v>
                </c:pt>
                <c:pt idx="94">
                  <c:v>8.6817698947904809E-2</c:v>
                </c:pt>
                <c:pt idx="95">
                  <c:v>0.12153616236416946</c:v>
                </c:pt>
                <c:pt idx="96">
                  <c:v>0.10918155577136419</c:v>
                </c:pt>
                <c:pt idx="97">
                  <c:v>0.10298529300364484</c:v>
                </c:pt>
                <c:pt idx="98">
                  <c:v>0.12811091742804373</c:v>
                </c:pt>
                <c:pt idx="99">
                  <c:v>0.17183069727522907</c:v>
                </c:pt>
                <c:pt idx="100">
                  <c:v>0.1311427987858069</c:v>
                </c:pt>
                <c:pt idx="101">
                  <c:v>9.562326088247089E-2</c:v>
                </c:pt>
                <c:pt idx="102">
                  <c:v>0.22014749789570656</c:v>
                </c:pt>
                <c:pt idx="103">
                  <c:v>0.19913828751387569</c:v>
                </c:pt>
                <c:pt idx="104">
                  <c:v>6.4702949066468618E-2</c:v>
                </c:pt>
                <c:pt idx="105">
                  <c:v>4.1026551464444963E-2</c:v>
                </c:pt>
                <c:pt idx="106">
                  <c:v>-8.1744536689334873E-2</c:v>
                </c:pt>
                <c:pt idx="107">
                  <c:v>-6.0045105350275969E-2</c:v>
                </c:pt>
                <c:pt idx="108">
                  <c:v>-5.9378130570257356E-2</c:v>
                </c:pt>
                <c:pt idx="109">
                  <c:v>-5.6765502691395971E-2</c:v>
                </c:pt>
                <c:pt idx="110">
                  <c:v>2.1242865896928999E-2</c:v>
                </c:pt>
                <c:pt idx="111">
                  <c:v>5.6527738820524268E-2</c:v>
                </c:pt>
                <c:pt idx="112">
                  <c:v>0.25841173280908492</c:v>
                </c:pt>
                <c:pt idx="113">
                  <c:v>9.017055004431701E-2</c:v>
                </c:pt>
                <c:pt idx="114">
                  <c:v>0.10688545196132641</c:v>
                </c:pt>
                <c:pt idx="115">
                  <c:v>7.3679905680600649E-2</c:v>
                </c:pt>
                <c:pt idx="116">
                  <c:v>9.1362353451471978E-2</c:v>
                </c:pt>
                <c:pt idx="117">
                  <c:v>6.0505234368102345E-2</c:v>
                </c:pt>
                <c:pt idx="118">
                  <c:v>2.8185872669392376E-2</c:v>
                </c:pt>
                <c:pt idx="119">
                  <c:v>1.774521430478106E-2</c:v>
                </c:pt>
                <c:pt idx="120">
                  <c:v>-2.7097687433350549E-2</c:v>
                </c:pt>
                <c:pt idx="121">
                  <c:v>4.7301590520187328E-2</c:v>
                </c:pt>
                <c:pt idx="122">
                  <c:v>1.6013969090702483E-2</c:v>
                </c:pt>
                <c:pt idx="123">
                  <c:v>1.7258440417232822E-3</c:v>
                </c:pt>
                <c:pt idx="124">
                  <c:v>-9.3339556948659377E-2</c:v>
                </c:pt>
                <c:pt idx="125">
                  <c:v>0.34528507132963832</c:v>
                </c:pt>
                <c:pt idx="126">
                  <c:v>-0.15808504032819623</c:v>
                </c:pt>
                <c:pt idx="127">
                  <c:v>5.9640443525901317E-2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8-42B7-AF16-F271D036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19744"/>
        <c:axId val="257320136"/>
      </c:barChart>
      <c:catAx>
        <c:axId val="2573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0136"/>
        <c:crosses val="autoZero"/>
        <c:auto val="1"/>
        <c:lblAlgn val="ctr"/>
        <c:lblOffset val="100"/>
        <c:noMultiLvlLbl val="0"/>
      </c:catAx>
      <c:valAx>
        <c:axId val="2573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dateArr!$O$1</c:f>
              <c:strCache>
                <c:ptCount val="1"/>
                <c:pt idx="0">
                  <c:v>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dateArr!$O$2:$O$169</c:f>
              <c:numCache>
                <c:formatCode>General</c:formatCode>
                <c:ptCount val="168"/>
                <c:pt idx="0">
                  <c:v>17.826106780903604</c:v>
                </c:pt>
                <c:pt idx="1">
                  <c:v>31.1740591923664</c:v>
                </c:pt>
                <c:pt idx="2">
                  <c:v>36.308943110637593</c:v>
                </c:pt>
                <c:pt idx="3">
                  <c:v>34.15936160261311</c:v>
                </c:pt>
                <c:pt idx="4">
                  <c:v>32.978800667835579</c:v>
                </c:pt>
                <c:pt idx="5">
                  <c:v>34.476793781883458</c:v>
                </c:pt>
                <c:pt idx="6">
                  <c:v>35.903733911121982</c:v>
                </c:pt>
                <c:pt idx="7">
                  <c:v>30.088919343008623</c:v>
                </c:pt>
                <c:pt idx="8">
                  <c:v>26.386927616647696</c:v>
                </c:pt>
                <c:pt idx="9">
                  <c:v>17.436137483945199</c:v>
                </c:pt>
                <c:pt idx="10">
                  <c:v>20.610805833978649</c:v>
                </c:pt>
                <c:pt idx="11">
                  <c:v>18.25023802702265</c:v>
                </c:pt>
                <c:pt idx="12">
                  <c:v>12.115277897112637</c:v>
                </c:pt>
                <c:pt idx="13">
                  <c:v>2.9610288843606463</c:v>
                </c:pt>
                <c:pt idx="14">
                  <c:v>9.9000927997801789</c:v>
                </c:pt>
                <c:pt idx="15">
                  <c:v>6.6008646265766044</c:v>
                </c:pt>
                <c:pt idx="16">
                  <c:v>6.9636193651831713</c:v>
                </c:pt>
                <c:pt idx="17">
                  <c:v>9.9019351490575787</c:v>
                </c:pt>
                <c:pt idx="18">
                  <c:v>14.588178055975408</c:v>
                </c:pt>
                <c:pt idx="19">
                  <c:v>7.3880791005646662</c:v>
                </c:pt>
                <c:pt idx="20">
                  <c:v>18.76209330239082</c:v>
                </c:pt>
                <c:pt idx="21">
                  <c:v>26.621398576808822</c:v>
                </c:pt>
                <c:pt idx="22">
                  <c:v>8.7838956778115129</c:v>
                </c:pt>
                <c:pt idx="23">
                  <c:v>8.2771392865717743</c:v>
                </c:pt>
                <c:pt idx="24">
                  <c:v>2.145992670285362</c:v>
                </c:pt>
                <c:pt idx="25">
                  <c:v>4.7761226217048787</c:v>
                </c:pt>
                <c:pt idx="26">
                  <c:v>4.7761226217048787</c:v>
                </c:pt>
                <c:pt idx="27">
                  <c:v>9.1413036588212471</c:v>
                </c:pt>
                <c:pt idx="28">
                  <c:v>5.0035476185484651</c:v>
                </c:pt>
                <c:pt idx="29">
                  <c:v>5.0035476185484651</c:v>
                </c:pt>
                <c:pt idx="30">
                  <c:v>8.3858880355205265</c:v>
                </c:pt>
                <c:pt idx="31">
                  <c:v>5.3613267709316474</c:v>
                </c:pt>
                <c:pt idx="32">
                  <c:v>9.6570456679539642</c:v>
                </c:pt>
                <c:pt idx="33">
                  <c:v>15.392169122741722</c:v>
                </c:pt>
                <c:pt idx="34">
                  <c:v>18.635474959147043</c:v>
                </c:pt>
                <c:pt idx="35">
                  <c:v>18.635474959147043</c:v>
                </c:pt>
                <c:pt idx="36">
                  <c:v>1.2784145984234794</c:v>
                </c:pt>
                <c:pt idx="37">
                  <c:v>20.681725192345944</c:v>
                </c:pt>
                <c:pt idx="38">
                  <c:v>25.530638860707139</c:v>
                </c:pt>
                <c:pt idx="39">
                  <c:v>25.819025304039073</c:v>
                </c:pt>
                <c:pt idx="40">
                  <c:v>27.835334333952709</c:v>
                </c:pt>
                <c:pt idx="41">
                  <c:v>9.1293888011770168</c:v>
                </c:pt>
                <c:pt idx="42">
                  <c:v>35.220760634044915</c:v>
                </c:pt>
                <c:pt idx="43">
                  <c:v>5.463255025526002</c:v>
                </c:pt>
                <c:pt idx="44">
                  <c:v>23.029526906865872</c:v>
                </c:pt>
                <c:pt idx="45">
                  <c:v>6.1161458793268544</c:v>
                </c:pt>
                <c:pt idx="46">
                  <c:v>6.1161458793268544</c:v>
                </c:pt>
                <c:pt idx="47">
                  <c:v>4.5851581930333989</c:v>
                </c:pt>
                <c:pt idx="48">
                  <c:v>4.5851581930333989</c:v>
                </c:pt>
                <c:pt idx="49">
                  <c:v>9.1863802271689483</c:v>
                </c:pt>
                <c:pt idx="50">
                  <c:v>9.1863802271689483</c:v>
                </c:pt>
                <c:pt idx="51">
                  <c:v>14.4588252914939</c:v>
                </c:pt>
                <c:pt idx="52">
                  <c:v>14.4588252914939</c:v>
                </c:pt>
                <c:pt idx="53">
                  <c:v>14.690560815672665</c:v>
                </c:pt>
                <c:pt idx="54">
                  <c:v>14.690560815672665</c:v>
                </c:pt>
                <c:pt idx="55">
                  <c:v>12.376449195218223</c:v>
                </c:pt>
                <c:pt idx="56">
                  <c:v>6.0553384845913785</c:v>
                </c:pt>
                <c:pt idx="57">
                  <c:v>6.0553384845913785</c:v>
                </c:pt>
                <c:pt idx="58">
                  <c:v>5.567936254439255</c:v>
                </c:pt>
                <c:pt idx="59">
                  <c:v>5.567936254439255</c:v>
                </c:pt>
                <c:pt idx="60">
                  <c:v>5.5453602453433462</c:v>
                </c:pt>
                <c:pt idx="61">
                  <c:v>5.5453602453433462</c:v>
                </c:pt>
                <c:pt idx="62">
                  <c:v>30.391220596278458</c:v>
                </c:pt>
                <c:pt idx="63">
                  <c:v>30.391220596278458</c:v>
                </c:pt>
                <c:pt idx="64">
                  <c:v>26.945312242999776</c:v>
                </c:pt>
                <c:pt idx="65">
                  <c:v>26.945312242999776</c:v>
                </c:pt>
                <c:pt idx="66">
                  <c:v>6.4028110197415771</c:v>
                </c:pt>
                <c:pt idx="67">
                  <c:v>11.741794678541062</c:v>
                </c:pt>
                <c:pt idx="68">
                  <c:v>11.741794678541062</c:v>
                </c:pt>
                <c:pt idx="69">
                  <c:v>5.5987331876138962</c:v>
                </c:pt>
                <c:pt idx="70">
                  <c:v>5.5987331876138962</c:v>
                </c:pt>
                <c:pt idx="71">
                  <c:v>8.3018129636456983</c:v>
                </c:pt>
                <c:pt idx="72">
                  <c:v>11.560556478403726</c:v>
                </c:pt>
                <c:pt idx="73">
                  <c:v>11.560556478403726</c:v>
                </c:pt>
                <c:pt idx="74">
                  <c:v>15.9363566691186</c:v>
                </c:pt>
                <c:pt idx="75">
                  <c:v>17.556564088042897</c:v>
                </c:pt>
                <c:pt idx="76">
                  <c:v>17.556564088042897</c:v>
                </c:pt>
                <c:pt idx="77">
                  <c:v>25.549502575766574</c:v>
                </c:pt>
                <c:pt idx="78">
                  <c:v>32.096308024030165</c:v>
                </c:pt>
                <c:pt idx="79">
                  <c:v>32.096308024030165</c:v>
                </c:pt>
                <c:pt idx="80">
                  <c:v>29.837286932036889</c:v>
                </c:pt>
                <c:pt idx="81">
                  <c:v>30.78834753205048</c:v>
                </c:pt>
                <c:pt idx="82">
                  <c:v>30.78834753205048</c:v>
                </c:pt>
                <c:pt idx="83">
                  <c:v>37.866318271564381</c:v>
                </c:pt>
                <c:pt idx="84">
                  <c:v>35.621956259440417</c:v>
                </c:pt>
                <c:pt idx="85">
                  <c:v>35.621956259440417</c:v>
                </c:pt>
                <c:pt idx="86">
                  <c:v>29.850919562572589</c:v>
                </c:pt>
                <c:pt idx="87">
                  <c:v>23.808167598429744</c:v>
                </c:pt>
                <c:pt idx="88">
                  <c:v>9.9636078188226875</c:v>
                </c:pt>
                <c:pt idx="89">
                  <c:v>9.9636078188226875</c:v>
                </c:pt>
                <c:pt idx="90">
                  <c:v>15.250614087231282</c:v>
                </c:pt>
                <c:pt idx="91">
                  <c:v>15.250614087231282</c:v>
                </c:pt>
                <c:pt idx="92">
                  <c:v>14.601508546333841</c:v>
                </c:pt>
                <c:pt idx="93">
                  <c:v>11.299963844091966</c:v>
                </c:pt>
                <c:pt idx="94">
                  <c:v>4.2225146662647068</c:v>
                </c:pt>
                <c:pt idx="95">
                  <c:v>4.2225146662647068</c:v>
                </c:pt>
                <c:pt idx="96">
                  <c:v>19.778950570936296</c:v>
                </c:pt>
                <c:pt idx="97">
                  <c:v>30.219701024062513</c:v>
                </c:pt>
                <c:pt idx="98">
                  <c:v>33.526122073983956</c:v>
                </c:pt>
                <c:pt idx="99">
                  <c:v>33.526122073983956</c:v>
                </c:pt>
                <c:pt idx="100">
                  <c:v>42.742573699401269</c:v>
                </c:pt>
                <c:pt idx="101">
                  <c:v>42.742573699401269</c:v>
                </c:pt>
                <c:pt idx="102">
                  <c:v>23.015397683140332</c:v>
                </c:pt>
                <c:pt idx="103">
                  <c:v>23.015397683140332</c:v>
                </c:pt>
                <c:pt idx="104">
                  <c:v>7.2327190572249194</c:v>
                </c:pt>
                <c:pt idx="105">
                  <c:v>31.633401867920728</c:v>
                </c:pt>
                <c:pt idx="106">
                  <c:v>31.633401867920728</c:v>
                </c:pt>
                <c:pt idx="107">
                  <c:v>24.001569822028529</c:v>
                </c:pt>
                <c:pt idx="108">
                  <c:v>24.846444257708061</c:v>
                </c:pt>
                <c:pt idx="109">
                  <c:v>24.846444257708061</c:v>
                </c:pt>
                <c:pt idx="110">
                  <c:v>16.394533106873663</c:v>
                </c:pt>
                <c:pt idx="111">
                  <c:v>16.394533106873663</c:v>
                </c:pt>
                <c:pt idx="112">
                  <c:v>19.010949754218114</c:v>
                </c:pt>
                <c:pt idx="113">
                  <c:v>19.010949754218114</c:v>
                </c:pt>
                <c:pt idx="114">
                  <c:v>21.876422702961545</c:v>
                </c:pt>
                <c:pt idx="115">
                  <c:v>21.876422702961545</c:v>
                </c:pt>
                <c:pt idx="116">
                  <c:v>20.8004587420711</c:v>
                </c:pt>
                <c:pt idx="117">
                  <c:v>35.223714282631114</c:v>
                </c:pt>
                <c:pt idx="118">
                  <c:v>35.892067431275045</c:v>
                </c:pt>
                <c:pt idx="119">
                  <c:v>35.892067431275045</c:v>
                </c:pt>
                <c:pt idx="120">
                  <c:v>38.005720922593284</c:v>
                </c:pt>
                <c:pt idx="121">
                  <c:v>33.898338985083271</c:v>
                </c:pt>
                <c:pt idx="122">
                  <c:v>33.898338985083271</c:v>
                </c:pt>
                <c:pt idx="123">
                  <c:v>21.864751020670422</c:v>
                </c:pt>
                <c:pt idx="124">
                  <c:v>29.434158061120254</c:v>
                </c:pt>
                <c:pt idx="125">
                  <c:v>27.743218551849512</c:v>
                </c:pt>
                <c:pt idx="126">
                  <c:v>28.738324673310782</c:v>
                </c:pt>
                <c:pt idx="127">
                  <c:v>23.684449884997822</c:v>
                </c:pt>
                <c:pt idx="128">
                  <c:v>23.684449884997822</c:v>
                </c:pt>
                <c:pt idx="129">
                  <c:v>18.223432559828101</c:v>
                </c:pt>
                <c:pt idx="130">
                  <c:v>18.223432559828101</c:v>
                </c:pt>
                <c:pt idx="131">
                  <c:v>10.419144604657086</c:v>
                </c:pt>
                <c:pt idx="132">
                  <c:v>7.6013792858288518</c:v>
                </c:pt>
                <c:pt idx="133">
                  <c:v>7.6013792858288518</c:v>
                </c:pt>
                <c:pt idx="134">
                  <c:v>12.799454634559254</c:v>
                </c:pt>
                <c:pt idx="135">
                  <c:v>20.473117088879668</c:v>
                </c:pt>
                <c:pt idx="136">
                  <c:v>33.044821987653641</c:v>
                </c:pt>
                <c:pt idx="137">
                  <c:v>33.044821987653641</c:v>
                </c:pt>
                <c:pt idx="138">
                  <c:v>32.075961962008293</c:v>
                </c:pt>
                <c:pt idx="139">
                  <c:v>32.075961962008293</c:v>
                </c:pt>
                <c:pt idx="140">
                  <c:v>35.139521908649506</c:v>
                </c:pt>
                <c:pt idx="141">
                  <c:v>34.427508092699021</c:v>
                </c:pt>
                <c:pt idx="142">
                  <c:v>9.0563514202183661</c:v>
                </c:pt>
                <c:pt idx="143">
                  <c:v>28.413261188488065</c:v>
                </c:pt>
                <c:pt idx="144">
                  <c:v>28.413261188488065</c:v>
                </c:pt>
                <c:pt idx="145">
                  <c:v>22.502896522393037</c:v>
                </c:pt>
                <c:pt idx="146">
                  <c:v>22.502896522393037</c:v>
                </c:pt>
                <c:pt idx="147">
                  <c:v>21.755117484789988</c:v>
                </c:pt>
                <c:pt idx="148">
                  <c:v>14.142800352786747</c:v>
                </c:pt>
                <c:pt idx="149">
                  <c:v>10.791820797160668</c:v>
                </c:pt>
                <c:pt idx="150">
                  <c:v>14.271739461203703</c:v>
                </c:pt>
                <c:pt idx="151">
                  <c:v>14.040909308317808</c:v>
                </c:pt>
                <c:pt idx="152">
                  <c:v>2.8405391831841285</c:v>
                </c:pt>
                <c:pt idx="153">
                  <c:v>3.5036685073024278</c:v>
                </c:pt>
                <c:pt idx="154">
                  <c:v>2.7741180128035809</c:v>
                </c:pt>
                <c:pt idx="155">
                  <c:v>3.5945039332647997</c:v>
                </c:pt>
                <c:pt idx="156">
                  <c:v>4.8333610850456319</c:v>
                </c:pt>
                <c:pt idx="157">
                  <c:v>3.5635433569028616</c:v>
                </c:pt>
                <c:pt idx="158">
                  <c:v>2.3346795296434117</c:v>
                </c:pt>
                <c:pt idx="159">
                  <c:v>33.900249996761595</c:v>
                </c:pt>
                <c:pt idx="160">
                  <c:v>0.97176968448677448</c:v>
                </c:pt>
                <c:pt idx="161">
                  <c:v>0.97176968448677448</c:v>
                </c:pt>
                <c:pt idx="162">
                  <c:v>4.8204114831677476</c:v>
                </c:pt>
                <c:pt idx="163">
                  <c:v>4.11261278720864</c:v>
                </c:pt>
                <c:pt idx="164">
                  <c:v>4.6416991628964599</c:v>
                </c:pt>
                <c:pt idx="165">
                  <c:v>6.1568092063387478</c:v>
                </c:pt>
                <c:pt idx="166">
                  <c:v>6.1568092063387478</c:v>
                </c:pt>
                <c:pt idx="167">
                  <c:v>5.7072568960812928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5-43DC-A3C8-0FF8155C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20920"/>
        <c:axId val="257321312"/>
      </c:lineChart>
      <c:catAx>
        <c:axId val="2573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1312"/>
        <c:crosses val="autoZero"/>
        <c:auto val="1"/>
        <c:lblAlgn val="ctr"/>
        <c:lblOffset val="100"/>
        <c:noMultiLvlLbl val="0"/>
      </c:catAx>
      <c:valAx>
        <c:axId val="257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膝!$O$1</c:f>
              <c:strCache>
                <c:ptCount val="1"/>
                <c:pt idx="0">
                  <c:v>振幅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膝!$N$3:$N$129</c:f>
              <c:numCache>
                <c:formatCode>General</c:formatCode>
                <c:ptCount val="127"/>
                <c:pt idx="0">
                  <c:v>0.21645021645021645</c:v>
                </c:pt>
                <c:pt idx="1">
                  <c:v>0.4329004329004329</c:v>
                </c:pt>
                <c:pt idx="2">
                  <c:v>0.64935064935064934</c:v>
                </c:pt>
                <c:pt idx="3">
                  <c:v>0.86580086580086579</c:v>
                </c:pt>
                <c:pt idx="4">
                  <c:v>1.0822510822510822</c:v>
                </c:pt>
                <c:pt idx="5">
                  <c:v>1.2987012987012987</c:v>
                </c:pt>
                <c:pt idx="6">
                  <c:v>1.5151515151515151</c:v>
                </c:pt>
                <c:pt idx="7">
                  <c:v>1.7316017316017316</c:v>
                </c:pt>
                <c:pt idx="8">
                  <c:v>1.948051948051948</c:v>
                </c:pt>
                <c:pt idx="9">
                  <c:v>2.1645021645021645</c:v>
                </c:pt>
                <c:pt idx="10">
                  <c:v>2.3809523809523809</c:v>
                </c:pt>
                <c:pt idx="11">
                  <c:v>2.5974025974025974</c:v>
                </c:pt>
                <c:pt idx="12">
                  <c:v>2.8138528138528138</c:v>
                </c:pt>
                <c:pt idx="13">
                  <c:v>3.0303030303030303</c:v>
                </c:pt>
                <c:pt idx="14">
                  <c:v>3.2467532467532467</c:v>
                </c:pt>
                <c:pt idx="15">
                  <c:v>3.4632034632034632</c:v>
                </c:pt>
                <c:pt idx="16">
                  <c:v>3.6796536796536796</c:v>
                </c:pt>
                <c:pt idx="17">
                  <c:v>3.8961038961038961</c:v>
                </c:pt>
                <c:pt idx="18">
                  <c:v>4.1125541125541121</c:v>
                </c:pt>
                <c:pt idx="19">
                  <c:v>4.329004329004329</c:v>
                </c:pt>
                <c:pt idx="20">
                  <c:v>4.545454545454545</c:v>
                </c:pt>
                <c:pt idx="21">
                  <c:v>4.7619047619047619</c:v>
                </c:pt>
                <c:pt idx="22">
                  <c:v>4.9783549783549779</c:v>
                </c:pt>
                <c:pt idx="23">
                  <c:v>5.1948051948051948</c:v>
                </c:pt>
                <c:pt idx="24">
                  <c:v>5.4112554112554108</c:v>
                </c:pt>
                <c:pt idx="25">
                  <c:v>5.6277056277056277</c:v>
                </c:pt>
                <c:pt idx="26">
                  <c:v>5.8441558441558437</c:v>
                </c:pt>
                <c:pt idx="27">
                  <c:v>6.0606060606060606</c:v>
                </c:pt>
                <c:pt idx="28">
                  <c:v>6.2770562770562766</c:v>
                </c:pt>
                <c:pt idx="29">
                  <c:v>6.4935064935064934</c:v>
                </c:pt>
                <c:pt idx="30">
                  <c:v>6.7099567099567095</c:v>
                </c:pt>
                <c:pt idx="31">
                  <c:v>6.9264069264069263</c:v>
                </c:pt>
                <c:pt idx="32">
                  <c:v>7.1428571428571423</c:v>
                </c:pt>
                <c:pt idx="33">
                  <c:v>7.3593073593073592</c:v>
                </c:pt>
                <c:pt idx="34">
                  <c:v>7.5757575757575752</c:v>
                </c:pt>
                <c:pt idx="35">
                  <c:v>7.7922077922077921</c:v>
                </c:pt>
                <c:pt idx="36">
                  <c:v>8.0086580086580081</c:v>
                </c:pt>
                <c:pt idx="37">
                  <c:v>8.2251082251082241</c:v>
                </c:pt>
                <c:pt idx="38">
                  <c:v>8.4415584415584419</c:v>
                </c:pt>
                <c:pt idx="39">
                  <c:v>8.6580086580086579</c:v>
                </c:pt>
                <c:pt idx="40">
                  <c:v>8.8744588744588739</c:v>
                </c:pt>
                <c:pt idx="41">
                  <c:v>9.0909090909090899</c:v>
                </c:pt>
                <c:pt idx="42">
                  <c:v>9.3073593073593077</c:v>
                </c:pt>
                <c:pt idx="43">
                  <c:v>9.5238095238095237</c:v>
                </c:pt>
                <c:pt idx="44">
                  <c:v>9.7402597402597397</c:v>
                </c:pt>
                <c:pt idx="45">
                  <c:v>9.9567099567099557</c:v>
                </c:pt>
                <c:pt idx="46">
                  <c:v>10.173160173160174</c:v>
                </c:pt>
                <c:pt idx="47">
                  <c:v>10.38961038961039</c:v>
                </c:pt>
                <c:pt idx="48">
                  <c:v>10.606060606060606</c:v>
                </c:pt>
                <c:pt idx="49">
                  <c:v>10.822510822510822</c:v>
                </c:pt>
                <c:pt idx="50">
                  <c:v>11.038961038961039</c:v>
                </c:pt>
                <c:pt idx="51">
                  <c:v>11.255411255411255</c:v>
                </c:pt>
                <c:pt idx="52">
                  <c:v>11.471861471861471</c:v>
                </c:pt>
                <c:pt idx="53">
                  <c:v>11.688311688311687</c:v>
                </c:pt>
                <c:pt idx="54">
                  <c:v>11.904761904761905</c:v>
                </c:pt>
                <c:pt idx="55">
                  <c:v>12.121212121212121</c:v>
                </c:pt>
                <c:pt idx="56">
                  <c:v>12.337662337662337</c:v>
                </c:pt>
                <c:pt idx="57">
                  <c:v>12.554112554112553</c:v>
                </c:pt>
                <c:pt idx="58">
                  <c:v>12.770562770562771</c:v>
                </c:pt>
                <c:pt idx="59">
                  <c:v>12.987012987012987</c:v>
                </c:pt>
                <c:pt idx="60">
                  <c:v>13.203463203463203</c:v>
                </c:pt>
                <c:pt idx="61">
                  <c:v>13.419913419913419</c:v>
                </c:pt>
                <c:pt idx="62">
                  <c:v>13.636363636363637</c:v>
                </c:pt>
                <c:pt idx="63">
                  <c:v>13.852813852813853</c:v>
                </c:pt>
                <c:pt idx="64">
                  <c:v>14.069264069264069</c:v>
                </c:pt>
                <c:pt idx="65">
                  <c:v>14.285714285714285</c:v>
                </c:pt>
                <c:pt idx="66">
                  <c:v>14.502164502164502</c:v>
                </c:pt>
                <c:pt idx="67">
                  <c:v>14.718614718614718</c:v>
                </c:pt>
                <c:pt idx="68">
                  <c:v>14.935064935064934</c:v>
                </c:pt>
                <c:pt idx="69">
                  <c:v>15.15151515151515</c:v>
                </c:pt>
                <c:pt idx="70">
                  <c:v>15.367965367965368</c:v>
                </c:pt>
                <c:pt idx="71">
                  <c:v>15.584415584415584</c:v>
                </c:pt>
                <c:pt idx="72">
                  <c:v>15.8008658008658</c:v>
                </c:pt>
                <c:pt idx="73">
                  <c:v>16.017316017316016</c:v>
                </c:pt>
                <c:pt idx="74">
                  <c:v>16.233766233766232</c:v>
                </c:pt>
                <c:pt idx="75">
                  <c:v>16.450216450216448</c:v>
                </c:pt>
                <c:pt idx="76">
                  <c:v>16.666666666666668</c:v>
                </c:pt>
                <c:pt idx="77">
                  <c:v>16.883116883116884</c:v>
                </c:pt>
                <c:pt idx="78">
                  <c:v>17.0995670995671</c:v>
                </c:pt>
                <c:pt idx="79">
                  <c:v>17.316017316017316</c:v>
                </c:pt>
                <c:pt idx="80">
                  <c:v>17.532467532467532</c:v>
                </c:pt>
                <c:pt idx="81">
                  <c:v>17.748917748917748</c:v>
                </c:pt>
                <c:pt idx="82">
                  <c:v>17.965367965367964</c:v>
                </c:pt>
                <c:pt idx="83">
                  <c:v>18.18181818181818</c:v>
                </c:pt>
                <c:pt idx="84">
                  <c:v>18.398268398268399</c:v>
                </c:pt>
                <c:pt idx="85">
                  <c:v>18.614718614718615</c:v>
                </c:pt>
                <c:pt idx="86">
                  <c:v>18.831168831168831</c:v>
                </c:pt>
                <c:pt idx="87">
                  <c:v>19.047619047619047</c:v>
                </c:pt>
                <c:pt idx="88">
                  <c:v>19.264069264069263</c:v>
                </c:pt>
                <c:pt idx="89">
                  <c:v>19.480519480519479</c:v>
                </c:pt>
                <c:pt idx="90">
                  <c:v>19.696969696969695</c:v>
                </c:pt>
                <c:pt idx="91">
                  <c:v>19.913419913419911</c:v>
                </c:pt>
                <c:pt idx="92">
                  <c:v>20.129870129870131</c:v>
                </c:pt>
                <c:pt idx="93">
                  <c:v>20.346320346320347</c:v>
                </c:pt>
                <c:pt idx="94">
                  <c:v>20.562770562770563</c:v>
                </c:pt>
                <c:pt idx="95">
                  <c:v>20.779220779220779</c:v>
                </c:pt>
                <c:pt idx="96">
                  <c:v>20.995670995670995</c:v>
                </c:pt>
                <c:pt idx="97">
                  <c:v>21.212121212121211</c:v>
                </c:pt>
                <c:pt idx="98">
                  <c:v>21.428571428571427</c:v>
                </c:pt>
                <c:pt idx="99">
                  <c:v>21.645021645021643</c:v>
                </c:pt>
                <c:pt idx="100">
                  <c:v>21.861471861471863</c:v>
                </c:pt>
                <c:pt idx="101">
                  <c:v>22.077922077922079</c:v>
                </c:pt>
                <c:pt idx="102">
                  <c:v>22.294372294372295</c:v>
                </c:pt>
                <c:pt idx="103">
                  <c:v>22.510822510822511</c:v>
                </c:pt>
                <c:pt idx="104">
                  <c:v>22.727272727272727</c:v>
                </c:pt>
                <c:pt idx="105">
                  <c:v>22.943722943722943</c:v>
                </c:pt>
                <c:pt idx="106">
                  <c:v>23.160173160173159</c:v>
                </c:pt>
                <c:pt idx="107">
                  <c:v>23.376623376623375</c:v>
                </c:pt>
                <c:pt idx="108">
                  <c:v>23.593073593073594</c:v>
                </c:pt>
                <c:pt idx="109">
                  <c:v>23.80952380952381</c:v>
                </c:pt>
                <c:pt idx="110">
                  <c:v>24.025974025974026</c:v>
                </c:pt>
                <c:pt idx="111">
                  <c:v>24.242424242424242</c:v>
                </c:pt>
                <c:pt idx="112">
                  <c:v>24.458874458874458</c:v>
                </c:pt>
                <c:pt idx="113">
                  <c:v>24.675324675324674</c:v>
                </c:pt>
                <c:pt idx="114">
                  <c:v>24.89177489177489</c:v>
                </c:pt>
                <c:pt idx="115">
                  <c:v>25.108225108225106</c:v>
                </c:pt>
                <c:pt idx="116">
                  <c:v>25.324675324675326</c:v>
                </c:pt>
                <c:pt idx="117">
                  <c:v>25.541125541125542</c:v>
                </c:pt>
                <c:pt idx="118">
                  <c:v>25.757575757575758</c:v>
                </c:pt>
                <c:pt idx="119">
                  <c:v>25.974025974025974</c:v>
                </c:pt>
                <c:pt idx="120">
                  <c:v>26.19047619047619</c:v>
                </c:pt>
                <c:pt idx="121">
                  <c:v>26.406926406926406</c:v>
                </c:pt>
                <c:pt idx="122">
                  <c:v>26.623376623376622</c:v>
                </c:pt>
                <c:pt idx="123">
                  <c:v>26.839826839826838</c:v>
                </c:pt>
                <c:pt idx="124">
                  <c:v>27.056277056277057</c:v>
                </c:pt>
                <c:pt idx="125">
                  <c:v>27.272727272727273</c:v>
                </c:pt>
                <c:pt idx="126">
                  <c:v>27.489177489177489</c:v>
                </c:pt>
              </c:numCache>
            </c:numRef>
          </c:cat>
          <c:val>
            <c:numRef>
              <c:f>膝!$O$3:$O$129</c:f>
              <c:numCache>
                <c:formatCode>General</c:formatCode>
                <c:ptCount val="127"/>
                <c:pt idx="0">
                  <c:v>7.3950614551026277</c:v>
                </c:pt>
                <c:pt idx="1">
                  <c:v>1.7147476793085032</c:v>
                </c:pt>
                <c:pt idx="2">
                  <c:v>2.184704376187574</c:v>
                </c:pt>
                <c:pt idx="3">
                  <c:v>1.4086182886496632</c:v>
                </c:pt>
                <c:pt idx="4">
                  <c:v>1.5245172598522341</c:v>
                </c:pt>
                <c:pt idx="5">
                  <c:v>3.6627763741336894</c:v>
                </c:pt>
                <c:pt idx="6">
                  <c:v>2.6014496137665359</c:v>
                </c:pt>
                <c:pt idx="7">
                  <c:v>2.0746700577350836</c:v>
                </c:pt>
                <c:pt idx="8">
                  <c:v>1.5243008442345827</c:v>
                </c:pt>
                <c:pt idx="9">
                  <c:v>1.2682791849207622</c:v>
                </c:pt>
                <c:pt idx="10">
                  <c:v>2.4147643072241594</c:v>
                </c:pt>
                <c:pt idx="11">
                  <c:v>1.9108645169300527</c:v>
                </c:pt>
                <c:pt idx="12">
                  <c:v>1.0948155418150294</c:v>
                </c:pt>
                <c:pt idx="13">
                  <c:v>1.1439676151765887</c:v>
                </c:pt>
                <c:pt idx="14">
                  <c:v>0.76573626284096952</c:v>
                </c:pt>
                <c:pt idx="15">
                  <c:v>0.26202197185902709</c:v>
                </c:pt>
                <c:pt idx="16">
                  <c:v>1.1359701908584341</c:v>
                </c:pt>
                <c:pt idx="17">
                  <c:v>1.4520341375634434</c:v>
                </c:pt>
                <c:pt idx="18">
                  <c:v>0.80486713288838352</c:v>
                </c:pt>
                <c:pt idx="19">
                  <c:v>0.50655217710929923</c:v>
                </c:pt>
                <c:pt idx="20">
                  <c:v>0.55523166252682854</c:v>
                </c:pt>
                <c:pt idx="21">
                  <c:v>0.93276016116080929</c:v>
                </c:pt>
                <c:pt idx="22">
                  <c:v>0.58664176715220817</c:v>
                </c:pt>
                <c:pt idx="23">
                  <c:v>0.6897080183920109</c:v>
                </c:pt>
                <c:pt idx="24">
                  <c:v>0.58669581208773758</c:v>
                </c:pt>
                <c:pt idx="25">
                  <c:v>0.78473980844087099</c:v>
                </c:pt>
                <c:pt idx="26">
                  <c:v>1.074130265687532</c:v>
                </c:pt>
                <c:pt idx="27">
                  <c:v>0.14692845425688872</c:v>
                </c:pt>
                <c:pt idx="28">
                  <c:v>0.37448327945386423</c:v>
                </c:pt>
                <c:pt idx="29">
                  <c:v>0.48687816172211856</c:v>
                </c:pt>
                <c:pt idx="30">
                  <c:v>0.64921581533331152</c:v>
                </c:pt>
                <c:pt idx="31">
                  <c:v>0.48662827580351398</c:v>
                </c:pt>
                <c:pt idx="32">
                  <c:v>0.29159997971536061</c:v>
                </c:pt>
                <c:pt idx="33">
                  <c:v>0.32847160673971215</c:v>
                </c:pt>
                <c:pt idx="34">
                  <c:v>0.32319758467963344</c:v>
                </c:pt>
                <c:pt idx="35">
                  <c:v>0.11071144710289946</c:v>
                </c:pt>
                <c:pt idx="36">
                  <c:v>0.53266329053797157</c:v>
                </c:pt>
                <c:pt idx="37">
                  <c:v>0.50237605654277306</c:v>
                </c:pt>
                <c:pt idx="38">
                  <c:v>0.3264065338168613</c:v>
                </c:pt>
                <c:pt idx="39">
                  <c:v>0.46033337753251113</c:v>
                </c:pt>
                <c:pt idx="40">
                  <c:v>0.56403355686841949</c:v>
                </c:pt>
                <c:pt idx="41">
                  <c:v>0.42758534291742384</c:v>
                </c:pt>
                <c:pt idx="42">
                  <c:v>0.42426099859859645</c:v>
                </c:pt>
                <c:pt idx="43">
                  <c:v>0.50517152844848712</c:v>
                </c:pt>
                <c:pt idx="44">
                  <c:v>0.30743072677897443</c:v>
                </c:pt>
                <c:pt idx="45">
                  <c:v>0.47409646233676012</c:v>
                </c:pt>
                <c:pt idx="46">
                  <c:v>0.47480595165678818</c:v>
                </c:pt>
                <c:pt idx="47">
                  <c:v>0.22539967950083925</c:v>
                </c:pt>
                <c:pt idx="48">
                  <c:v>0.43707337305572636</c:v>
                </c:pt>
                <c:pt idx="49">
                  <c:v>0.99465933868667755</c:v>
                </c:pt>
                <c:pt idx="50">
                  <c:v>0.99467055337149779</c:v>
                </c:pt>
                <c:pt idx="51">
                  <c:v>0.68511745860456785</c:v>
                </c:pt>
                <c:pt idx="52">
                  <c:v>0.57095816675354394</c:v>
                </c:pt>
                <c:pt idx="53">
                  <c:v>0.72122109184964001</c:v>
                </c:pt>
                <c:pt idx="54">
                  <c:v>0.90973346488443352</c:v>
                </c:pt>
                <c:pt idx="55">
                  <c:v>1.1160391972714279</c:v>
                </c:pt>
                <c:pt idx="56">
                  <c:v>0.91974309271287669</c:v>
                </c:pt>
                <c:pt idx="57">
                  <c:v>0.4153759357926079</c:v>
                </c:pt>
                <c:pt idx="58">
                  <c:v>0.80125331520887833</c:v>
                </c:pt>
                <c:pt idx="59">
                  <c:v>0.53625572936410926</c:v>
                </c:pt>
                <c:pt idx="60">
                  <c:v>0.64718638958607078</c:v>
                </c:pt>
                <c:pt idx="61">
                  <c:v>0.516814395998759</c:v>
                </c:pt>
                <c:pt idx="62">
                  <c:v>0.62661811569500769</c:v>
                </c:pt>
                <c:pt idx="63">
                  <c:v>0.20611589442123593</c:v>
                </c:pt>
                <c:pt idx="64">
                  <c:v>0.62661811569501558</c:v>
                </c:pt>
                <c:pt idx="65">
                  <c:v>0.51681439599876011</c:v>
                </c:pt>
                <c:pt idx="66">
                  <c:v>0.64718638958606978</c:v>
                </c:pt>
                <c:pt idx="67">
                  <c:v>0.53625572936410926</c:v>
                </c:pt>
                <c:pt idx="68">
                  <c:v>0.8012533152088781</c:v>
                </c:pt>
                <c:pt idx="69">
                  <c:v>0.41537593579260623</c:v>
                </c:pt>
                <c:pt idx="70">
                  <c:v>0.91974309271287857</c:v>
                </c:pt>
                <c:pt idx="71">
                  <c:v>1.1160391972714288</c:v>
                </c:pt>
                <c:pt idx="72">
                  <c:v>0.90973346488443174</c:v>
                </c:pt>
                <c:pt idx="73">
                  <c:v>0.72122109184963723</c:v>
                </c:pt>
                <c:pt idx="74">
                  <c:v>0.57095816675354238</c:v>
                </c:pt>
                <c:pt idx="75">
                  <c:v>0.68511745860456907</c:v>
                </c:pt>
                <c:pt idx="76">
                  <c:v>0.99467055337149857</c:v>
                </c:pt>
                <c:pt idx="77">
                  <c:v>0.99465933868667988</c:v>
                </c:pt>
                <c:pt idx="78">
                  <c:v>0.43707337305572852</c:v>
                </c:pt>
                <c:pt idx="79">
                  <c:v>0.2253996795008392</c:v>
                </c:pt>
                <c:pt idx="80">
                  <c:v>0.47480595165679129</c:v>
                </c:pt>
                <c:pt idx="81">
                  <c:v>0.47409646233676328</c:v>
                </c:pt>
                <c:pt idx="82">
                  <c:v>0.30743072677897487</c:v>
                </c:pt>
                <c:pt idx="83">
                  <c:v>0.50517152844848734</c:v>
                </c:pt>
                <c:pt idx="84">
                  <c:v>0.42426099859860034</c:v>
                </c:pt>
                <c:pt idx="85">
                  <c:v>0.42758534291742545</c:v>
                </c:pt>
                <c:pt idx="86">
                  <c:v>0.56403355686842138</c:v>
                </c:pt>
                <c:pt idx="87">
                  <c:v>0.46033337753251113</c:v>
                </c:pt>
                <c:pt idx="88">
                  <c:v>0.32640653381686335</c:v>
                </c:pt>
                <c:pt idx="89">
                  <c:v>0.5023760565427775</c:v>
                </c:pt>
                <c:pt idx="90">
                  <c:v>0.53266329053797623</c:v>
                </c:pt>
                <c:pt idx="91">
                  <c:v>0.11071144710290028</c:v>
                </c:pt>
                <c:pt idx="92">
                  <c:v>0.32319758467963344</c:v>
                </c:pt>
                <c:pt idx="93">
                  <c:v>0.32847160673970954</c:v>
                </c:pt>
                <c:pt idx="94">
                  <c:v>0.29159997971536611</c:v>
                </c:pt>
                <c:pt idx="95">
                  <c:v>0.48662827580351398</c:v>
                </c:pt>
                <c:pt idx="96">
                  <c:v>0.64921581533330419</c:v>
                </c:pt>
                <c:pt idx="97">
                  <c:v>0.48687816172211518</c:v>
                </c:pt>
                <c:pt idx="98">
                  <c:v>0.37448327945386556</c:v>
                </c:pt>
                <c:pt idx="99">
                  <c:v>0.14692845425688877</c:v>
                </c:pt>
                <c:pt idx="100">
                  <c:v>1.0741302656875316</c:v>
                </c:pt>
                <c:pt idx="101">
                  <c:v>0.78473980844086821</c:v>
                </c:pt>
                <c:pt idx="102">
                  <c:v>0.58669581208773269</c:v>
                </c:pt>
                <c:pt idx="103">
                  <c:v>0.6897080183920109</c:v>
                </c:pt>
                <c:pt idx="104">
                  <c:v>0.58664176715220639</c:v>
                </c:pt>
                <c:pt idx="105">
                  <c:v>0.93276016116080884</c:v>
                </c:pt>
                <c:pt idx="106">
                  <c:v>0.55523166252682576</c:v>
                </c:pt>
                <c:pt idx="107">
                  <c:v>0.50655217710929923</c:v>
                </c:pt>
                <c:pt idx="108">
                  <c:v>0.80486713288837874</c:v>
                </c:pt>
                <c:pt idx="109">
                  <c:v>1.4520341375634398</c:v>
                </c:pt>
                <c:pt idx="110">
                  <c:v>1.1359701908584308</c:v>
                </c:pt>
                <c:pt idx="111">
                  <c:v>0.26202197185902809</c:v>
                </c:pt>
                <c:pt idx="112">
                  <c:v>0.76573626284096297</c:v>
                </c:pt>
                <c:pt idx="113">
                  <c:v>1.143967615176587</c:v>
                </c:pt>
                <c:pt idx="114">
                  <c:v>1.0948155418150265</c:v>
                </c:pt>
                <c:pt idx="115">
                  <c:v>1.9108645169300533</c:v>
                </c:pt>
                <c:pt idx="116">
                  <c:v>2.4147643072241598</c:v>
                </c:pt>
                <c:pt idx="117">
                  <c:v>1.2682791849207615</c:v>
                </c:pt>
                <c:pt idx="118">
                  <c:v>1.5243008442345802</c:v>
                </c:pt>
                <c:pt idx="119">
                  <c:v>2.0746700577350867</c:v>
                </c:pt>
                <c:pt idx="120">
                  <c:v>2.6014496137665408</c:v>
                </c:pt>
                <c:pt idx="121">
                  <c:v>3.6627763741337032</c:v>
                </c:pt>
                <c:pt idx="122">
                  <c:v>1.5245172598522347</c:v>
                </c:pt>
                <c:pt idx="123">
                  <c:v>1.4086182886496634</c:v>
                </c:pt>
                <c:pt idx="124">
                  <c:v>2.1847043761875775</c:v>
                </c:pt>
                <c:pt idx="125">
                  <c:v>1.7147476793085001</c:v>
                </c:pt>
                <c:pt idx="126">
                  <c:v>7.3950614551026277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C84-943C-3FA935BC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9712"/>
        <c:axId val="256365040"/>
      </c:barChart>
      <c:catAx>
        <c:axId val="1345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65040"/>
        <c:crosses val="autoZero"/>
        <c:auto val="1"/>
        <c:lblAlgn val="ctr"/>
        <c:lblOffset val="100"/>
        <c:noMultiLvlLbl val="0"/>
      </c:catAx>
      <c:valAx>
        <c:axId val="256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足首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dateArr!$P$2:$P$169</c:f>
              <c:numCache>
                <c:formatCode>General</c:formatCode>
                <c:ptCount val="168"/>
                <c:pt idx="0">
                  <c:v>19.578800001961358</c:v>
                </c:pt>
                <c:pt idx="1">
                  <c:v>34.768328470480782</c:v>
                </c:pt>
                <c:pt idx="2">
                  <c:v>31.833069223095489</c:v>
                </c:pt>
                <c:pt idx="3">
                  <c:v>33.173834368955646</c:v>
                </c:pt>
                <c:pt idx="4">
                  <c:v>32.000379580137661</c:v>
                </c:pt>
                <c:pt idx="5">
                  <c:v>52.904670009320107</c:v>
                </c:pt>
                <c:pt idx="6">
                  <c:v>52.040533344174605</c:v>
                </c:pt>
                <c:pt idx="7">
                  <c:v>49.609461460295542</c:v>
                </c:pt>
                <c:pt idx="8">
                  <c:v>41.690533780995189</c:v>
                </c:pt>
                <c:pt idx="9">
                  <c:v>32.625173284997473</c:v>
                </c:pt>
                <c:pt idx="10">
                  <c:v>25.853106392232803</c:v>
                </c:pt>
                <c:pt idx="11">
                  <c:v>21.17673994470114</c:v>
                </c:pt>
                <c:pt idx="12">
                  <c:v>17.400592453292433</c:v>
                </c:pt>
                <c:pt idx="13">
                  <c:v>8.9496000251145471</c:v>
                </c:pt>
                <c:pt idx="14">
                  <c:v>10.480506722007151</c:v>
                </c:pt>
                <c:pt idx="15">
                  <c:v>11.990162277546697</c:v>
                </c:pt>
                <c:pt idx="16">
                  <c:v>17.025833311973908</c:v>
                </c:pt>
                <c:pt idx="17">
                  <c:v>23.58242606557797</c:v>
                </c:pt>
                <c:pt idx="18">
                  <c:v>28.123230450128236</c:v>
                </c:pt>
                <c:pt idx="19">
                  <c:v>30.240069051449989</c:v>
                </c:pt>
                <c:pt idx="20">
                  <c:v>13.175667371124707</c:v>
                </c:pt>
                <c:pt idx="21">
                  <c:v>45.681680232999305</c:v>
                </c:pt>
                <c:pt idx="22">
                  <c:v>35.693514956914171</c:v>
                </c:pt>
                <c:pt idx="23">
                  <c:v>32.204119068887309</c:v>
                </c:pt>
                <c:pt idx="24">
                  <c:v>27.782886020404131</c:v>
                </c:pt>
                <c:pt idx="25">
                  <c:v>13.66306261220481</c:v>
                </c:pt>
                <c:pt idx="26">
                  <c:v>13.66306261220481</c:v>
                </c:pt>
                <c:pt idx="27">
                  <c:v>7.8548645088401861</c:v>
                </c:pt>
                <c:pt idx="28">
                  <c:v>12.91114562404014</c:v>
                </c:pt>
                <c:pt idx="29">
                  <c:v>12.91114562404014</c:v>
                </c:pt>
                <c:pt idx="30">
                  <c:v>1.364988637002073</c:v>
                </c:pt>
                <c:pt idx="31">
                  <c:v>2.4772145265952221</c:v>
                </c:pt>
                <c:pt idx="32">
                  <c:v>2.5137432895770662</c:v>
                </c:pt>
                <c:pt idx="33">
                  <c:v>7.7153859307675789</c:v>
                </c:pt>
                <c:pt idx="34">
                  <c:v>14.062338470934538</c:v>
                </c:pt>
                <c:pt idx="35">
                  <c:v>14.062338470934538</c:v>
                </c:pt>
                <c:pt idx="36">
                  <c:v>12.112185119262689</c:v>
                </c:pt>
                <c:pt idx="37">
                  <c:v>7.6585807142179689</c:v>
                </c:pt>
                <c:pt idx="38">
                  <c:v>2.9949389148396941</c:v>
                </c:pt>
                <c:pt idx="39">
                  <c:v>2.6914271736253403</c:v>
                </c:pt>
                <c:pt idx="40">
                  <c:v>14.437696343587383</c:v>
                </c:pt>
                <c:pt idx="41">
                  <c:v>4.9559788151786339</c:v>
                </c:pt>
                <c:pt idx="42">
                  <c:v>55.661328882672272</c:v>
                </c:pt>
                <c:pt idx="43">
                  <c:v>13.661715658427685</c:v>
                </c:pt>
                <c:pt idx="44">
                  <c:v>7.0831893047469556</c:v>
                </c:pt>
                <c:pt idx="45">
                  <c:v>25.572979070597878</c:v>
                </c:pt>
                <c:pt idx="46">
                  <c:v>25.572979070597878</c:v>
                </c:pt>
                <c:pt idx="47">
                  <c:v>8.0286382900529993</c:v>
                </c:pt>
                <c:pt idx="48">
                  <c:v>8.0286382900529993</c:v>
                </c:pt>
                <c:pt idx="49">
                  <c:v>4.9331961499910761</c:v>
                </c:pt>
                <c:pt idx="50">
                  <c:v>4.9331961499910761</c:v>
                </c:pt>
                <c:pt idx="51">
                  <c:v>0.70745385895079993</c:v>
                </c:pt>
                <c:pt idx="52">
                  <c:v>0.70745385895079993</c:v>
                </c:pt>
                <c:pt idx="53">
                  <c:v>4.3653941418127662</c:v>
                </c:pt>
                <c:pt idx="54">
                  <c:v>4.3653941418127662</c:v>
                </c:pt>
                <c:pt idx="55">
                  <c:v>37.153219754195064</c:v>
                </c:pt>
                <c:pt idx="56">
                  <c:v>15.725496608033923</c:v>
                </c:pt>
                <c:pt idx="57">
                  <c:v>15.725496608033923</c:v>
                </c:pt>
                <c:pt idx="58">
                  <c:v>10.594368958254552</c:v>
                </c:pt>
                <c:pt idx="59">
                  <c:v>10.594368958254552</c:v>
                </c:pt>
                <c:pt idx="60">
                  <c:v>9.2504574938010506</c:v>
                </c:pt>
                <c:pt idx="61">
                  <c:v>9.2504574938010506</c:v>
                </c:pt>
                <c:pt idx="62">
                  <c:v>4.2509395105137271</c:v>
                </c:pt>
                <c:pt idx="63">
                  <c:v>4.2509395105137271</c:v>
                </c:pt>
                <c:pt idx="64">
                  <c:v>29.848743307478383</c:v>
                </c:pt>
                <c:pt idx="65">
                  <c:v>29.848743307478383</c:v>
                </c:pt>
                <c:pt idx="66">
                  <c:v>16.93849195258926</c:v>
                </c:pt>
                <c:pt idx="67">
                  <c:v>11.52549982683229</c:v>
                </c:pt>
                <c:pt idx="68">
                  <c:v>11.52549982683229</c:v>
                </c:pt>
                <c:pt idx="69">
                  <c:v>3.2764381079346179</c:v>
                </c:pt>
                <c:pt idx="70">
                  <c:v>3.2764381079346179</c:v>
                </c:pt>
                <c:pt idx="71">
                  <c:v>1.2097019958893869</c:v>
                </c:pt>
                <c:pt idx="72">
                  <c:v>4.7092520974590428</c:v>
                </c:pt>
                <c:pt idx="73">
                  <c:v>4.7092520974590428</c:v>
                </c:pt>
                <c:pt idx="74">
                  <c:v>12.79501120261093</c:v>
                </c:pt>
                <c:pt idx="75">
                  <c:v>36.330208005294615</c:v>
                </c:pt>
                <c:pt idx="76">
                  <c:v>36.330208005294615</c:v>
                </c:pt>
                <c:pt idx="77">
                  <c:v>26.559799950362542</c:v>
                </c:pt>
                <c:pt idx="78">
                  <c:v>32.417491490614218</c:v>
                </c:pt>
                <c:pt idx="79">
                  <c:v>32.417491490614218</c:v>
                </c:pt>
                <c:pt idx="80">
                  <c:v>30.550709715418066</c:v>
                </c:pt>
                <c:pt idx="81">
                  <c:v>9.5807949021596333</c:v>
                </c:pt>
                <c:pt idx="82">
                  <c:v>9.5807949021596333</c:v>
                </c:pt>
                <c:pt idx="83">
                  <c:v>9.8142285792427799</c:v>
                </c:pt>
                <c:pt idx="84">
                  <c:v>6.9798199038262698</c:v>
                </c:pt>
                <c:pt idx="85">
                  <c:v>6.9798199038262698</c:v>
                </c:pt>
                <c:pt idx="86">
                  <c:v>6.196304697084809</c:v>
                </c:pt>
                <c:pt idx="87">
                  <c:v>5.5658043183797732</c:v>
                </c:pt>
                <c:pt idx="88">
                  <c:v>2.9480118519597709</c:v>
                </c:pt>
                <c:pt idx="89">
                  <c:v>2.9480118519597709</c:v>
                </c:pt>
                <c:pt idx="90">
                  <c:v>3.0009826119948078</c:v>
                </c:pt>
                <c:pt idx="91">
                  <c:v>3.0009826119948078</c:v>
                </c:pt>
                <c:pt idx="92">
                  <c:v>6.0791659752649743</c:v>
                </c:pt>
                <c:pt idx="93">
                  <c:v>1.1122788178446859</c:v>
                </c:pt>
                <c:pt idx="94">
                  <c:v>16.935962386835378</c:v>
                </c:pt>
                <c:pt idx="95">
                  <c:v>16.935962386835378</c:v>
                </c:pt>
                <c:pt idx="96">
                  <c:v>1.4855926944600992</c:v>
                </c:pt>
                <c:pt idx="97">
                  <c:v>1.3709811383296848</c:v>
                </c:pt>
                <c:pt idx="98">
                  <c:v>45.566929879311658</c:v>
                </c:pt>
                <c:pt idx="99">
                  <c:v>45.566929879311658</c:v>
                </c:pt>
                <c:pt idx="100">
                  <c:v>61.540210729752317</c:v>
                </c:pt>
                <c:pt idx="101">
                  <c:v>61.540210729752317</c:v>
                </c:pt>
                <c:pt idx="102">
                  <c:v>59.265093905067758</c:v>
                </c:pt>
                <c:pt idx="103">
                  <c:v>59.265093905067758</c:v>
                </c:pt>
                <c:pt idx="104">
                  <c:v>27.268287192337155</c:v>
                </c:pt>
                <c:pt idx="105">
                  <c:v>33.540530574959263</c:v>
                </c:pt>
                <c:pt idx="106">
                  <c:v>33.540530574959263</c:v>
                </c:pt>
                <c:pt idx="107">
                  <c:v>18.144725847912653</c:v>
                </c:pt>
                <c:pt idx="108">
                  <c:v>19.237290171461996</c:v>
                </c:pt>
                <c:pt idx="109">
                  <c:v>19.237290171461996</c:v>
                </c:pt>
                <c:pt idx="110">
                  <c:v>11.066656661842726</c:v>
                </c:pt>
                <c:pt idx="111">
                  <c:v>11.066656661842726</c:v>
                </c:pt>
                <c:pt idx="112">
                  <c:v>9.4602191826205484</c:v>
                </c:pt>
                <c:pt idx="113">
                  <c:v>9.4602191826205484</c:v>
                </c:pt>
                <c:pt idx="114">
                  <c:v>16.137995479364033</c:v>
                </c:pt>
                <c:pt idx="115">
                  <c:v>16.137995479364033</c:v>
                </c:pt>
                <c:pt idx="116">
                  <c:v>1.1858934616598857</c:v>
                </c:pt>
                <c:pt idx="117">
                  <c:v>37.562294569281946</c:v>
                </c:pt>
                <c:pt idx="118">
                  <c:v>46.470241241084317</c:v>
                </c:pt>
                <c:pt idx="119">
                  <c:v>46.470241241084317</c:v>
                </c:pt>
                <c:pt idx="120">
                  <c:v>50.767659693965697</c:v>
                </c:pt>
                <c:pt idx="121">
                  <c:v>40.317296658203574</c:v>
                </c:pt>
                <c:pt idx="122">
                  <c:v>40.317296658203574</c:v>
                </c:pt>
                <c:pt idx="123">
                  <c:v>47.552193302902523</c:v>
                </c:pt>
                <c:pt idx="124">
                  <c:v>5.8260696324629553</c:v>
                </c:pt>
                <c:pt idx="125">
                  <c:v>3.2901349647615139</c:v>
                </c:pt>
                <c:pt idx="126">
                  <c:v>3.0961880541864413</c:v>
                </c:pt>
                <c:pt idx="127">
                  <c:v>11.290312638816422</c:v>
                </c:pt>
                <c:pt idx="128">
                  <c:v>11.290312638816422</c:v>
                </c:pt>
                <c:pt idx="129">
                  <c:v>11.21785436735734</c:v>
                </c:pt>
                <c:pt idx="130">
                  <c:v>11.21785436735734</c:v>
                </c:pt>
                <c:pt idx="131">
                  <c:v>3.6172561007373574</c:v>
                </c:pt>
                <c:pt idx="132">
                  <c:v>2.3772236565814051</c:v>
                </c:pt>
                <c:pt idx="133">
                  <c:v>2.3772236565814051</c:v>
                </c:pt>
                <c:pt idx="134">
                  <c:v>7.983682854767423</c:v>
                </c:pt>
                <c:pt idx="135">
                  <c:v>2.2838601798243605</c:v>
                </c:pt>
                <c:pt idx="136">
                  <c:v>6.8279463904979405</c:v>
                </c:pt>
                <c:pt idx="137">
                  <c:v>6.8279463904979405</c:v>
                </c:pt>
                <c:pt idx="138">
                  <c:v>6.3580912756746244</c:v>
                </c:pt>
                <c:pt idx="139">
                  <c:v>6.3580912756746244</c:v>
                </c:pt>
                <c:pt idx="140">
                  <c:v>6.5476984275412411</c:v>
                </c:pt>
                <c:pt idx="141">
                  <c:v>56.998234703115401</c:v>
                </c:pt>
                <c:pt idx="142">
                  <c:v>59.724787407325714</c:v>
                </c:pt>
                <c:pt idx="143">
                  <c:v>3.9315482900669605</c:v>
                </c:pt>
                <c:pt idx="144">
                  <c:v>3.9315482900669605</c:v>
                </c:pt>
                <c:pt idx="145">
                  <c:v>5.3140766289725514</c:v>
                </c:pt>
                <c:pt idx="146">
                  <c:v>5.3140766289725514</c:v>
                </c:pt>
                <c:pt idx="147">
                  <c:v>18.935565806782204</c:v>
                </c:pt>
                <c:pt idx="148">
                  <c:v>13.591099355747039</c:v>
                </c:pt>
                <c:pt idx="149">
                  <c:v>4.1426134141904853</c:v>
                </c:pt>
                <c:pt idx="150">
                  <c:v>4.3371446214961162</c:v>
                </c:pt>
                <c:pt idx="151">
                  <c:v>5.3620537459886766</c:v>
                </c:pt>
                <c:pt idx="152">
                  <c:v>4.484649218762403</c:v>
                </c:pt>
                <c:pt idx="153">
                  <c:v>3.4868978090810354</c:v>
                </c:pt>
                <c:pt idx="154">
                  <c:v>5.6457590434391172</c:v>
                </c:pt>
                <c:pt idx="155">
                  <c:v>7.3496891638431165</c:v>
                </c:pt>
                <c:pt idx="156">
                  <c:v>9.7097932173232007</c:v>
                </c:pt>
                <c:pt idx="157">
                  <c:v>1.068794699478874</c:v>
                </c:pt>
                <c:pt idx="158">
                  <c:v>1.0858997610466441</c:v>
                </c:pt>
                <c:pt idx="159">
                  <c:v>1.36850212222645</c:v>
                </c:pt>
                <c:pt idx="160">
                  <c:v>1.524778970387725</c:v>
                </c:pt>
                <c:pt idx="161">
                  <c:v>1.524778970387725</c:v>
                </c:pt>
                <c:pt idx="162">
                  <c:v>2.3318818421930896</c:v>
                </c:pt>
                <c:pt idx="163">
                  <c:v>2.569843493355656</c:v>
                </c:pt>
                <c:pt idx="164">
                  <c:v>1.0627887535390801</c:v>
                </c:pt>
                <c:pt idx="165">
                  <c:v>1.6324868253389653</c:v>
                </c:pt>
                <c:pt idx="166">
                  <c:v>1.6324868253389653</c:v>
                </c:pt>
                <c:pt idx="167">
                  <c:v>1.4061349000171535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74B-B7F6-98F38B27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22096"/>
        <c:axId val="261390792"/>
      </c:lineChart>
      <c:catAx>
        <c:axId val="2573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0792"/>
        <c:crosses val="autoZero"/>
        <c:auto val="1"/>
        <c:lblAlgn val="ctr"/>
        <c:lblOffset val="100"/>
        <c:noMultiLvlLbl val="0"/>
      </c:catAx>
      <c:valAx>
        <c:axId val="2613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99014758833535E-2"/>
          <c:y val="0.13371320037986706"/>
          <c:w val="0.92190031522441607"/>
          <c:h val="0.75653094645220631"/>
        </c:manualLayout>
      </c:layout>
      <c:lineChart>
        <c:grouping val="standard"/>
        <c:varyColors val="0"/>
        <c:ser>
          <c:idx val="0"/>
          <c:order val="0"/>
          <c:tx>
            <c:strRef>
              <c:f>dateArr!$Q$1</c:f>
              <c:strCache>
                <c:ptCount val="1"/>
                <c:pt idx="0">
                  <c:v>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dateArr!$Q$2:$Q$164</c:f>
              <c:numCache>
                <c:formatCode>General</c:formatCode>
                <c:ptCount val="163"/>
                <c:pt idx="0">
                  <c:v>25.845941214598568</c:v>
                </c:pt>
                <c:pt idx="1">
                  <c:v>21.178292182314223</c:v>
                </c:pt>
                <c:pt idx="2">
                  <c:v>20.011560507497791</c:v>
                </c:pt>
                <c:pt idx="3">
                  <c:v>34.953777118917138</c:v>
                </c:pt>
                <c:pt idx="4">
                  <c:v>34.331850285794566</c:v>
                </c:pt>
                <c:pt idx="5">
                  <c:v>26.647545285514752</c:v>
                </c:pt>
                <c:pt idx="6">
                  <c:v>34.870607479471161</c:v>
                </c:pt>
                <c:pt idx="7">
                  <c:v>33.071300335977753</c:v>
                </c:pt>
                <c:pt idx="8">
                  <c:v>29.81229976221778</c:v>
                </c:pt>
                <c:pt idx="9">
                  <c:v>27.853203035385832</c:v>
                </c:pt>
                <c:pt idx="10">
                  <c:v>22.172705266360733</c:v>
                </c:pt>
                <c:pt idx="11">
                  <c:v>29.678491094993969</c:v>
                </c:pt>
                <c:pt idx="12">
                  <c:v>30.576654352568173</c:v>
                </c:pt>
                <c:pt idx="13">
                  <c:v>31.024226580705797</c:v>
                </c:pt>
                <c:pt idx="14">
                  <c:v>41.044556906413106</c:v>
                </c:pt>
                <c:pt idx="15">
                  <c:v>38.443515164271922</c:v>
                </c:pt>
                <c:pt idx="16">
                  <c:v>40.914382406727754</c:v>
                </c:pt>
                <c:pt idx="17">
                  <c:v>20.442466450079984</c:v>
                </c:pt>
                <c:pt idx="18">
                  <c:v>24.538054364590426</c:v>
                </c:pt>
                <c:pt idx="19">
                  <c:v>20.187227569375779</c:v>
                </c:pt>
                <c:pt idx="20">
                  <c:v>20.426951993674919</c:v>
                </c:pt>
                <c:pt idx="21">
                  <c:v>17.714834043871626</c:v>
                </c:pt>
                <c:pt idx="22">
                  <c:v>17.080611809078434</c:v>
                </c:pt>
                <c:pt idx="23">
                  <c:v>9.3733816823787119</c:v>
                </c:pt>
                <c:pt idx="24">
                  <c:v>3.7987642876655774</c:v>
                </c:pt>
                <c:pt idx="25">
                  <c:v>6.2284459569944213</c:v>
                </c:pt>
                <c:pt idx="26">
                  <c:v>6.2284459569944213</c:v>
                </c:pt>
                <c:pt idx="27">
                  <c:v>10.845638315822034</c:v>
                </c:pt>
                <c:pt idx="28">
                  <c:v>7.1708801227398382</c:v>
                </c:pt>
                <c:pt idx="29">
                  <c:v>7.1708801227398382</c:v>
                </c:pt>
                <c:pt idx="30">
                  <c:v>5.73407721396251</c:v>
                </c:pt>
                <c:pt idx="31">
                  <c:v>0.62435357876085562</c:v>
                </c:pt>
                <c:pt idx="32">
                  <c:v>7.9029086557489663</c:v>
                </c:pt>
                <c:pt idx="33">
                  <c:v>15.889036449195292</c:v>
                </c:pt>
                <c:pt idx="34">
                  <c:v>7.9889436493963348</c:v>
                </c:pt>
                <c:pt idx="35">
                  <c:v>7.9889436493963348</c:v>
                </c:pt>
                <c:pt idx="36">
                  <c:v>6.1731037655787775</c:v>
                </c:pt>
                <c:pt idx="37">
                  <c:v>6.257933423090722</c:v>
                </c:pt>
                <c:pt idx="38">
                  <c:v>6.5170526825840556</c:v>
                </c:pt>
                <c:pt idx="39">
                  <c:v>5.5677449713939007</c:v>
                </c:pt>
                <c:pt idx="40">
                  <c:v>9.3869874525348305</c:v>
                </c:pt>
                <c:pt idx="41">
                  <c:v>2.135583457222523</c:v>
                </c:pt>
                <c:pt idx="42">
                  <c:v>2.1642028661182175</c:v>
                </c:pt>
                <c:pt idx="43">
                  <c:v>4.9065390750090749</c:v>
                </c:pt>
                <c:pt idx="44">
                  <c:v>0.88449327162853997</c:v>
                </c:pt>
                <c:pt idx="45">
                  <c:v>12.42093066580734</c:v>
                </c:pt>
                <c:pt idx="46">
                  <c:v>12.42093066580734</c:v>
                </c:pt>
                <c:pt idx="47">
                  <c:v>19.21381961822534</c:v>
                </c:pt>
                <c:pt idx="48">
                  <c:v>19.21381961822534</c:v>
                </c:pt>
                <c:pt idx="49">
                  <c:v>4.2171053873595836</c:v>
                </c:pt>
                <c:pt idx="50">
                  <c:v>4.2171053873595836</c:v>
                </c:pt>
                <c:pt idx="51">
                  <c:v>7.1121158437750251</c:v>
                </c:pt>
                <c:pt idx="52">
                  <c:v>7.1121158437750251</c:v>
                </c:pt>
                <c:pt idx="53">
                  <c:v>5.8535500477319404</c:v>
                </c:pt>
                <c:pt idx="54">
                  <c:v>5.8535500477319404</c:v>
                </c:pt>
                <c:pt idx="55">
                  <c:v>9.9902054799824427</c:v>
                </c:pt>
                <c:pt idx="56">
                  <c:v>9.9483567151630652</c:v>
                </c:pt>
                <c:pt idx="57">
                  <c:v>9.9483567151630652</c:v>
                </c:pt>
                <c:pt idx="58">
                  <c:v>3.0598055511157085</c:v>
                </c:pt>
                <c:pt idx="59">
                  <c:v>3.0598055511157085</c:v>
                </c:pt>
                <c:pt idx="60">
                  <c:v>6.010029601181798</c:v>
                </c:pt>
                <c:pt idx="61">
                  <c:v>6.010029601181798</c:v>
                </c:pt>
                <c:pt idx="62">
                  <c:v>4.0581278980388147</c:v>
                </c:pt>
                <c:pt idx="63">
                  <c:v>4.0581278980388147</c:v>
                </c:pt>
                <c:pt idx="64">
                  <c:v>7.0849670085558074</c:v>
                </c:pt>
                <c:pt idx="65">
                  <c:v>7.0849670085558074</c:v>
                </c:pt>
                <c:pt idx="66">
                  <c:v>5.0539136521261057</c:v>
                </c:pt>
                <c:pt idx="67">
                  <c:v>3.4541885876831042</c:v>
                </c:pt>
                <c:pt idx="68">
                  <c:v>3.4541885876831042</c:v>
                </c:pt>
                <c:pt idx="69">
                  <c:v>2.9909591395142479</c:v>
                </c:pt>
                <c:pt idx="70">
                  <c:v>2.9909591395142479</c:v>
                </c:pt>
                <c:pt idx="71">
                  <c:v>3.7015361535198656</c:v>
                </c:pt>
                <c:pt idx="72">
                  <c:v>4.9989317442421228</c:v>
                </c:pt>
                <c:pt idx="73">
                  <c:v>4.9989317442421228</c:v>
                </c:pt>
                <c:pt idx="74">
                  <c:v>6.0002634899520606</c:v>
                </c:pt>
                <c:pt idx="75">
                  <c:v>2.9461037198841917</c:v>
                </c:pt>
                <c:pt idx="76">
                  <c:v>2.9461037198841917</c:v>
                </c:pt>
                <c:pt idx="77">
                  <c:v>17.165729933280264</c:v>
                </c:pt>
                <c:pt idx="78">
                  <c:v>15.596234524098941</c:v>
                </c:pt>
                <c:pt idx="79">
                  <c:v>15.596234524098941</c:v>
                </c:pt>
                <c:pt idx="80">
                  <c:v>9.058125145987443</c:v>
                </c:pt>
                <c:pt idx="81">
                  <c:v>5.6788103278996545</c:v>
                </c:pt>
                <c:pt idx="82">
                  <c:v>5.6788103278996545</c:v>
                </c:pt>
                <c:pt idx="83">
                  <c:v>2.1419137153860066</c:v>
                </c:pt>
                <c:pt idx="84">
                  <c:v>5.2314765475890335</c:v>
                </c:pt>
                <c:pt idx="85">
                  <c:v>5.2314765475890335</c:v>
                </c:pt>
                <c:pt idx="86">
                  <c:v>7.7145013919731449</c:v>
                </c:pt>
                <c:pt idx="87">
                  <c:v>9.8810103071217128</c:v>
                </c:pt>
                <c:pt idx="88">
                  <c:v>13.112864210448944</c:v>
                </c:pt>
                <c:pt idx="89">
                  <c:v>13.112864210448944</c:v>
                </c:pt>
                <c:pt idx="90">
                  <c:v>2.3749249606049938</c:v>
                </c:pt>
                <c:pt idx="91">
                  <c:v>2.3749249606049938</c:v>
                </c:pt>
                <c:pt idx="92">
                  <c:v>2.493167938606613</c:v>
                </c:pt>
                <c:pt idx="93">
                  <c:v>4.9866821629080098</c:v>
                </c:pt>
                <c:pt idx="94">
                  <c:v>15.302303477156425</c:v>
                </c:pt>
                <c:pt idx="95">
                  <c:v>15.302303477156425</c:v>
                </c:pt>
                <c:pt idx="96">
                  <c:v>3.7376384042100885</c:v>
                </c:pt>
                <c:pt idx="97">
                  <c:v>4.6650773094184661</c:v>
                </c:pt>
                <c:pt idx="98">
                  <c:v>2.0905969781877429</c:v>
                </c:pt>
                <c:pt idx="99">
                  <c:v>2.0905969781877429</c:v>
                </c:pt>
                <c:pt idx="100">
                  <c:v>49.105361744680593</c:v>
                </c:pt>
                <c:pt idx="101">
                  <c:v>49.105361744680593</c:v>
                </c:pt>
                <c:pt idx="102">
                  <c:v>51.250413833638689</c:v>
                </c:pt>
                <c:pt idx="103">
                  <c:v>51.250413833638689</c:v>
                </c:pt>
                <c:pt idx="104">
                  <c:v>12.327553988009091</c:v>
                </c:pt>
                <c:pt idx="105">
                  <c:v>14.169533359383697</c:v>
                </c:pt>
                <c:pt idx="106">
                  <c:v>14.169533359383697</c:v>
                </c:pt>
                <c:pt idx="107">
                  <c:v>4.2361279480357092</c:v>
                </c:pt>
                <c:pt idx="108">
                  <c:v>4.1361540183173471</c:v>
                </c:pt>
                <c:pt idx="109">
                  <c:v>4.1361540183173471</c:v>
                </c:pt>
                <c:pt idx="110">
                  <c:v>10.295242257061712</c:v>
                </c:pt>
                <c:pt idx="111">
                  <c:v>10.295242257061712</c:v>
                </c:pt>
                <c:pt idx="112">
                  <c:v>13.548056277554251</c:v>
                </c:pt>
                <c:pt idx="113">
                  <c:v>13.548056277554251</c:v>
                </c:pt>
                <c:pt idx="114">
                  <c:v>10.542297830410773</c:v>
                </c:pt>
                <c:pt idx="115">
                  <c:v>10.542297830410773</c:v>
                </c:pt>
                <c:pt idx="116">
                  <c:v>2.6652453453471452</c:v>
                </c:pt>
                <c:pt idx="117">
                  <c:v>17.983997425574657</c:v>
                </c:pt>
                <c:pt idx="118">
                  <c:v>16.871428119214276</c:v>
                </c:pt>
                <c:pt idx="119">
                  <c:v>16.871428119214276</c:v>
                </c:pt>
                <c:pt idx="120">
                  <c:v>28.58134301722486</c:v>
                </c:pt>
                <c:pt idx="121">
                  <c:v>10.673122115565359</c:v>
                </c:pt>
                <c:pt idx="122">
                  <c:v>10.673122115565359</c:v>
                </c:pt>
                <c:pt idx="123">
                  <c:v>13.077649427222365</c:v>
                </c:pt>
                <c:pt idx="124">
                  <c:v>8.7266676169386184</c:v>
                </c:pt>
                <c:pt idx="125">
                  <c:v>6.9515431143574622</c:v>
                </c:pt>
                <c:pt idx="126">
                  <c:v>7.1154194430905378</c:v>
                </c:pt>
                <c:pt idx="127">
                  <c:v>10.601707863936955</c:v>
                </c:pt>
                <c:pt idx="128">
                  <c:v>10.601707863936955</c:v>
                </c:pt>
                <c:pt idx="129">
                  <c:v>15.116687268215927</c:v>
                </c:pt>
                <c:pt idx="130">
                  <c:v>15.116687268215927</c:v>
                </c:pt>
                <c:pt idx="131">
                  <c:v>5.6170163142330569</c:v>
                </c:pt>
                <c:pt idx="132">
                  <c:v>3.2401643147095318</c:v>
                </c:pt>
                <c:pt idx="133">
                  <c:v>3.2401643147095318</c:v>
                </c:pt>
                <c:pt idx="134">
                  <c:v>2.0895977840504512</c:v>
                </c:pt>
                <c:pt idx="135">
                  <c:v>0.46889717047063056</c:v>
                </c:pt>
                <c:pt idx="136">
                  <c:v>29.099145442396576</c:v>
                </c:pt>
                <c:pt idx="137">
                  <c:v>29.099145442396576</c:v>
                </c:pt>
                <c:pt idx="138">
                  <c:v>22.159964115355784</c:v>
                </c:pt>
                <c:pt idx="139">
                  <c:v>22.159964115355784</c:v>
                </c:pt>
                <c:pt idx="140">
                  <c:v>11.795400407760425</c:v>
                </c:pt>
                <c:pt idx="141">
                  <c:v>15.128228688073369</c:v>
                </c:pt>
                <c:pt idx="142">
                  <c:v>12.581575089653121</c:v>
                </c:pt>
                <c:pt idx="143">
                  <c:v>8.6233346806665043</c:v>
                </c:pt>
                <c:pt idx="144">
                  <c:v>8.6233346806665043</c:v>
                </c:pt>
                <c:pt idx="145">
                  <c:v>12.146376790923327</c:v>
                </c:pt>
                <c:pt idx="146">
                  <c:v>12.146376790923327</c:v>
                </c:pt>
                <c:pt idx="147">
                  <c:v>24.20889652626142</c:v>
                </c:pt>
                <c:pt idx="148">
                  <c:v>10.980146538082142</c:v>
                </c:pt>
                <c:pt idx="149">
                  <c:v>19.213422145859699</c:v>
                </c:pt>
                <c:pt idx="150">
                  <c:v>24.045649785061851</c:v>
                </c:pt>
                <c:pt idx="151">
                  <c:v>23.030484205133163</c:v>
                </c:pt>
                <c:pt idx="152">
                  <c:v>9.7475413479823114</c:v>
                </c:pt>
                <c:pt idx="153">
                  <c:v>5.1129905627478109</c:v>
                </c:pt>
                <c:pt idx="154">
                  <c:v>4.8699072783925699</c:v>
                </c:pt>
                <c:pt idx="155">
                  <c:v>7.7669514324767679</c:v>
                </c:pt>
                <c:pt idx="156">
                  <c:v>1.0860839467845054</c:v>
                </c:pt>
                <c:pt idx="157">
                  <c:v>2.140640893363519</c:v>
                </c:pt>
                <c:pt idx="158">
                  <c:v>1.7245985759894313</c:v>
                </c:pt>
                <c:pt idx="159">
                  <c:v>2.2992826966554212</c:v>
                </c:pt>
                <c:pt idx="160">
                  <c:v>2.0653901719579788</c:v>
                </c:pt>
                <c:pt idx="161">
                  <c:v>2.0653901719579788</c:v>
                </c:pt>
                <c:pt idx="162">
                  <c:v>6.5262469922007647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A-4F6D-BC1B-341DFBD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391576"/>
        <c:axId val="261391968"/>
      </c:lineChart>
      <c:catAx>
        <c:axId val="2613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1968"/>
        <c:crosses val="autoZero"/>
        <c:auto val="1"/>
        <c:lblAlgn val="ctr"/>
        <c:lblOffset val="100"/>
        <c:noMultiLvlLbl val="0"/>
      </c:catAx>
      <c:valAx>
        <c:axId val="261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膝系列相関コレログラム</a:t>
            </a:r>
          </a:p>
        </c:rich>
      </c:tx>
      <c:layout>
        <c:manualLayout>
          <c:xMode val="edge"/>
          <c:yMode val="edge"/>
          <c:x val="0.43564316401314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dateArr!$S$1</c:f>
              <c:strCache>
                <c:ptCount val="1"/>
                <c:pt idx="0">
                  <c:v>膝系列相関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dateArr!$S$2:$S$129</c:f>
              <c:numCache>
                <c:formatCode>General</c:formatCode>
                <c:ptCount val="128"/>
                <c:pt idx="0">
                  <c:v>0.64441919558891603</c:v>
                </c:pt>
                <c:pt idx="1">
                  <c:v>0.56087101238625758</c:v>
                </c:pt>
                <c:pt idx="2">
                  <c:v>0.42443441441431778</c:v>
                </c:pt>
                <c:pt idx="3">
                  <c:v>0.31857363140292733</c:v>
                </c:pt>
                <c:pt idx="4">
                  <c:v>0.26121537076980511</c:v>
                </c:pt>
                <c:pt idx="5">
                  <c:v>0.1532799746962786</c:v>
                </c:pt>
                <c:pt idx="6">
                  <c:v>0.12000463192635885</c:v>
                </c:pt>
                <c:pt idx="7">
                  <c:v>6.6477774856383079E-2</c:v>
                </c:pt>
                <c:pt idx="8">
                  <c:v>5.2304821282865156E-2</c:v>
                </c:pt>
                <c:pt idx="9">
                  <c:v>1.7044850184189445E-2</c:v>
                </c:pt>
                <c:pt idx="10">
                  <c:v>6.5818622237622484E-2</c:v>
                </c:pt>
                <c:pt idx="11">
                  <c:v>1.6258542001756082E-2</c:v>
                </c:pt>
                <c:pt idx="12">
                  <c:v>3.6248518395118522E-2</c:v>
                </c:pt>
                <c:pt idx="13">
                  <c:v>5.8085069549346849E-2</c:v>
                </c:pt>
                <c:pt idx="14">
                  <c:v>9.51155093807943E-2</c:v>
                </c:pt>
                <c:pt idx="15">
                  <c:v>0.13954073784570556</c:v>
                </c:pt>
                <c:pt idx="16">
                  <c:v>0.13470061654974771</c:v>
                </c:pt>
                <c:pt idx="17">
                  <c:v>0.200129588312081</c:v>
                </c:pt>
                <c:pt idx="18">
                  <c:v>0.28050225162238251</c:v>
                </c:pt>
                <c:pt idx="19">
                  <c:v>0.25905175094501837</c:v>
                </c:pt>
                <c:pt idx="20">
                  <c:v>0.23999880836744561</c:v>
                </c:pt>
                <c:pt idx="21">
                  <c:v>0.18085067964168897</c:v>
                </c:pt>
                <c:pt idx="22">
                  <c:v>0.14558352938460098</c:v>
                </c:pt>
                <c:pt idx="23">
                  <c:v>2.896574066313987E-2</c:v>
                </c:pt>
                <c:pt idx="24">
                  <c:v>-5.3963088432312754E-2</c:v>
                </c:pt>
                <c:pt idx="25">
                  <c:v>-0.11632470455594399</c:v>
                </c:pt>
                <c:pt idx="26">
                  <c:v>-0.13705611657880912</c:v>
                </c:pt>
                <c:pt idx="27">
                  <c:v>-0.16736360065880665</c:v>
                </c:pt>
                <c:pt idx="28">
                  <c:v>-0.12359107797910555</c:v>
                </c:pt>
                <c:pt idx="29">
                  <c:v>-0.12548314147826103</c:v>
                </c:pt>
                <c:pt idx="30">
                  <c:v>-0.14082878850053737</c:v>
                </c:pt>
                <c:pt idx="31">
                  <c:v>-0.11395700880293438</c:v>
                </c:pt>
                <c:pt idx="32">
                  <c:v>-7.8869104417915725E-2</c:v>
                </c:pt>
                <c:pt idx="33">
                  <c:v>-9.7049454622246088E-3</c:v>
                </c:pt>
                <c:pt idx="34">
                  <c:v>2.3562221795384412E-2</c:v>
                </c:pt>
                <c:pt idx="35">
                  <c:v>3.6554079098714852E-2</c:v>
                </c:pt>
                <c:pt idx="36">
                  <c:v>6.6930289170242629E-2</c:v>
                </c:pt>
                <c:pt idx="37">
                  <c:v>0.11423019646781887</c:v>
                </c:pt>
                <c:pt idx="38">
                  <c:v>8.102392792840056E-2</c:v>
                </c:pt>
                <c:pt idx="39">
                  <c:v>6.2156638297092462E-2</c:v>
                </c:pt>
                <c:pt idx="40">
                  <c:v>5.7441245466941952E-2</c:v>
                </c:pt>
                <c:pt idx="41">
                  <c:v>2.7565685221138829E-2</c:v>
                </c:pt>
                <c:pt idx="42">
                  <c:v>1.0086922860978897E-2</c:v>
                </c:pt>
                <c:pt idx="43">
                  <c:v>-3.1080842323883948E-2</c:v>
                </c:pt>
                <c:pt idx="44">
                  <c:v>-9.99541748485515E-2</c:v>
                </c:pt>
                <c:pt idx="45">
                  <c:v>-0.17970346063645506</c:v>
                </c:pt>
                <c:pt idx="46">
                  <c:v>-0.26047544216478996</c:v>
                </c:pt>
                <c:pt idx="47">
                  <c:v>-0.31818333820105321</c:v>
                </c:pt>
                <c:pt idx="48">
                  <c:v>-0.39704624372709507</c:v>
                </c:pt>
                <c:pt idx="49">
                  <c:v>-0.38810212360211743</c:v>
                </c:pt>
                <c:pt idx="50">
                  <c:v>-0.4135210908808003</c:v>
                </c:pt>
                <c:pt idx="51">
                  <c:v>-0.40094213306856896</c:v>
                </c:pt>
                <c:pt idx="52">
                  <c:v>-0.34628643259114855</c:v>
                </c:pt>
                <c:pt idx="53">
                  <c:v>-0.32754350779201929</c:v>
                </c:pt>
                <c:pt idx="54">
                  <c:v>-0.33353568310303799</c:v>
                </c:pt>
                <c:pt idx="55">
                  <c:v>-0.21419386663144863</c:v>
                </c:pt>
                <c:pt idx="56">
                  <c:v>-0.12528144943850197</c:v>
                </c:pt>
                <c:pt idx="57">
                  <c:v>-4.0811836029370684E-2</c:v>
                </c:pt>
                <c:pt idx="58">
                  <c:v>-2.9854592719367311E-2</c:v>
                </c:pt>
                <c:pt idx="59">
                  <c:v>-8.1842054403445053E-2</c:v>
                </c:pt>
                <c:pt idx="60">
                  <c:v>-2.9732310292031921E-2</c:v>
                </c:pt>
                <c:pt idx="61">
                  <c:v>-8.3702826602180355E-2</c:v>
                </c:pt>
                <c:pt idx="62">
                  <c:v>-0.10474576816198407</c:v>
                </c:pt>
                <c:pt idx="63">
                  <c:v>-0.20161374414129224</c:v>
                </c:pt>
                <c:pt idx="64">
                  <c:v>-0.25460195467389624</c:v>
                </c:pt>
                <c:pt idx="65">
                  <c:v>-0.3244311866964294</c:v>
                </c:pt>
                <c:pt idx="66">
                  <c:v>-0.33257993719536638</c:v>
                </c:pt>
                <c:pt idx="67">
                  <c:v>-0.38012193198274713</c:v>
                </c:pt>
                <c:pt idx="68">
                  <c:v>-0.35816020587649727</c:v>
                </c:pt>
                <c:pt idx="69">
                  <c:v>-0.36403529189791445</c:v>
                </c:pt>
                <c:pt idx="70">
                  <c:v>-0.35857108249169367</c:v>
                </c:pt>
                <c:pt idx="71">
                  <c:v>-0.27086765030236698</c:v>
                </c:pt>
                <c:pt idx="72">
                  <c:v>-0.20636316112136638</c:v>
                </c:pt>
                <c:pt idx="73">
                  <c:v>-0.19656459444160085</c:v>
                </c:pt>
                <c:pt idx="74">
                  <c:v>-0.14721329760953403</c:v>
                </c:pt>
                <c:pt idx="75">
                  <c:v>-7.4489095139908215E-2</c:v>
                </c:pt>
                <c:pt idx="76">
                  <c:v>-6.4239178209354764E-2</c:v>
                </c:pt>
                <c:pt idx="77">
                  <c:v>1.4425038040793278E-3</c:v>
                </c:pt>
                <c:pt idx="78">
                  <c:v>9.2219571910359295E-3</c:v>
                </c:pt>
                <c:pt idx="79">
                  <c:v>9.2838205660876905E-3</c:v>
                </c:pt>
                <c:pt idx="80">
                  <c:v>-7.9205608891906434E-2</c:v>
                </c:pt>
                <c:pt idx="81">
                  <c:v>-0.10111814679496586</c:v>
                </c:pt>
                <c:pt idx="82">
                  <c:v>-0.15258570922193859</c:v>
                </c:pt>
                <c:pt idx="83">
                  <c:v>-0.15170468083144203</c:v>
                </c:pt>
                <c:pt idx="84">
                  <c:v>-0.16048691236543172</c:v>
                </c:pt>
                <c:pt idx="85">
                  <c:v>-0.22366949133949618</c:v>
                </c:pt>
                <c:pt idx="86">
                  <c:v>-0.26560998957760101</c:v>
                </c:pt>
                <c:pt idx="87">
                  <c:v>-0.31473903571476902</c:v>
                </c:pt>
                <c:pt idx="88">
                  <c:v>-0.34288508697046677</c:v>
                </c:pt>
                <c:pt idx="89">
                  <c:v>-0.33840670875579415</c:v>
                </c:pt>
                <c:pt idx="90">
                  <c:v>-0.2488814234068818</c:v>
                </c:pt>
                <c:pt idx="91">
                  <c:v>-0.19538393425303965</c:v>
                </c:pt>
                <c:pt idx="92">
                  <c:v>-0.18202720509036552</c:v>
                </c:pt>
                <c:pt idx="93">
                  <c:v>-3.2699386543885545E-2</c:v>
                </c:pt>
                <c:pt idx="94">
                  <c:v>6.6687221175714351E-2</c:v>
                </c:pt>
                <c:pt idx="95">
                  <c:v>0.15375533681389744</c:v>
                </c:pt>
                <c:pt idx="96">
                  <c:v>0.22231329123875285</c:v>
                </c:pt>
                <c:pt idx="97">
                  <c:v>0.14102182579352665</c:v>
                </c:pt>
                <c:pt idx="98">
                  <c:v>0.19520336037179623</c:v>
                </c:pt>
                <c:pt idx="99">
                  <c:v>9.6091636133870992E-2</c:v>
                </c:pt>
                <c:pt idx="100">
                  <c:v>0.14536155549034141</c:v>
                </c:pt>
                <c:pt idx="101">
                  <c:v>0.13026799948706244</c:v>
                </c:pt>
                <c:pt idx="102">
                  <c:v>0.14142580363278609</c:v>
                </c:pt>
                <c:pt idx="103">
                  <c:v>0.11880608832660565</c:v>
                </c:pt>
                <c:pt idx="104">
                  <c:v>0.19280518857340112</c:v>
                </c:pt>
                <c:pt idx="105">
                  <c:v>0.20074687090303345</c:v>
                </c:pt>
                <c:pt idx="106">
                  <c:v>0.15808806520099203</c:v>
                </c:pt>
                <c:pt idx="107">
                  <c:v>0.11775754443624886</c:v>
                </c:pt>
                <c:pt idx="108">
                  <c:v>-4.1126629846102797E-2</c:v>
                </c:pt>
                <c:pt idx="109">
                  <c:v>-2.6010000701175744E-2</c:v>
                </c:pt>
                <c:pt idx="110">
                  <c:v>3.3925134570947824E-3</c:v>
                </c:pt>
                <c:pt idx="111">
                  <c:v>4.6556548370771347E-2</c:v>
                </c:pt>
                <c:pt idx="112">
                  <c:v>0.12726568589659989</c:v>
                </c:pt>
                <c:pt idx="113">
                  <c:v>0.15451462939938315</c:v>
                </c:pt>
                <c:pt idx="114">
                  <c:v>0.27949941808198719</c:v>
                </c:pt>
                <c:pt idx="115">
                  <c:v>0.28117051610096311</c:v>
                </c:pt>
                <c:pt idx="116">
                  <c:v>0.37853475000493786</c:v>
                </c:pt>
                <c:pt idx="117">
                  <c:v>0.26437318818389455</c:v>
                </c:pt>
                <c:pt idx="118">
                  <c:v>0.29435526529303407</c:v>
                </c:pt>
                <c:pt idx="119">
                  <c:v>0.22733736311120945</c:v>
                </c:pt>
                <c:pt idx="120">
                  <c:v>0.12122994295476472</c:v>
                </c:pt>
                <c:pt idx="121">
                  <c:v>6.4967689888168118E-2</c:v>
                </c:pt>
                <c:pt idx="122">
                  <c:v>1.2969682151718397E-3</c:v>
                </c:pt>
                <c:pt idx="123">
                  <c:v>5.3648700500908621E-2</c:v>
                </c:pt>
                <c:pt idx="124">
                  <c:v>3.2177884913600407E-2</c:v>
                </c:pt>
                <c:pt idx="125">
                  <c:v>0.13405640371569558</c:v>
                </c:pt>
                <c:pt idx="126">
                  <c:v>-5.2209069053301221E-2</c:v>
                </c:pt>
                <c:pt idx="127">
                  <c:v>0.16090817547097994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2-41BE-B1BA-D7588085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92752"/>
        <c:axId val="261393144"/>
      </c:barChart>
      <c:catAx>
        <c:axId val="2613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3144"/>
        <c:crosses val="autoZero"/>
        <c:auto val="1"/>
        <c:lblAlgn val="ctr"/>
        <c:lblOffset val="100"/>
        <c:noMultiLvlLbl val="0"/>
      </c:catAx>
      <c:valAx>
        <c:axId val="2613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dateArr!$T$1</c:f>
              <c:strCache>
                <c:ptCount val="1"/>
                <c:pt idx="0">
                  <c:v>足首系列相関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dateArr!$T$2:$T$129</c:f>
              <c:numCache>
                <c:formatCode>General</c:formatCode>
                <c:ptCount val="128"/>
                <c:pt idx="0">
                  <c:v>5.3852371982460151E-2</c:v>
                </c:pt>
                <c:pt idx="1">
                  <c:v>2.5888894163714204E-2</c:v>
                </c:pt>
                <c:pt idx="2">
                  <c:v>8.4317174883204258E-3</c:v>
                </c:pt>
                <c:pt idx="3">
                  <c:v>-1.4533880607491457E-2</c:v>
                </c:pt>
                <c:pt idx="4">
                  <c:v>7.7744477781599694E-2</c:v>
                </c:pt>
                <c:pt idx="5">
                  <c:v>-4.7214210165860755E-2</c:v>
                </c:pt>
                <c:pt idx="6">
                  <c:v>-8.5966830791937787E-2</c:v>
                </c:pt>
                <c:pt idx="7">
                  <c:v>-9.9389004551214077E-2</c:v>
                </c:pt>
                <c:pt idx="8">
                  <c:v>-0.10832632845349123</c:v>
                </c:pt>
                <c:pt idx="9">
                  <c:v>-0.11024588089660953</c:v>
                </c:pt>
                <c:pt idx="10">
                  <c:v>-9.9451363428404674E-2</c:v>
                </c:pt>
                <c:pt idx="11">
                  <c:v>-5.614491670449278E-2</c:v>
                </c:pt>
                <c:pt idx="12">
                  <c:v>-4.896814292325255E-2</c:v>
                </c:pt>
                <c:pt idx="13">
                  <c:v>-4.6930126843046205E-2</c:v>
                </c:pt>
                <c:pt idx="14">
                  <c:v>-4.9581600728441685E-2</c:v>
                </c:pt>
                <c:pt idx="15">
                  <c:v>-4.119556722014981E-2</c:v>
                </c:pt>
                <c:pt idx="16">
                  <c:v>-2.0339934901414367E-2</c:v>
                </c:pt>
                <c:pt idx="17">
                  <c:v>1.3225977637446247E-2</c:v>
                </c:pt>
                <c:pt idx="18">
                  <c:v>5.6368319532716038E-2</c:v>
                </c:pt>
                <c:pt idx="19">
                  <c:v>9.6381215334452597E-2</c:v>
                </c:pt>
                <c:pt idx="20">
                  <c:v>0.10714080967615114</c:v>
                </c:pt>
                <c:pt idx="21">
                  <c:v>2.7699323516159068E-2</c:v>
                </c:pt>
                <c:pt idx="22">
                  <c:v>1.5374703713853986E-2</c:v>
                </c:pt>
                <c:pt idx="23">
                  <c:v>-2.3527772050530967E-2</c:v>
                </c:pt>
                <c:pt idx="24">
                  <c:v>-7.0824455824588226E-2</c:v>
                </c:pt>
                <c:pt idx="25">
                  <c:v>0.15036345587088432</c:v>
                </c:pt>
                <c:pt idx="26">
                  <c:v>0.12775366757215073</c:v>
                </c:pt>
                <c:pt idx="27">
                  <c:v>-0.1258205188178429</c:v>
                </c:pt>
                <c:pt idx="28">
                  <c:v>-0.14800840511153143</c:v>
                </c:pt>
                <c:pt idx="29">
                  <c:v>-0.15283885688237697</c:v>
                </c:pt>
                <c:pt idx="30">
                  <c:v>-0.12811646110034994</c:v>
                </c:pt>
                <c:pt idx="31">
                  <c:v>-0.12544063192298907</c:v>
                </c:pt>
                <c:pt idx="32">
                  <c:v>-0.13655741948999237</c:v>
                </c:pt>
                <c:pt idx="33">
                  <c:v>-8.1013290266473706E-2</c:v>
                </c:pt>
                <c:pt idx="34">
                  <c:v>-0.1053476858834456</c:v>
                </c:pt>
                <c:pt idx="35">
                  <c:v>-8.8719271933677804E-2</c:v>
                </c:pt>
                <c:pt idx="36">
                  <c:v>-8.1801234179398177E-2</c:v>
                </c:pt>
                <c:pt idx="37">
                  <c:v>-3.4852270140442301E-2</c:v>
                </c:pt>
                <c:pt idx="38">
                  <c:v>-1.6037792587337871E-2</c:v>
                </c:pt>
                <c:pt idx="39">
                  <c:v>-2.251199072679879E-2</c:v>
                </c:pt>
                <c:pt idx="40">
                  <c:v>-1.6578079830143762E-2</c:v>
                </c:pt>
                <c:pt idx="41">
                  <c:v>-6.7736951467506051E-2</c:v>
                </c:pt>
                <c:pt idx="42">
                  <c:v>-6.040944035070793E-2</c:v>
                </c:pt>
                <c:pt idx="43">
                  <c:v>-8.6395449974418351E-2</c:v>
                </c:pt>
                <c:pt idx="44">
                  <c:v>9.1251187110350365E-2</c:v>
                </c:pt>
                <c:pt idx="45">
                  <c:v>3.9206305130095209E-2</c:v>
                </c:pt>
                <c:pt idx="46">
                  <c:v>3.1799774449738021E-2</c:v>
                </c:pt>
                <c:pt idx="47">
                  <c:v>6.0344077429886823E-2</c:v>
                </c:pt>
                <c:pt idx="48">
                  <c:v>1.485241513584196E-2</c:v>
                </c:pt>
                <c:pt idx="49">
                  <c:v>3.8890879921211353E-2</c:v>
                </c:pt>
                <c:pt idx="50">
                  <c:v>-2.2358476578562343E-2</c:v>
                </c:pt>
                <c:pt idx="51">
                  <c:v>-0.17997878217212862</c:v>
                </c:pt>
                <c:pt idx="52">
                  <c:v>-5.5842951787754537E-2</c:v>
                </c:pt>
                <c:pt idx="53">
                  <c:v>-4.5829996572647004E-2</c:v>
                </c:pt>
                <c:pt idx="54">
                  <c:v>-7.6430330371708877E-2</c:v>
                </c:pt>
                <c:pt idx="55">
                  <c:v>-5.3208031859404994E-2</c:v>
                </c:pt>
                <c:pt idx="56">
                  <c:v>-6.3137161566578809E-2</c:v>
                </c:pt>
                <c:pt idx="57">
                  <c:v>-4.1104179223621487E-2</c:v>
                </c:pt>
                <c:pt idx="58">
                  <c:v>-1.5179719601043543E-2</c:v>
                </c:pt>
                <c:pt idx="59">
                  <c:v>-4.2328627345923096E-2</c:v>
                </c:pt>
                <c:pt idx="60">
                  <c:v>-4.8356886766837984E-2</c:v>
                </c:pt>
                <c:pt idx="61">
                  <c:v>4.1056634513309431E-2</c:v>
                </c:pt>
                <c:pt idx="62">
                  <c:v>4.4764425966089337E-2</c:v>
                </c:pt>
                <c:pt idx="63">
                  <c:v>-3.8182547994286667E-4</c:v>
                </c:pt>
                <c:pt idx="64">
                  <c:v>0.17374340984217027</c:v>
                </c:pt>
                <c:pt idx="65">
                  <c:v>0.17695575669911437</c:v>
                </c:pt>
                <c:pt idx="66">
                  <c:v>0.18698237622898203</c:v>
                </c:pt>
                <c:pt idx="67">
                  <c:v>0.17153040885184614</c:v>
                </c:pt>
                <c:pt idx="68">
                  <c:v>7.4450186943951419E-2</c:v>
                </c:pt>
                <c:pt idx="69">
                  <c:v>0.10635077304221627</c:v>
                </c:pt>
                <c:pt idx="70">
                  <c:v>-0.13580996232886813</c:v>
                </c:pt>
                <c:pt idx="71">
                  <c:v>-9.890372011817862E-2</c:v>
                </c:pt>
                <c:pt idx="72">
                  <c:v>1.6094831112282361E-2</c:v>
                </c:pt>
                <c:pt idx="73">
                  <c:v>1.609751739093726E-2</c:v>
                </c:pt>
                <c:pt idx="74">
                  <c:v>-5.3948241348954588E-2</c:v>
                </c:pt>
                <c:pt idx="75">
                  <c:v>-3.0053796967666063E-2</c:v>
                </c:pt>
                <c:pt idx="76">
                  <c:v>-6.0338580038946966E-3</c:v>
                </c:pt>
                <c:pt idx="77">
                  <c:v>-2.9032565661712868E-2</c:v>
                </c:pt>
                <c:pt idx="78">
                  <c:v>-6.3145806569365789E-2</c:v>
                </c:pt>
                <c:pt idx="79">
                  <c:v>-7.651169206887562E-2</c:v>
                </c:pt>
                <c:pt idx="80">
                  <c:v>-4.5924723623072275E-2</c:v>
                </c:pt>
                <c:pt idx="81">
                  <c:v>-7.6672467848698481E-2</c:v>
                </c:pt>
                <c:pt idx="82">
                  <c:v>-8.1617742654460465E-2</c:v>
                </c:pt>
                <c:pt idx="83">
                  <c:v>-9.1261241375413443E-2</c:v>
                </c:pt>
                <c:pt idx="84">
                  <c:v>-8.4373642669028831E-2</c:v>
                </c:pt>
                <c:pt idx="85">
                  <c:v>-8.1483868561726278E-2</c:v>
                </c:pt>
                <c:pt idx="86">
                  <c:v>-9.583081161443098E-2</c:v>
                </c:pt>
                <c:pt idx="87">
                  <c:v>3.3981622704404538E-2</c:v>
                </c:pt>
                <c:pt idx="88">
                  <c:v>4.6804920807978677E-2</c:v>
                </c:pt>
                <c:pt idx="89">
                  <c:v>5.9590304715991659E-2</c:v>
                </c:pt>
                <c:pt idx="90">
                  <c:v>4.6331445502001918E-2</c:v>
                </c:pt>
                <c:pt idx="91">
                  <c:v>0.16425866751040469</c:v>
                </c:pt>
                <c:pt idx="92">
                  <c:v>0.2195141119442981</c:v>
                </c:pt>
                <c:pt idx="93">
                  <c:v>7.0788054439322817E-2</c:v>
                </c:pt>
                <c:pt idx="94">
                  <c:v>4.3906882028153758E-2</c:v>
                </c:pt>
                <c:pt idx="95">
                  <c:v>8.3528481092989798E-2</c:v>
                </c:pt>
                <c:pt idx="96">
                  <c:v>5.9082332387559257E-2</c:v>
                </c:pt>
                <c:pt idx="97">
                  <c:v>6.086673676686126E-2</c:v>
                </c:pt>
                <c:pt idx="98">
                  <c:v>8.1226293803114719E-2</c:v>
                </c:pt>
                <c:pt idx="99">
                  <c:v>0.12453411748491193</c:v>
                </c:pt>
                <c:pt idx="100">
                  <c:v>6.5594635272977223E-2</c:v>
                </c:pt>
                <c:pt idx="101">
                  <c:v>6.8240793614700881E-2</c:v>
                </c:pt>
                <c:pt idx="102">
                  <c:v>0.12039422512525146</c:v>
                </c:pt>
                <c:pt idx="103">
                  <c:v>0.11132456259120463</c:v>
                </c:pt>
                <c:pt idx="104">
                  <c:v>-9.4287615669217187E-2</c:v>
                </c:pt>
                <c:pt idx="105">
                  <c:v>-0.10571648095203368</c:v>
                </c:pt>
                <c:pt idx="106">
                  <c:v>-6.7589392796359865E-2</c:v>
                </c:pt>
                <c:pt idx="107">
                  <c:v>-5.4466967009351164E-2</c:v>
                </c:pt>
                <c:pt idx="108">
                  <c:v>-4.155857215535378E-2</c:v>
                </c:pt>
                <c:pt idx="109">
                  <c:v>-4.8500701312048311E-2</c:v>
                </c:pt>
                <c:pt idx="110">
                  <c:v>2.4547479363587719E-2</c:v>
                </c:pt>
                <c:pt idx="111">
                  <c:v>6.164975482906751E-2</c:v>
                </c:pt>
                <c:pt idx="112">
                  <c:v>0.27000242999865609</c:v>
                </c:pt>
                <c:pt idx="113">
                  <c:v>-2.8592089110941628E-2</c:v>
                </c:pt>
                <c:pt idx="114">
                  <c:v>-4.1458346089313647E-2</c:v>
                </c:pt>
                <c:pt idx="115">
                  <c:v>-7.1116347264357171E-2</c:v>
                </c:pt>
                <c:pt idx="116">
                  <c:v>-7.7135434721509175E-2</c:v>
                </c:pt>
                <c:pt idx="117">
                  <c:v>-1.5830060953532326E-2</c:v>
                </c:pt>
                <c:pt idx="118">
                  <c:v>-6.5632108488683907E-2</c:v>
                </c:pt>
                <c:pt idx="119">
                  <c:v>-2.9052841662495645E-2</c:v>
                </c:pt>
                <c:pt idx="120">
                  <c:v>-6.5938771629775433E-2</c:v>
                </c:pt>
                <c:pt idx="121">
                  <c:v>6.8792301185594554E-2</c:v>
                </c:pt>
                <c:pt idx="122">
                  <c:v>7.3732956771136685E-2</c:v>
                </c:pt>
                <c:pt idx="123">
                  <c:v>-0.11584684349816719</c:v>
                </c:pt>
                <c:pt idx="124">
                  <c:v>-6.5989204132322149E-2</c:v>
                </c:pt>
                <c:pt idx="125">
                  <c:v>0.33458872638553744</c:v>
                </c:pt>
                <c:pt idx="126">
                  <c:v>-0.16418664636169092</c:v>
                </c:pt>
                <c:pt idx="127">
                  <c:v>-7.7878977346155509E-2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E-468C-BE65-32DC5A8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393928"/>
        <c:axId val="261394320"/>
      </c:barChart>
      <c:catAx>
        <c:axId val="2613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4320"/>
        <c:crosses val="autoZero"/>
        <c:auto val="1"/>
        <c:lblAlgn val="ctr"/>
        <c:lblOffset val="100"/>
        <c:noMultiLvlLbl val="0"/>
      </c:catAx>
      <c:valAx>
        <c:axId val="2613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2077571575638E-2"/>
          <c:y val="0.20234944590259552"/>
          <c:w val="0.95973823766728805"/>
          <c:h val="0.7722222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dateArr!$U$1</c:f>
              <c:strCache>
                <c:ptCount val="1"/>
                <c:pt idx="0">
                  <c:v>手系列相関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dateArr!$U$2:$U$129</c:f>
              <c:numCache>
                <c:formatCode>General</c:formatCode>
                <c:ptCount val="128"/>
                <c:pt idx="0">
                  <c:v>0.67131336587602508</c:v>
                </c:pt>
                <c:pt idx="1">
                  <c:v>0.69326816104387801</c:v>
                </c:pt>
                <c:pt idx="2">
                  <c:v>0.58117098288240487</c:v>
                </c:pt>
                <c:pt idx="3">
                  <c:v>0.40425029632100257</c:v>
                </c:pt>
                <c:pt idx="4">
                  <c:v>0.38648058283324688</c:v>
                </c:pt>
                <c:pt idx="5">
                  <c:v>0.39692392854477127</c:v>
                </c:pt>
                <c:pt idx="6">
                  <c:v>0.29327264584128321</c:v>
                </c:pt>
                <c:pt idx="7">
                  <c:v>0.23560015837487466</c:v>
                </c:pt>
                <c:pt idx="8">
                  <c:v>0.33320457545799403</c:v>
                </c:pt>
                <c:pt idx="9">
                  <c:v>-7.71117451425158E-2</c:v>
                </c:pt>
                <c:pt idx="10">
                  <c:v>0.17221418398766114</c:v>
                </c:pt>
                <c:pt idx="11">
                  <c:v>-0.13962972632291165</c:v>
                </c:pt>
                <c:pt idx="12">
                  <c:v>-0.13513475245705525</c:v>
                </c:pt>
                <c:pt idx="13">
                  <c:v>-7.4222008068135156E-2</c:v>
                </c:pt>
                <c:pt idx="14">
                  <c:v>-3.3587171692065265E-2</c:v>
                </c:pt>
                <c:pt idx="15">
                  <c:v>2.5343103368696329E-2</c:v>
                </c:pt>
                <c:pt idx="16">
                  <c:v>2.2230711837459019E-2</c:v>
                </c:pt>
                <c:pt idx="17">
                  <c:v>4.2418440126512934E-2</c:v>
                </c:pt>
                <c:pt idx="18">
                  <c:v>2.8726657993308764E-2</c:v>
                </c:pt>
                <c:pt idx="19">
                  <c:v>2.8046647945358046E-2</c:v>
                </c:pt>
                <c:pt idx="20">
                  <c:v>1.203891591179999E-2</c:v>
                </c:pt>
                <c:pt idx="21">
                  <c:v>1.5377966952601865E-2</c:v>
                </c:pt>
                <c:pt idx="22">
                  <c:v>-7.2507889241171719E-3</c:v>
                </c:pt>
                <c:pt idx="23">
                  <c:v>3.1769685487428145E-2</c:v>
                </c:pt>
                <c:pt idx="24">
                  <c:v>2.7031592983209108E-2</c:v>
                </c:pt>
                <c:pt idx="25">
                  <c:v>3.0559882655681537E-2</c:v>
                </c:pt>
                <c:pt idx="26">
                  <c:v>9.2583712769463519E-2</c:v>
                </c:pt>
                <c:pt idx="27">
                  <c:v>8.2939057835838909E-2</c:v>
                </c:pt>
                <c:pt idx="28">
                  <c:v>0.12446655210564235</c:v>
                </c:pt>
                <c:pt idx="29">
                  <c:v>8.1318777039514734E-2</c:v>
                </c:pt>
                <c:pt idx="30">
                  <c:v>2.0122067186265987E-3</c:v>
                </c:pt>
                <c:pt idx="31">
                  <c:v>-4.1392049358475506E-2</c:v>
                </c:pt>
                <c:pt idx="32">
                  <c:v>-4.7621163910284495E-2</c:v>
                </c:pt>
                <c:pt idx="33">
                  <c:v>-9.1884517714609829E-2</c:v>
                </c:pt>
                <c:pt idx="34">
                  <c:v>-9.5609054222502831E-3</c:v>
                </c:pt>
                <c:pt idx="35">
                  <c:v>-2.0342569328237647E-2</c:v>
                </c:pt>
                <c:pt idx="36">
                  <c:v>-4.3921694851927706E-2</c:v>
                </c:pt>
                <c:pt idx="37">
                  <c:v>-2.9998807886668161E-2</c:v>
                </c:pt>
                <c:pt idx="38">
                  <c:v>-9.853285010232922E-2</c:v>
                </c:pt>
                <c:pt idx="39">
                  <c:v>-0.11057419188936293</c:v>
                </c:pt>
                <c:pt idx="40">
                  <c:v>-0.10357009284035652</c:v>
                </c:pt>
                <c:pt idx="41">
                  <c:v>-7.3432370083566276E-2</c:v>
                </c:pt>
                <c:pt idx="42">
                  <c:v>-5.7470530570112262E-2</c:v>
                </c:pt>
                <c:pt idx="43">
                  <c:v>-4.1710154973095048E-2</c:v>
                </c:pt>
                <c:pt idx="44">
                  <c:v>1.8237092630655233E-2</c:v>
                </c:pt>
                <c:pt idx="45">
                  <c:v>2.8214895081639858E-2</c:v>
                </c:pt>
                <c:pt idx="46">
                  <c:v>3.2706371817917843E-2</c:v>
                </c:pt>
                <c:pt idx="47">
                  <c:v>4.1577036948650406E-2</c:v>
                </c:pt>
                <c:pt idx="48">
                  <c:v>1.6158269425604496E-2</c:v>
                </c:pt>
                <c:pt idx="49">
                  <c:v>-3.8324311944950659E-2</c:v>
                </c:pt>
                <c:pt idx="50">
                  <c:v>-2.0208312071841348E-2</c:v>
                </c:pt>
                <c:pt idx="51">
                  <c:v>-7.8040424924319361E-3</c:v>
                </c:pt>
                <c:pt idx="52">
                  <c:v>-4.7278207019737603E-2</c:v>
                </c:pt>
                <c:pt idx="53">
                  <c:v>1.3385557324656652E-2</c:v>
                </c:pt>
                <c:pt idx="54">
                  <c:v>-4.7190801606478261E-2</c:v>
                </c:pt>
                <c:pt idx="55">
                  <c:v>-9.1605170397862451E-2</c:v>
                </c:pt>
                <c:pt idx="56">
                  <c:v>-8.9394281838992007E-2</c:v>
                </c:pt>
                <c:pt idx="57">
                  <c:v>-0.15118975958059969</c:v>
                </c:pt>
                <c:pt idx="58">
                  <c:v>-0.1065705957588594</c:v>
                </c:pt>
                <c:pt idx="59">
                  <c:v>-4.9866901606752514E-2</c:v>
                </c:pt>
                <c:pt idx="60">
                  <c:v>-1.3560812956941972E-2</c:v>
                </c:pt>
                <c:pt idx="61">
                  <c:v>0.12726909405709266</c:v>
                </c:pt>
                <c:pt idx="62">
                  <c:v>0.26434896101672717</c:v>
                </c:pt>
                <c:pt idx="63">
                  <c:v>0.33872675749778386</c:v>
                </c:pt>
                <c:pt idx="64">
                  <c:v>0.40685210026660734</c:v>
                </c:pt>
                <c:pt idx="65">
                  <c:v>0.3551422619507093</c:v>
                </c:pt>
                <c:pt idx="66">
                  <c:v>0.17794204500146338</c:v>
                </c:pt>
                <c:pt idx="67">
                  <c:v>0.12950816646742519</c:v>
                </c:pt>
                <c:pt idx="68">
                  <c:v>0.12129783002008665</c:v>
                </c:pt>
                <c:pt idx="69">
                  <c:v>2.5745597106829596E-2</c:v>
                </c:pt>
                <c:pt idx="70">
                  <c:v>0.16175242076156596</c:v>
                </c:pt>
                <c:pt idx="71">
                  <c:v>8.626403424180798E-2</c:v>
                </c:pt>
                <c:pt idx="72">
                  <c:v>-4.1833475520655972E-2</c:v>
                </c:pt>
                <c:pt idx="73">
                  <c:v>-3.3812933740763197E-2</c:v>
                </c:pt>
                <c:pt idx="74">
                  <c:v>-0.21331101659916676</c:v>
                </c:pt>
                <c:pt idx="75">
                  <c:v>-0.1902888273845863</c:v>
                </c:pt>
                <c:pt idx="76">
                  <c:v>-0.11823896321020769</c:v>
                </c:pt>
                <c:pt idx="77">
                  <c:v>-0.12095721278991242</c:v>
                </c:pt>
                <c:pt idx="78">
                  <c:v>-0.11368251869341443</c:v>
                </c:pt>
                <c:pt idx="79">
                  <c:v>-0.11834052249143003</c:v>
                </c:pt>
                <c:pt idx="80">
                  <c:v>-0.17346269416450374</c:v>
                </c:pt>
                <c:pt idx="81">
                  <c:v>-0.19398224461313171</c:v>
                </c:pt>
                <c:pt idx="82">
                  <c:v>-0.17578363050025361</c:v>
                </c:pt>
                <c:pt idx="83">
                  <c:v>-0.17957862627549112</c:v>
                </c:pt>
                <c:pt idx="84">
                  <c:v>-0.13186124617967807</c:v>
                </c:pt>
                <c:pt idx="85">
                  <c:v>-9.315999611029388E-2</c:v>
                </c:pt>
                <c:pt idx="86">
                  <c:v>-7.0391860574215023E-2</c:v>
                </c:pt>
                <c:pt idx="87">
                  <c:v>-4.3130724559395123E-2</c:v>
                </c:pt>
                <c:pt idx="88">
                  <c:v>-7.7644334480034993E-2</c:v>
                </c:pt>
                <c:pt idx="89">
                  <c:v>-0.11026629280856157</c:v>
                </c:pt>
                <c:pt idx="90">
                  <c:v>-0.16349807301158156</c:v>
                </c:pt>
                <c:pt idx="91">
                  <c:v>-0.15845106316798341</c:v>
                </c:pt>
                <c:pt idx="92">
                  <c:v>-0.1847217200131393</c:v>
                </c:pt>
                <c:pt idx="93">
                  <c:v>-0.17031623258787787</c:v>
                </c:pt>
                <c:pt idx="94">
                  <c:v>-0.18819913911159863</c:v>
                </c:pt>
                <c:pt idx="95">
                  <c:v>-0.23889160543840388</c:v>
                </c:pt>
                <c:pt idx="96">
                  <c:v>-0.22257020746758135</c:v>
                </c:pt>
                <c:pt idx="97">
                  <c:v>-0.26863503198145744</c:v>
                </c:pt>
                <c:pt idx="98">
                  <c:v>-0.26900563046321774</c:v>
                </c:pt>
                <c:pt idx="99">
                  <c:v>-0.25712146619883242</c:v>
                </c:pt>
                <c:pt idx="100">
                  <c:v>-0.25661693932355412</c:v>
                </c:pt>
                <c:pt idx="101">
                  <c:v>-0.26007184766569275</c:v>
                </c:pt>
                <c:pt idx="102">
                  <c:v>-0.2716928635073938</c:v>
                </c:pt>
                <c:pt idx="103">
                  <c:v>-0.28378499208800634</c:v>
                </c:pt>
                <c:pt idx="104">
                  <c:v>-0.28998087604514411</c:v>
                </c:pt>
                <c:pt idx="105">
                  <c:v>-0.29097869002086607</c:v>
                </c:pt>
                <c:pt idx="106">
                  <c:v>-0.30145234033123364</c:v>
                </c:pt>
                <c:pt idx="107">
                  <c:v>-0.28590519450001245</c:v>
                </c:pt>
                <c:pt idx="108">
                  <c:v>-0.27355445509089293</c:v>
                </c:pt>
                <c:pt idx="109">
                  <c:v>-0.25012849987131314</c:v>
                </c:pt>
                <c:pt idx="110">
                  <c:v>-0.25804432881125455</c:v>
                </c:pt>
                <c:pt idx="111">
                  <c:v>-0.2711705827866423</c:v>
                </c:pt>
                <c:pt idx="112">
                  <c:v>-0.30109818766993096</c:v>
                </c:pt>
                <c:pt idx="113">
                  <c:v>-0.28836151770549134</c:v>
                </c:pt>
                <c:pt idx="114">
                  <c:v>-0.2860257341269149</c:v>
                </c:pt>
                <c:pt idx="115">
                  <c:v>-0.30483950428625922</c:v>
                </c:pt>
                <c:pt idx="116">
                  <c:v>-0.24164968097851408</c:v>
                </c:pt>
                <c:pt idx="117">
                  <c:v>-0.19105069139902195</c:v>
                </c:pt>
                <c:pt idx="118">
                  <c:v>-0.17896594220501505</c:v>
                </c:pt>
                <c:pt idx="119">
                  <c:v>-0.17702629330786693</c:v>
                </c:pt>
                <c:pt idx="120">
                  <c:v>-0.2385557297421356</c:v>
                </c:pt>
                <c:pt idx="121">
                  <c:v>-0.31437090147091967</c:v>
                </c:pt>
                <c:pt idx="122">
                  <c:v>-0.34502034851021379</c:v>
                </c:pt>
                <c:pt idx="123">
                  <c:v>-0.35274374830792404</c:v>
                </c:pt>
                <c:pt idx="124">
                  <c:v>-0.39954593314977482</c:v>
                </c:pt>
                <c:pt idx="125">
                  <c:v>-0.3501917324409789</c:v>
                </c:pt>
                <c:pt idx="126">
                  <c:v>-0.37586076325447504</c:v>
                </c:pt>
                <c:pt idx="127">
                  <c:v>-0.42101533945502118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06E-A3F1-20A7D95D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395104"/>
        <c:axId val="261395496"/>
      </c:barChart>
      <c:catAx>
        <c:axId val="2613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5496"/>
        <c:crosses val="autoZero"/>
        <c:auto val="1"/>
        <c:lblAlgn val="ctr"/>
        <c:lblOffset val="100"/>
        <c:noMultiLvlLbl val="0"/>
      </c:catAx>
      <c:valAx>
        <c:axId val="2613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ローパスフィルタ通過後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膝!$W$2:$W$129</c:f>
              <c:numCache>
                <c:formatCode>General</c:formatCode>
                <c:ptCount val="128"/>
                <c:pt idx="0">
                  <c:v>1.7789345337218001</c:v>
                </c:pt>
                <c:pt idx="1">
                  <c:v>0.77290982151064602</c:v>
                </c:pt>
                <c:pt idx="2">
                  <c:v>-0.29967736554756003</c:v>
                </c:pt>
                <c:pt idx="3">
                  <c:v>-1.3464565391075001</c:v>
                </c:pt>
                <c:pt idx="4">
                  <c:v>-2.27727977961715</c:v>
                </c:pt>
                <c:pt idx="5">
                  <c:v>-3.01198521461852</c:v>
                </c:pt>
                <c:pt idx="6">
                  <c:v>-3.4873005053778399</c:v>
                </c:pt>
                <c:pt idx="7">
                  <c:v>-3.6622918182122199</c:v>
                </c:pt>
                <c:pt idx="8">
                  <c:v>-3.5218890187608101</c:v>
                </c:pt>
                <c:pt idx="9">
                  <c:v>-3.0781835018368802</c:v>
                </c:pt>
                <c:pt idx="10">
                  <c:v>-2.3693868886254501</c:v>
                </c:pt>
                <c:pt idx="11">
                  <c:v>-1.45654026752458</c:v>
                </c:pt>
                <c:pt idx="12">
                  <c:v>-0.418257376599456</c:v>
                </c:pt>
                <c:pt idx="13">
                  <c:v>0.65604555875346304</c:v>
                </c:pt>
                <c:pt idx="14">
                  <c:v>1.6738502910977899</c:v>
                </c:pt>
                <c:pt idx="15">
                  <c:v>2.5475041603036801</c:v>
                </c:pt>
                <c:pt idx="16">
                  <c:v>3.2017686817826201</c:v>
                </c:pt>
                <c:pt idx="17">
                  <c:v>3.5802990342601801</c:v>
                </c:pt>
                <c:pt idx="18">
                  <c:v>3.6504964379506601</c:v>
                </c:pt>
                <c:pt idx="19">
                  <c:v>3.4063155395833</c:v>
                </c:pt>
                <c:pt idx="20">
                  <c:v>2.8687850341667001</c:v>
                </c:pt>
                <c:pt idx="21">
                  <c:v>2.0841966878947402</c:v>
                </c:pt>
                <c:pt idx="22">
                  <c:v>1.1201187223252</c:v>
                </c:pt>
                <c:pt idx="23" formatCode="0.00E+00">
                  <c:v>5.9576884508881801E-2</c:v>
                </c:pt>
                <c:pt idx="24">
                  <c:v>-1.00609567459759</c:v>
                </c:pt>
                <c:pt idx="25">
                  <c:v>-1.98512394976516</c:v>
                </c:pt>
                <c:pt idx="26">
                  <c:v>-2.79319468331905</c:v>
                </c:pt>
                <c:pt idx="27">
                  <c:v>-3.3607173662763401</c:v>
                </c:pt>
                <c:pt idx="28">
                  <c:v>-3.6388173262520498</c:v>
                </c:pt>
                <c:pt idx="29">
                  <c:v>-3.6035447814272898</c:v>
                </c:pt>
                <c:pt idx="30">
                  <c:v>-3.2579373796781099</c:v>
                </c:pt>
                <c:pt idx="31">
                  <c:v>-2.63175859838007</c:v>
                </c:pt>
                <c:pt idx="32">
                  <c:v>-1.7789345337218001</c:v>
                </c:pt>
                <c:pt idx="33">
                  <c:v>-0.77290982151064602</c:v>
                </c:pt>
                <c:pt idx="34">
                  <c:v>0.29967736554756003</c:v>
                </c:pt>
                <c:pt idx="35">
                  <c:v>1.3464565391075001</c:v>
                </c:pt>
                <c:pt idx="36">
                  <c:v>2.27727977961715</c:v>
                </c:pt>
                <c:pt idx="37">
                  <c:v>3.01198521461852</c:v>
                </c:pt>
                <c:pt idx="38">
                  <c:v>3.4873005053778399</c:v>
                </c:pt>
                <c:pt idx="39">
                  <c:v>3.6622918182122199</c:v>
                </c:pt>
                <c:pt idx="40">
                  <c:v>3.5218890187608101</c:v>
                </c:pt>
                <c:pt idx="41">
                  <c:v>3.0781835018368802</c:v>
                </c:pt>
                <c:pt idx="42">
                  <c:v>2.3693868886254501</c:v>
                </c:pt>
                <c:pt idx="43">
                  <c:v>1.45654026752458</c:v>
                </c:pt>
                <c:pt idx="44">
                  <c:v>0.418257376599456</c:v>
                </c:pt>
                <c:pt idx="45">
                  <c:v>-0.65604555875346304</c:v>
                </c:pt>
                <c:pt idx="46">
                  <c:v>-1.6738502910977899</c:v>
                </c:pt>
                <c:pt idx="47">
                  <c:v>-2.5475041603036801</c:v>
                </c:pt>
                <c:pt idx="48">
                  <c:v>-3.2017686817826201</c:v>
                </c:pt>
                <c:pt idx="49">
                  <c:v>-3.5802990342601801</c:v>
                </c:pt>
                <c:pt idx="50">
                  <c:v>-3.6504964379506601</c:v>
                </c:pt>
                <c:pt idx="51">
                  <c:v>-3.4063155395833</c:v>
                </c:pt>
                <c:pt idx="52">
                  <c:v>-2.8687850341667001</c:v>
                </c:pt>
                <c:pt idx="53">
                  <c:v>-2.0841966878947402</c:v>
                </c:pt>
                <c:pt idx="54">
                  <c:v>-1.1201187223252</c:v>
                </c:pt>
                <c:pt idx="55" formatCode="0.00E+00">
                  <c:v>-5.9576884508881801E-2</c:v>
                </c:pt>
                <c:pt idx="56">
                  <c:v>1.00609567459759</c:v>
                </c:pt>
                <c:pt idx="57">
                  <c:v>1.98512394976516</c:v>
                </c:pt>
                <c:pt idx="58">
                  <c:v>2.79319468331905</c:v>
                </c:pt>
                <c:pt idx="59">
                  <c:v>3.3607173662763401</c:v>
                </c:pt>
                <c:pt idx="60">
                  <c:v>3.6388173262520498</c:v>
                </c:pt>
                <c:pt idx="61">
                  <c:v>3.6035447814272898</c:v>
                </c:pt>
                <c:pt idx="62">
                  <c:v>3.2579373796781099</c:v>
                </c:pt>
                <c:pt idx="63">
                  <c:v>2.63175859838007</c:v>
                </c:pt>
                <c:pt idx="64">
                  <c:v>1.7789345337218001</c:v>
                </c:pt>
                <c:pt idx="65">
                  <c:v>0.77290982151064602</c:v>
                </c:pt>
                <c:pt idx="66">
                  <c:v>-0.29967736554756003</c:v>
                </c:pt>
                <c:pt idx="67">
                  <c:v>-1.3464565391075001</c:v>
                </c:pt>
                <c:pt idx="68">
                  <c:v>-2.27727977961715</c:v>
                </c:pt>
                <c:pt idx="69">
                  <c:v>-3.01198521461852</c:v>
                </c:pt>
                <c:pt idx="70">
                  <c:v>-3.4873005053778399</c:v>
                </c:pt>
                <c:pt idx="71">
                  <c:v>-3.6622918182122199</c:v>
                </c:pt>
                <c:pt idx="72">
                  <c:v>-3.5218890187608101</c:v>
                </c:pt>
                <c:pt idx="73">
                  <c:v>-3.0781835018368802</c:v>
                </c:pt>
                <c:pt idx="74">
                  <c:v>-2.3693868886254501</c:v>
                </c:pt>
                <c:pt idx="75">
                  <c:v>-1.45654026752458</c:v>
                </c:pt>
                <c:pt idx="76">
                  <c:v>-0.418257376599456</c:v>
                </c:pt>
                <c:pt idx="77">
                  <c:v>0.65604555875346304</c:v>
                </c:pt>
                <c:pt idx="78">
                  <c:v>1.6738502910977899</c:v>
                </c:pt>
                <c:pt idx="79">
                  <c:v>2.5475041603036801</c:v>
                </c:pt>
                <c:pt idx="80">
                  <c:v>3.2017686817826201</c:v>
                </c:pt>
                <c:pt idx="81">
                  <c:v>3.5802990342601801</c:v>
                </c:pt>
                <c:pt idx="82">
                  <c:v>3.6504964379506601</c:v>
                </c:pt>
                <c:pt idx="83">
                  <c:v>3.4063155395833</c:v>
                </c:pt>
                <c:pt idx="84">
                  <c:v>2.8687850341667001</c:v>
                </c:pt>
                <c:pt idx="85">
                  <c:v>2.0841966878947402</c:v>
                </c:pt>
                <c:pt idx="86">
                  <c:v>1.1201187223252</c:v>
                </c:pt>
                <c:pt idx="87" formatCode="0.00E+00">
                  <c:v>5.9576884508881801E-2</c:v>
                </c:pt>
                <c:pt idx="88">
                  <c:v>-1.00609567459759</c:v>
                </c:pt>
                <c:pt idx="89">
                  <c:v>-1.98512394976516</c:v>
                </c:pt>
                <c:pt idx="90">
                  <c:v>-2.79319468331905</c:v>
                </c:pt>
                <c:pt idx="91">
                  <c:v>-3.3607173662763401</c:v>
                </c:pt>
                <c:pt idx="92">
                  <c:v>-3.6388173262520498</c:v>
                </c:pt>
                <c:pt idx="93">
                  <c:v>-3.6035447814272898</c:v>
                </c:pt>
                <c:pt idx="94">
                  <c:v>-3.2579373796781099</c:v>
                </c:pt>
                <c:pt idx="95">
                  <c:v>-2.63175859838007</c:v>
                </c:pt>
                <c:pt idx="96">
                  <c:v>-1.7789345337218001</c:v>
                </c:pt>
                <c:pt idx="97">
                  <c:v>-0.77290982151064602</c:v>
                </c:pt>
                <c:pt idx="98">
                  <c:v>0.29967736554756003</c:v>
                </c:pt>
                <c:pt idx="99">
                  <c:v>1.3464565391075001</c:v>
                </c:pt>
                <c:pt idx="100">
                  <c:v>2.27727977961715</c:v>
                </c:pt>
                <c:pt idx="101">
                  <c:v>3.01198521461852</c:v>
                </c:pt>
                <c:pt idx="102">
                  <c:v>3.4873005053778399</c:v>
                </c:pt>
                <c:pt idx="103">
                  <c:v>3.6622918182122199</c:v>
                </c:pt>
                <c:pt idx="104">
                  <c:v>3.5218890187608101</c:v>
                </c:pt>
                <c:pt idx="105">
                  <c:v>3.0781835018368802</c:v>
                </c:pt>
                <c:pt idx="106">
                  <c:v>2.3693868886254501</c:v>
                </c:pt>
                <c:pt idx="107">
                  <c:v>1.45654026752458</c:v>
                </c:pt>
                <c:pt idx="108">
                  <c:v>0.418257376599456</c:v>
                </c:pt>
                <c:pt idx="109">
                  <c:v>-0.65604555875346304</c:v>
                </c:pt>
                <c:pt idx="110">
                  <c:v>-1.6738502910977899</c:v>
                </c:pt>
                <c:pt idx="111">
                  <c:v>-2.5475041603036801</c:v>
                </c:pt>
                <c:pt idx="112">
                  <c:v>-3.2017686817826201</c:v>
                </c:pt>
                <c:pt idx="113">
                  <c:v>-3.5802990342601801</c:v>
                </c:pt>
                <c:pt idx="114">
                  <c:v>-3.6504964379506601</c:v>
                </c:pt>
                <c:pt idx="115">
                  <c:v>-3.4063155395833</c:v>
                </c:pt>
                <c:pt idx="116">
                  <c:v>-2.8687850341667001</c:v>
                </c:pt>
                <c:pt idx="117">
                  <c:v>-2.0841966878947402</c:v>
                </c:pt>
                <c:pt idx="118">
                  <c:v>-1.1201187223252</c:v>
                </c:pt>
                <c:pt idx="119" formatCode="0.00E+00">
                  <c:v>-5.9576884508881801E-2</c:v>
                </c:pt>
                <c:pt idx="120">
                  <c:v>1.00609567459759</c:v>
                </c:pt>
                <c:pt idx="121">
                  <c:v>1.98512394976516</c:v>
                </c:pt>
                <c:pt idx="122">
                  <c:v>2.79319468331905</c:v>
                </c:pt>
                <c:pt idx="123">
                  <c:v>3.3607173662763401</c:v>
                </c:pt>
                <c:pt idx="124">
                  <c:v>3.6388173262520498</c:v>
                </c:pt>
                <c:pt idx="125">
                  <c:v>3.6035447814272898</c:v>
                </c:pt>
                <c:pt idx="126">
                  <c:v>3.2579373796781099</c:v>
                </c:pt>
                <c:pt idx="127">
                  <c:v>2.63175859838007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DF3-9038-7A424C7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43152"/>
        <c:axId val="81823776"/>
      </c:lineChart>
      <c:catAx>
        <c:axId val="258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776"/>
        <c:crosses val="autoZero"/>
        <c:auto val="1"/>
        <c:lblAlgn val="ctr"/>
        <c:lblOffset val="100"/>
        <c:noMultiLvlLbl val="0"/>
      </c:catAx>
      <c:valAx>
        <c:axId val="81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膝距離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膝!$E$2:$E$128</c:f>
              <c:numCache>
                <c:formatCode>General</c:formatCode>
                <c:ptCount val="127"/>
                <c:pt idx="0">
                  <c:v>17.826106780903601</c:v>
                </c:pt>
                <c:pt idx="1">
                  <c:v>31.1740591923664</c:v>
                </c:pt>
                <c:pt idx="2">
                  <c:v>36.308943110637593</c:v>
                </c:pt>
                <c:pt idx="3">
                  <c:v>34.15936160261311</c:v>
                </c:pt>
                <c:pt idx="4">
                  <c:v>32.978800667835579</c:v>
                </c:pt>
                <c:pt idx="5">
                  <c:v>34.476793781883458</c:v>
                </c:pt>
                <c:pt idx="6">
                  <c:v>35.903733911121982</c:v>
                </c:pt>
                <c:pt idx="7">
                  <c:v>30.088919343008623</c:v>
                </c:pt>
                <c:pt idx="8">
                  <c:v>26.386927616647696</c:v>
                </c:pt>
                <c:pt idx="9">
                  <c:v>17.436137483945199</c:v>
                </c:pt>
                <c:pt idx="10">
                  <c:v>20.610805833978649</c:v>
                </c:pt>
                <c:pt idx="11">
                  <c:v>18.25023802702265</c:v>
                </c:pt>
                <c:pt idx="12">
                  <c:v>12.115277897112637</c:v>
                </c:pt>
                <c:pt idx="13">
                  <c:v>2.9610288843606463</c:v>
                </c:pt>
                <c:pt idx="14">
                  <c:v>9.9000927997801789</c:v>
                </c:pt>
                <c:pt idx="15">
                  <c:v>6.6008646265766044</c:v>
                </c:pt>
                <c:pt idx="16">
                  <c:v>6.9636193651831713</c:v>
                </c:pt>
                <c:pt idx="17">
                  <c:v>9.9019351490575787</c:v>
                </c:pt>
                <c:pt idx="18">
                  <c:v>14.588178055975408</c:v>
                </c:pt>
                <c:pt idx="19">
                  <c:v>7.3880791005646662</c:v>
                </c:pt>
                <c:pt idx="20">
                  <c:v>18.76209330239082</c:v>
                </c:pt>
                <c:pt idx="21">
                  <c:v>26.621398576808822</c:v>
                </c:pt>
                <c:pt idx="22">
                  <c:v>8.7838956778115129</c:v>
                </c:pt>
                <c:pt idx="23">
                  <c:v>8.2771392865717743</c:v>
                </c:pt>
                <c:pt idx="24">
                  <c:v>2.145992670285362</c:v>
                </c:pt>
                <c:pt idx="25">
                  <c:v>4.7761226217048787</c:v>
                </c:pt>
                <c:pt idx="26">
                  <c:v>4.7761226217048787</c:v>
                </c:pt>
                <c:pt idx="27">
                  <c:v>9.1413036588212471</c:v>
                </c:pt>
                <c:pt idx="28">
                  <c:v>5.0035476185484651</c:v>
                </c:pt>
                <c:pt idx="29">
                  <c:v>5.0035476185484651</c:v>
                </c:pt>
                <c:pt idx="30">
                  <c:v>8.3858880355205265</c:v>
                </c:pt>
                <c:pt idx="31">
                  <c:v>5.3613267709316474</c:v>
                </c:pt>
                <c:pt idx="32">
                  <c:v>9.6570456679539642</c:v>
                </c:pt>
                <c:pt idx="33">
                  <c:v>15.392169122741722</c:v>
                </c:pt>
                <c:pt idx="34">
                  <c:v>18.635474959147043</c:v>
                </c:pt>
                <c:pt idx="35">
                  <c:v>18.635474959147043</c:v>
                </c:pt>
                <c:pt idx="36">
                  <c:v>1.2784145984234794</c:v>
                </c:pt>
                <c:pt idx="37">
                  <c:v>20.681725192345944</c:v>
                </c:pt>
                <c:pt idx="38">
                  <c:v>25.530638860707139</c:v>
                </c:pt>
                <c:pt idx="39">
                  <c:v>25.819025304039073</c:v>
                </c:pt>
                <c:pt idx="40">
                  <c:v>27.835334333952709</c:v>
                </c:pt>
                <c:pt idx="41">
                  <c:v>9.1293888011770168</c:v>
                </c:pt>
                <c:pt idx="42">
                  <c:v>35.220760634044915</c:v>
                </c:pt>
                <c:pt idx="43">
                  <c:v>5.463255025526002</c:v>
                </c:pt>
                <c:pt idx="44">
                  <c:v>23.029526906865872</c:v>
                </c:pt>
                <c:pt idx="45">
                  <c:v>6.1161458793268544</c:v>
                </c:pt>
                <c:pt idx="46">
                  <c:v>6.1161458793268544</c:v>
                </c:pt>
                <c:pt idx="47">
                  <c:v>4.5851581930333989</c:v>
                </c:pt>
                <c:pt idx="48">
                  <c:v>4.5851581930333989</c:v>
                </c:pt>
                <c:pt idx="49">
                  <c:v>9.1863802271689483</c:v>
                </c:pt>
                <c:pt idx="50">
                  <c:v>9.1863802271689483</c:v>
                </c:pt>
                <c:pt idx="51">
                  <c:v>14.4588252914939</c:v>
                </c:pt>
                <c:pt idx="52">
                  <c:v>14.4588252914939</c:v>
                </c:pt>
                <c:pt idx="53">
                  <c:v>14.690560815672665</c:v>
                </c:pt>
                <c:pt idx="54">
                  <c:v>14.690560815672665</c:v>
                </c:pt>
                <c:pt idx="55">
                  <c:v>12.376449195218223</c:v>
                </c:pt>
                <c:pt idx="56">
                  <c:v>6.0553384845913785</c:v>
                </c:pt>
                <c:pt idx="57">
                  <c:v>6.0553384845913785</c:v>
                </c:pt>
                <c:pt idx="58">
                  <c:v>5.567936254439255</c:v>
                </c:pt>
                <c:pt idx="59">
                  <c:v>5.567936254439255</c:v>
                </c:pt>
                <c:pt idx="60">
                  <c:v>5.5453602453433462</c:v>
                </c:pt>
                <c:pt idx="61">
                  <c:v>5.5453602453433462</c:v>
                </c:pt>
                <c:pt idx="62">
                  <c:v>30.391220596278458</c:v>
                </c:pt>
                <c:pt idx="63">
                  <c:v>30.391220596278458</c:v>
                </c:pt>
                <c:pt idx="64">
                  <c:v>26.945312242999776</c:v>
                </c:pt>
                <c:pt idx="65">
                  <c:v>26.945312242999776</c:v>
                </c:pt>
                <c:pt idx="66">
                  <c:v>6.4028110197415771</c:v>
                </c:pt>
                <c:pt idx="67">
                  <c:v>11.741794678541062</c:v>
                </c:pt>
                <c:pt idx="68">
                  <c:v>11.741794678541062</c:v>
                </c:pt>
                <c:pt idx="69">
                  <c:v>5.5987331876138962</c:v>
                </c:pt>
                <c:pt idx="70">
                  <c:v>5.5987331876138962</c:v>
                </c:pt>
                <c:pt idx="71">
                  <c:v>8.3018129636456983</c:v>
                </c:pt>
                <c:pt idx="72">
                  <c:v>11.560556478403726</c:v>
                </c:pt>
                <c:pt idx="73">
                  <c:v>11.560556478403726</c:v>
                </c:pt>
                <c:pt idx="74">
                  <c:v>15.9363566691186</c:v>
                </c:pt>
                <c:pt idx="75">
                  <c:v>17.556564088042897</c:v>
                </c:pt>
                <c:pt idx="76">
                  <c:v>17.556564088042897</c:v>
                </c:pt>
                <c:pt idx="77">
                  <c:v>25.549502575766574</c:v>
                </c:pt>
                <c:pt idx="78">
                  <c:v>32.096308024030165</c:v>
                </c:pt>
                <c:pt idx="79">
                  <c:v>32.096308024030165</c:v>
                </c:pt>
                <c:pt idx="80">
                  <c:v>29.837286932036889</c:v>
                </c:pt>
                <c:pt idx="81">
                  <c:v>30.78834753205048</c:v>
                </c:pt>
                <c:pt idx="82">
                  <c:v>30.78834753205048</c:v>
                </c:pt>
                <c:pt idx="83">
                  <c:v>37.866318271564381</c:v>
                </c:pt>
                <c:pt idx="84">
                  <c:v>35.621956259440417</c:v>
                </c:pt>
                <c:pt idx="85">
                  <c:v>35.621956259440417</c:v>
                </c:pt>
                <c:pt idx="86">
                  <c:v>29.850919562572589</c:v>
                </c:pt>
                <c:pt idx="87">
                  <c:v>23.808167598429744</c:v>
                </c:pt>
                <c:pt idx="88">
                  <c:v>9.9636078188226875</c:v>
                </c:pt>
                <c:pt idx="89">
                  <c:v>9.9636078188226875</c:v>
                </c:pt>
                <c:pt idx="90">
                  <c:v>15.250614087231282</c:v>
                </c:pt>
                <c:pt idx="91">
                  <c:v>15.250614087231282</c:v>
                </c:pt>
                <c:pt idx="92">
                  <c:v>14.601508546333841</c:v>
                </c:pt>
                <c:pt idx="93">
                  <c:v>11.299963844091966</c:v>
                </c:pt>
                <c:pt idx="94">
                  <c:v>4.2225146662647068</c:v>
                </c:pt>
                <c:pt idx="95">
                  <c:v>4.2225146662647068</c:v>
                </c:pt>
                <c:pt idx="96">
                  <c:v>19.778950570936296</c:v>
                </c:pt>
                <c:pt idx="97">
                  <c:v>30.219701024062513</c:v>
                </c:pt>
                <c:pt idx="98">
                  <c:v>33.526122073983956</c:v>
                </c:pt>
                <c:pt idx="99">
                  <c:v>33.526122073983956</c:v>
                </c:pt>
                <c:pt idx="100">
                  <c:v>42.742573699401269</c:v>
                </c:pt>
                <c:pt idx="101">
                  <c:v>42.742573699401269</c:v>
                </c:pt>
                <c:pt idx="102">
                  <c:v>23.015397683140332</c:v>
                </c:pt>
                <c:pt idx="103">
                  <c:v>23.015397683140332</c:v>
                </c:pt>
                <c:pt idx="104">
                  <c:v>7.2327190572249194</c:v>
                </c:pt>
                <c:pt idx="105">
                  <c:v>31.633401867920728</c:v>
                </c:pt>
                <c:pt idx="106">
                  <c:v>31.633401867920728</c:v>
                </c:pt>
                <c:pt idx="107">
                  <c:v>24.001569822028529</c:v>
                </c:pt>
                <c:pt idx="108">
                  <c:v>24.846444257708061</c:v>
                </c:pt>
                <c:pt idx="109">
                  <c:v>24.846444257708061</c:v>
                </c:pt>
                <c:pt idx="110">
                  <c:v>16.394533106873663</c:v>
                </c:pt>
                <c:pt idx="111">
                  <c:v>16.394533106873663</c:v>
                </c:pt>
                <c:pt idx="112">
                  <c:v>19.010949754218114</c:v>
                </c:pt>
                <c:pt idx="113">
                  <c:v>19.010949754218114</c:v>
                </c:pt>
                <c:pt idx="114">
                  <c:v>21.876422702961545</c:v>
                </c:pt>
                <c:pt idx="115">
                  <c:v>21.876422702961545</c:v>
                </c:pt>
                <c:pt idx="116">
                  <c:v>20.8004587420711</c:v>
                </c:pt>
                <c:pt idx="117">
                  <c:v>35.223714282631114</c:v>
                </c:pt>
                <c:pt idx="118">
                  <c:v>35.892067431275045</c:v>
                </c:pt>
                <c:pt idx="119">
                  <c:v>35.892067431275045</c:v>
                </c:pt>
                <c:pt idx="120">
                  <c:v>38.005720922593284</c:v>
                </c:pt>
                <c:pt idx="121">
                  <c:v>33.898338985083271</c:v>
                </c:pt>
                <c:pt idx="122">
                  <c:v>33.898338985083271</c:v>
                </c:pt>
                <c:pt idx="123">
                  <c:v>21.864751020670422</c:v>
                </c:pt>
                <c:pt idx="124">
                  <c:v>29.434158061120254</c:v>
                </c:pt>
                <c:pt idx="125">
                  <c:v>27.743218551849512</c:v>
                </c:pt>
                <c:pt idx="126">
                  <c:v>28.738324673310782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2D3-9877-E820EB67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62952"/>
        <c:axId val="259891840"/>
      </c:lineChart>
      <c:catAx>
        <c:axId val="2598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91840"/>
        <c:crosses val="autoZero"/>
        <c:auto val="1"/>
        <c:lblAlgn val="ctr"/>
        <c:lblOffset val="100"/>
        <c:noMultiLvlLbl val="0"/>
      </c:catAx>
      <c:valAx>
        <c:axId val="259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窓通過後と逆フーリエの比較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膝!$G$2:$G$129</c:f>
              <c:numCache>
                <c:formatCode>General</c:formatCode>
                <c:ptCount val="128"/>
                <c:pt idx="0">
                  <c:v>1.4359658125743691</c:v>
                </c:pt>
                <c:pt idx="1">
                  <c:v>2.562976078633556</c:v>
                </c:pt>
                <c:pt idx="2">
                  <c:v>3.0854906114667742</c:v>
                </c:pt>
                <c:pt idx="3">
                  <c:v>3.0346757034165295</c:v>
                </c:pt>
                <c:pt idx="4">
                  <c:v>3.0929373839213525</c:v>
                </c:pt>
                <c:pt idx="5">
                  <c:v>3.4410407185784497</c:v>
                </c:pt>
                <c:pt idx="6">
                  <c:v>3.837740424319326</c:v>
                </c:pt>
                <c:pt idx="7">
                  <c:v>3.4606895464858916</c:v>
                </c:pt>
                <c:pt idx="8">
                  <c:v>3.2763308928082613</c:v>
                </c:pt>
                <c:pt idx="9">
                  <c:v>2.3419560503417678</c:v>
                </c:pt>
                <c:pt idx="10">
                  <c:v>2.9977353444250281</c:v>
                </c:pt>
                <c:pt idx="11">
                  <c:v>2.8748500996836923</c:v>
                </c:pt>
                <c:pt idx="12">
                  <c:v>2.0659521360875686</c:v>
                </c:pt>
                <c:pt idx="13">
                  <c:v>0.54605870860764905</c:v>
                </c:pt>
                <c:pt idx="14">
                  <c:v>1.9717270573680974</c:v>
                </c:pt>
                <c:pt idx="15">
                  <c:v>1.4174094743438732</c:v>
                </c:pt>
                <c:pt idx="16">
                  <c:v>1.609173223494873</c:v>
                </c:pt>
                <c:pt idx="17">
                  <c:v>2.4574532474494988</c:v>
                </c:pt>
                <c:pt idx="18">
                  <c:v>3.8801390902188091</c:v>
                </c:pt>
                <c:pt idx="19">
                  <c:v>2.101448173669656</c:v>
                </c:pt>
                <c:pt idx="20">
                  <c:v>5.6945343026495863</c:v>
                </c:pt>
                <c:pt idx="21">
                  <c:v>8.6029046388048727</c:v>
                </c:pt>
                <c:pt idx="22">
                  <c:v>3.0157279709022826</c:v>
                </c:pt>
                <c:pt idx="23">
                  <c:v>3.0125941414681181</c:v>
                </c:pt>
                <c:pt idx="24">
                  <c:v>0.82627299016041689</c:v>
                </c:pt>
                <c:pt idx="25">
                  <c:v>1.9413460173867394</c:v>
                </c:pt>
                <c:pt idx="26">
                  <c:v>2.0452747741441604</c:v>
                </c:pt>
                <c:pt idx="27">
                  <c:v>4.1159492335180152</c:v>
                </c:pt>
                <c:pt idx="28">
                  <c:v>2.3641961726425493</c:v>
                </c:pt>
                <c:pt idx="29">
                  <c:v>2.4763163366426357</c:v>
                </c:pt>
                <c:pt idx="30">
                  <c:v>4.3391005685674529</c:v>
                </c:pt>
                <c:pt idx="31">
                  <c:v>2.8951164563030898</c:v>
                </c:pt>
                <c:pt idx="32">
                  <c:v>5.4327750957232173</c:v>
                </c:pt>
                <c:pt idx="33">
                  <c:v>9.0057716706853785</c:v>
                </c:pt>
                <c:pt idx="34">
                  <c:v>11.320976835869468</c:v>
                </c:pt>
                <c:pt idx="35">
                  <c:v>11.735532850863009</c:v>
                </c:pt>
                <c:pt idx="36">
                  <c:v>0.83323341134199103</c:v>
                </c:pt>
                <c:pt idx="37">
                  <c:v>13.929782048228597</c:v>
                </c:pt>
                <c:pt idx="38">
                  <c:v>17.743011048866791</c:v>
                </c:pt>
                <c:pt idx="39">
                  <c:v>18.487309747069656</c:v>
                </c:pt>
                <c:pt idx="40">
                  <c:v>20.505604467369952</c:v>
                </c:pt>
                <c:pt idx="41">
                  <c:v>6.9095094340772896</c:v>
                </c:pt>
                <c:pt idx="42">
                  <c:v>27.348472001870398</c:v>
                </c:pt>
                <c:pt idx="43">
                  <c:v>4.3463597728694578</c:v>
                </c:pt>
                <c:pt idx="44">
                  <c:v>18.746534183864071</c:v>
                </c:pt>
                <c:pt idx="45">
                  <c:v>5.0875380354091524</c:v>
                </c:pt>
                <c:pt idx="46">
                  <c:v>5.1921009406663163</c:v>
                </c:pt>
                <c:pt idx="47">
                  <c:v>3.9673957917472427</c:v>
                </c:pt>
                <c:pt idx="48">
                  <c:v>4.0387793608449947</c:v>
                </c:pt>
                <c:pt idx="49">
                  <c:v>8.2271825769877545</c:v>
                </c:pt>
                <c:pt idx="50">
                  <c:v>8.3547874240044422</c:v>
                </c:pt>
                <c:pt idx="51">
                  <c:v>13.337919632762295</c:v>
                </c:pt>
                <c:pt idx="52">
                  <c:v>13.512569792381232</c:v>
                </c:pt>
                <c:pt idx="53">
                  <c:v>13.89262510599368</c:v>
                </c:pt>
                <c:pt idx="54">
                  <c:v>14.041753296642808</c:v>
                </c:pt>
                <c:pt idx="55">
                  <c:v>11.943082689866676</c:v>
                </c:pt>
                <c:pt idx="56">
                  <c:v>5.8925120675863694</c:v>
                </c:pt>
                <c:pt idx="57">
                  <c:v>5.9353976971911822</c:v>
                </c:pt>
                <c:pt idx="58">
                  <c:v>5.4911787813936792</c:v>
                </c:pt>
                <c:pt idx="59">
                  <c:v>5.5187225408628562</c:v>
                </c:pt>
                <c:pt idx="60">
                  <c:v>5.5177509757190464</c:v>
                </c:pt>
                <c:pt idx="61">
                  <c:v>5.5330771297134147</c:v>
                </c:pt>
                <c:pt idx="62">
                  <c:v>30.374381120432677</c:v>
                </c:pt>
                <c:pt idx="63">
                  <c:v>30.391220596278458</c:v>
                </c:pt>
                <c:pt idx="64">
                  <c:v>26.930382111015259</c:v>
                </c:pt>
                <c:pt idx="65">
                  <c:v>26.885627683057379</c:v>
                </c:pt>
                <c:pt idx="66">
                  <c:v>6.3709326695575781</c:v>
                </c:pt>
                <c:pt idx="67">
                  <c:v>11.638011644078</c:v>
                </c:pt>
                <c:pt idx="68">
                  <c:v>11.579926717530153</c:v>
                </c:pt>
                <c:pt idx="69">
                  <c:v>5.4878365847774431</c:v>
                </c:pt>
                <c:pt idx="70">
                  <c:v>5.4481847637684018</c:v>
                </c:pt>
                <c:pt idx="71">
                  <c:v>8.0111215370992763</c:v>
                </c:pt>
                <c:pt idx="72">
                  <c:v>11.049985366689894</c:v>
                </c:pt>
                <c:pt idx="73">
                  <c:v>10.932630767900028</c:v>
                </c:pt>
                <c:pt idx="74">
                  <c:v>14.89340436628901</c:v>
                </c:pt>
                <c:pt idx="75">
                  <c:v>16.195509393942082</c:v>
                </c:pt>
                <c:pt idx="76">
                  <c:v>15.967264278664956</c:v>
                </c:pt>
                <c:pt idx="77">
                  <c:v>22.881746372785393</c:v>
                </c:pt>
                <c:pt idx="78">
                  <c:v>28.271632286042784</c:v>
                </c:pt>
                <c:pt idx="79">
                  <c:v>27.7719441782045</c:v>
                </c:pt>
                <c:pt idx="80">
                  <c:v>25.3293836679726</c:v>
                </c:pt>
                <c:pt idx="81">
                  <c:v>25.610391283528688</c:v>
                </c:pt>
                <c:pt idx="82">
                  <c:v>25.062382384511615</c:v>
                </c:pt>
                <c:pt idx="83">
                  <c:v>30.125015528879388</c:v>
                </c:pt>
                <c:pt idx="84">
                  <c:v>27.659995294692074</c:v>
                </c:pt>
                <c:pt idx="85">
                  <c:v>26.96021039252479</c:v>
                </c:pt>
                <c:pt idx="86">
                  <c:v>21.990436406964761</c:v>
                </c:pt>
                <c:pt idx="87">
                  <c:v>17.047466498801658</c:v>
                </c:pt>
                <c:pt idx="88">
                  <c:v>6.9244018757410011</c:v>
                </c:pt>
                <c:pt idx="89">
                  <c:v>6.710798254953664</c:v>
                </c:pt>
                <c:pt idx="90">
                  <c:v>9.93990620619822</c:v>
                </c:pt>
                <c:pt idx="91">
                  <c:v>9.6039453251868565</c:v>
                </c:pt>
                <c:pt idx="92">
                  <c:v>8.8703583023333614</c:v>
                </c:pt>
                <c:pt idx="93">
                  <c:v>6.6114719410493104</c:v>
                </c:pt>
                <c:pt idx="94">
                  <c:v>2.3754648480469744</c:v>
                </c:pt>
                <c:pt idx="95">
                  <c:v>2.2801579197829436</c:v>
                </c:pt>
                <c:pt idx="96">
                  <c:v>10.234200039935317</c:v>
                </c:pt>
                <c:pt idx="97">
                  <c:v>14.956096162037031</c:v>
                </c:pt>
                <c:pt idx="98">
                  <c:v>15.841226172611888</c:v>
                </c:pt>
                <c:pt idx="99">
                  <c:v>15.095419822323182</c:v>
                </c:pt>
                <c:pt idx="100">
                  <c:v>18.303614604052534</c:v>
                </c:pt>
                <c:pt idx="101">
                  <c:v>17.373533260453041</c:v>
                </c:pt>
                <c:pt idx="102">
                  <c:v>8.8616339313268533</c:v>
                </c:pt>
                <c:pt idx="103">
                  <c:v>8.3768135128852066</c:v>
                </c:pt>
                <c:pt idx="104">
                  <c:v>2.4831707896587392</c:v>
                </c:pt>
                <c:pt idx="105">
                  <c:v>10.222571097665311</c:v>
                </c:pt>
                <c:pt idx="106">
                  <c:v>9.6011404027832814</c:v>
                </c:pt>
                <c:pt idx="107">
                  <c:v>6.8269511440195148</c:v>
                </c:pt>
                <c:pt idx="108">
                  <c:v>6.6086154999860733</c:v>
                </c:pt>
                <c:pt idx="109">
                  <c:v>6.1663679078416234</c:v>
                </c:pt>
                <c:pt idx="110">
                  <c:v>3.7884959392215962</c:v>
                </c:pt>
                <c:pt idx="111">
                  <c:v>3.5204125319532262</c:v>
                </c:pt>
                <c:pt idx="112">
                  <c:v>3.7862679446287113</c:v>
                </c:pt>
                <c:pt idx="113">
                  <c:v>3.5059079386301804</c:v>
                </c:pt>
                <c:pt idx="114">
                  <c:v>3.730466820237714</c:v>
                </c:pt>
                <c:pt idx="115">
                  <c:v>3.4460611360361435</c:v>
                </c:pt>
                <c:pt idx="116">
                  <c:v>3.0253193811842554</c:v>
                </c:pt>
                <c:pt idx="117">
                  <c:v>4.7311161004365125</c:v>
                </c:pt>
                <c:pt idx="118">
                  <c:v>4.4565358665573758</c:v>
                </c:pt>
                <c:pt idx="119">
                  <c:v>4.1281410324243373</c:v>
                </c:pt>
                <c:pt idx="120">
                  <c:v>4.0624212484722335</c:v>
                </c:pt>
                <c:pt idx="121">
                  <c:v>3.383306622936058</c:v>
                </c:pt>
                <c:pt idx="122">
                  <c:v>3.1791768583646229</c:v>
                </c:pt>
                <c:pt idx="123">
                  <c:v>1.9424376092147029</c:v>
                </c:pt>
                <c:pt idx="124">
                  <c:v>2.5012795904656357</c:v>
                </c:pt>
                <c:pt idx="125">
                  <c:v>2.2809094270952239</c:v>
                </c:pt>
                <c:pt idx="126">
                  <c:v>2.3149895963679925</c:v>
                </c:pt>
                <c:pt idx="127">
                  <c:v>1.8947559907998262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0-4858-AF9E-92A77B36EC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F0-4858-AF9E-92A77B36EC21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F0-4858-AF9E-92A77B36EC21}"/>
              </c:ext>
            </c:extLst>
          </c:dPt>
          <c:dPt>
            <c:idx val="19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F0-4858-AF9E-92A77B36EC21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F0-4858-AF9E-92A77B36EC21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F0-4858-AF9E-92A77B36EC21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F0-4858-AF9E-92A77B36EC21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F0-4858-AF9E-92A77B36EC21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F0-4858-AF9E-92A77B36EC21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F0-4858-AF9E-92A77B36EC21}"/>
              </c:ext>
            </c:extLst>
          </c:dPt>
          <c:dPt>
            <c:idx val="83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F0-4858-AF9E-92A77B36EC21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F0-4858-AF9E-92A77B36EC21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F0-4858-AF9E-92A77B36EC21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F0-4858-AF9E-92A77B36EC21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F0-4858-AF9E-92A77B36EC21}"/>
              </c:ext>
            </c:extLst>
          </c:dPt>
          <c:dPt>
            <c:idx val="126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F0-4858-AF9E-92A77B36EC21}"/>
              </c:ext>
            </c:extLst>
          </c:dPt>
          <c:val>
            <c:numRef>
              <c:f>膝!$X$2:$X$129</c:f>
              <c:numCache>
                <c:formatCode>General</c:formatCode>
                <c:ptCount val="128"/>
                <c:pt idx="0">
                  <c:v>7.7789345337218005</c:v>
                </c:pt>
                <c:pt idx="1">
                  <c:v>6.7729098215106465</c:v>
                </c:pt>
                <c:pt idx="2">
                  <c:v>5.7003226344524398</c:v>
                </c:pt>
                <c:pt idx="3">
                  <c:v>4.6535434608925001</c:v>
                </c:pt>
                <c:pt idx="4">
                  <c:v>3.72272022038285</c:v>
                </c:pt>
                <c:pt idx="5">
                  <c:v>2.98801478538148</c:v>
                </c:pt>
                <c:pt idx="6">
                  <c:v>2.5126994946221601</c:v>
                </c:pt>
                <c:pt idx="7">
                  <c:v>2.3377081817877801</c:v>
                </c:pt>
                <c:pt idx="8">
                  <c:v>2.4781109812391899</c:v>
                </c:pt>
                <c:pt idx="9">
                  <c:v>2.9218164981631198</c:v>
                </c:pt>
                <c:pt idx="10">
                  <c:v>3.6306131113745499</c:v>
                </c:pt>
                <c:pt idx="11">
                  <c:v>4.5434597324754202</c:v>
                </c:pt>
                <c:pt idx="12">
                  <c:v>5.5817426234005438</c:v>
                </c:pt>
                <c:pt idx="13">
                  <c:v>6.6560455587534628</c:v>
                </c:pt>
                <c:pt idx="14">
                  <c:v>7.6738502910977902</c:v>
                </c:pt>
                <c:pt idx="15">
                  <c:v>8.5475041603036797</c:v>
                </c:pt>
                <c:pt idx="16">
                  <c:v>9.201768681782621</c:v>
                </c:pt>
                <c:pt idx="17">
                  <c:v>9.5802990342601806</c:v>
                </c:pt>
                <c:pt idx="18">
                  <c:v>9.650496437950661</c:v>
                </c:pt>
                <c:pt idx="19">
                  <c:v>9.4063155395833</c:v>
                </c:pt>
                <c:pt idx="20">
                  <c:v>8.8687850341667005</c:v>
                </c:pt>
                <c:pt idx="21">
                  <c:v>8.0841966878947407</c:v>
                </c:pt>
                <c:pt idx="22">
                  <c:v>7.1201187223252003</c:v>
                </c:pt>
                <c:pt idx="23">
                  <c:v>6.059576884508882</c:v>
                </c:pt>
                <c:pt idx="24">
                  <c:v>4.9939043254024096</c:v>
                </c:pt>
                <c:pt idx="25">
                  <c:v>4.0148760502348395</c:v>
                </c:pt>
                <c:pt idx="26">
                  <c:v>3.20680531668095</c:v>
                </c:pt>
                <c:pt idx="27">
                  <c:v>2.6392826337236599</c:v>
                </c:pt>
                <c:pt idx="28">
                  <c:v>2.3611826737479502</c:v>
                </c:pt>
                <c:pt idx="29">
                  <c:v>2.3964552185727102</c:v>
                </c:pt>
                <c:pt idx="30">
                  <c:v>2.7420626203218901</c:v>
                </c:pt>
                <c:pt idx="31">
                  <c:v>3.36824140161993</c:v>
                </c:pt>
                <c:pt idx="32">
                  <c:v>4.2210654662781995</c:v>
                </c:pt>
                <c:pt idx="33">
                  <c:v>5.2270901784893535</c:v>
                </c:pt>
                <c:pt idx="34">
                  <c:v>6.2996773655475602</c:v>
                </c:pt>
                <c:pt idx="35">
                  <c:v>7.3464565391074999</c:v>
                </c:pt>
                <c:pt idx="36">
                  <c:v>8.2772797796171496</c:v>
                </c:pt>
                <c:pt idx="37">
                  <c:v>9.0119852146185195</c:v>
                </c:pt>
                <c:pt idx="38">
                  <c:v>9.4873005053778403</c:v>
                </c:pt>
                <c:pt idx="39">
                  <c:v>9.6622918182122195</c:v>
                </c:pt>
                <c:pt idx="40">
                  <c:v>9.5218890187608096</c:v>
                </c:pt>
                <c:pt idx="41">
                  <c:v>9.0781835018368806</c:v>
                </c:pt>
                <c:pt idx="42">
                  <c:v>8.3693868886254492</c:v>
                </c:pt>
                <c:pt idx="43">
                  <c:v>7.4565402675245798</c:v>
                </c:pt>
                <c:pt idx="44">
                  <c:v>6.4182573765994562</c:v>
                </c:pt>
                <c:pt idx="45">
                  <c:v>5.3439544412465372</c:v>
                </c:pt>
                <c:pt idx="46">
                  <c:v>4.3261497089022098</c:v>
                </c:pt>
                <c:pt idx="47">
                  <c:v>3.4524958396963199</c:v>
                </c:pt>
                <c:pt idx="48">
                  <c:v>2.7982313182173799</c:v>
                </c:pt>
                <c:pt idx="49">
                  <c:v>2.4197009657398199</c:v>
                </c:pt>
                <c:pt idx="50">
                  <c:v>2.3495035620493399</c:v>
                </c:pt>
                <c:pt idx="51">
                  <c:v>2.5936844604167</c:v>
                </c:pt>
                <c:pt idx="52">
                  <c:v>3.1312149658332999</c:v>
                </c:pt>
                <c:pt idx="53">
                  <c:v>3.9158033121052598</c:v>
                </c:pt>
                <c:pt idx="54">
                  <c:v>4.8798812776747997</c:v>
                </c:pt>
                <c:pt idx="55">
                  <c:v>5.940423115491118</c:v>
                </c:pt>
                <c:pt idx="56">
                  <c:v>7.0060956745975904</c:v>
                </c:pt>
                <c:pt idx="57">
                  <c:v>7.9851239497651605</c:v>
                </c:pt>
                <c:pt idx="58">
                  <c:v>8.7931946833190509</c:v>
                </c:pt>
                <c:pt idx="59">
                  <c:v>9.3607173662763401</c:v>
                </c:pt>
                <c:pt idx="60">
                  <c:v>9.6388173262520489</c:v>
                </c:pt>
                <c:pt idx="61">
                  <c:v>9.6035447814272903</c:v>
                </c:pt>
                <c:pt idx="62">
                  <c:v>9.2579373796781095</c:v>
                </c:pt>
                <c:pt idx="63">
                  <c:v>8.6317585983800704</c:v>
                </c:pt>
                <c:pt idx="64">
                  <c:v>7.7789345337218005</c:v>
                </c:pt>
                <c:pt idx="65">
                  <c:v>6.7729098215106465</c:v>
                </c:pt>
                <c:pt idx="66">
                  <c:v>5.7003226344524398</c:v>
                </c:pt>
                <c:pt idx="67">
                  <c:v>4.6535434608925001</c:v>
                </c:pt>
                <c:pt idx="68">
                  <c:v>3.72272022038285</c:v>
                </c:pt>
                <c:pt idx="69">
                  <c:v>2.98801478538148</c:v>
                </c:pt>
                <c:pt idx="70">
                  <c:v>2.5126994946221601</c:v>
                </c:pt>
                <c:pt idx="71">
                  <c:v>2.3377081817877801</c:v>
                </c:pt>
                <c:pt idx="72">
                  <c:v>2.4781109812391899</c:v>
                </c:pt>
                <c:pt idx="73">
                  <c:v>2.9218164981631198</c:v>
                </c:pt>
                <c:pt idx="74">
                  <c:v>3.6306131113745499</c:v>
                </c:pt>
                <c:pt idx="75">
                  <c:v>4.5434597324754202</c:v>
                </c:pt>
                <c:pt idx="76">
                  <c:v>5.5817426234005438</c:v>
                </c:pt>
                <c:pt idx="77">
                  <c:v>6.6560455587534628</c:v>
                </c:pt>
                <c:pt idx="78">
                  <c:v>7.6738502910977902</c:v>
                </c:pt>
                <c:pt idx="79">
                  <c:v>8.5475041603036797</c:v>
                </c:pt>
                <c:pt idx="80">
                  <c:v>9.201768681782621</c:v>
                </c:pt>
                <c:pt idx="81">
                  <c:v>9.5802990342601806</c:v>
                </c:pt>
                <c:pt idx="82">
                  <c:v>9.650496437950661</c:v>
                </c:pt>
                <c:pt idx="83">
                  <c:v>9.4063155395833</c:v>
                </c:pt>
                <c:pt idx="84">
                  <c:v>8.8687850341667005</c:v>
                </c:pt>
                <c:pt idx="85">
                  <c:v>8.0841966878947407</c:v>
                </c:pt>
                <c:pt idx="86">
                  <c:v>7.1201187223252003</c:v>
                </c:pt>
                <c:pt idx="87">
                  <c:v>6.059576884508882</c:v>
                </c:pt>
                <c:pt idx="88">
                  <c:v>4.9939043254024096</c:v>
                </c:pt>
                <c:pt idx="89">
                  <c:v>4.0148760502348395</c:v>
                </c:pt>
                <c:pt idx="90">
                  <c:v>3.20680531668095</c:v>
                </c:pt>
                <c:pt idx="91">
                  <c:v>2.6392826337236599</c:v>
                </c:pt>
                <c:pt idx="92">
                  <c:v>2.3611826737479502</c:v>
                </c:pt>
                <c:pt idx="93">
                  <c:v>2.3964552185727102</c:v>
                </c:pt>
                <c:pt idx="94">
                  <c:v>2.7420626203218901</c:v>
                </c:pt>
                <c:pt idx="95">
                  <c:v>3.36824140161993</c:v>
                </c:pt>
                <c:pt idx="96">
                  <c:v>4.2210654662781995</c:v>
                </c:pt>
                <c:pt idx="97">
                  <c:v>5.2270901784893535</c:v>
                </c:pt>
                <c:pt idx="98">
                  <c:v>6.2996773655475602</c:v>
                </c:pt>
                <c:pt idx="99">
                  <c:v>7.3464565391074999</c:v>
                </c:pt>
                <c:pt idx="100">
                  <c:v>8.2772797796171496</c:v>
                </c:pt>
                <c:pt idx="101">
                  <c:v>9.0119852146185195</c:v>
                </c:pt>
                <c:pt idx="102">
                  <c:v>9.4873005053778403</c:v>
                </c:pt>
                <c:pt idx="103">
                  <c:v>9.6622918182122195</c:v>
                </c:pt>
                <c:pt idx="104">
                  <c:v>9.5218890187608096</c:v>
                </c:pt>
                <c:pt idx="105">
                  <c:v>9.0781835018368806</c:v>
                </c:pt>
                <c:pt idx="106">
                  <c:v>8.3693868886254492</c:v>
                </c:pt>
                <c:pt idx="107">
                  <c:v>7.4565402675245798</c:v>
                </c:pt>
                <c:pt idx="108">
                  <c:v>6.4182573765994562</c:v>
                </c:pt>
                <c:pt idx="109">
                  <c:v>5.3439544412465372</c:v>
                </c:pt>
                <c:pt idx="110">
                  <c:v>4.3261497089022098</c:v>
                </c:pt>
                <c:pt idx="111">
                  <c:v>3.4524958396963199</c:v>
                </c:pt>
                <c:pt idx="112">
                  <c:v>2.7982313182173799</c:v>
                </c:pt>
                <c:pt idx="113">
                  <c:v>2.4197009657398199</c:v>
                </c:pt>
                <c:pt idx="114">
                  <c:v>2.3495035620493399</c:v>
                </c:pt>
                <c:pt idx="115">
                  <c:v>2.5936844604167</c:v>
                </c:pt>
                <c:pt idx="116">
                  <c:v>3.1312149658332999</c:v>
                </c:pt>
                <c:pt idx="117">
                  <c:v>3.9158033121052598</c:v>
                </c:pt>
                <c:pt idx="118">
                  <c:v>4.8798812776747997</c:v>
                </c:pt>
                <c:pt idx="119">
                  <c:v>5.940423115491118</c:v>
                </c:pt>
                <c:pt idx="120">
                  <c:v>7.0060956745975904</c:v>
                </c:pt>
                <c:pt idx="121">
                  <c:v>7.9851239497651605</c:v>
                </c:pt>
                <c:pt idx="122">
                  <c:v>8.7931946833190509</c:v>
                </c:pt>
                <c:pt idx="123">
                  <c:v>9.3607173662763401</c:v>
                </c:pt>
                <c:pt idx="124">
                  <c:v>9.6388173262520489</c:v>
                </c:pt>
                <c:pt idx="125">
                  <c:v>9.6035447814272903</c:v>
                </c:pt>
                <c:pt idx="126">
                  <c:v>9.2579373796781095</c:v>
                </c:pt>
                <c:pt idx="127">
                  <c:v>8.6317585983800704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F0-4858-AF9E-92A77B36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49712"/>
        <c:axId val="258050104"/>
      </c:lineChart>
      <c:catAx>
        <c:axId val="2580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50104"/>
        <c:crosses val="autoZero"/>
        <c:auto val="1"/>
        <c:lblAlgn val="ctr"/>
        <c:lblOffset val="100"/>
        <c:noMultiLvlLbl val="0"/>
      </c:catAx>
      <c:valAx>
        <c:axId val="258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056027691321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手首!$O$1</c:f>
              <c:strCache>
                <c:ptCount val="1"/>
                <c:pt idx="0">
                  <c:v>振幅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手首!$N$3:$N$66</c:f>
              <c:numCache>
                <c:formatCode>General</c:formatCode>
                <c:ptCount val="64"/>
                <c:pt idx="0">
                  <c:v>0.21645021645021645</c:v>
                </c:pt>
                <c:pt idx="1">
                  <c:v>0.4329004329004329</c:v>
                </c:pt>
                <c:pt idx="2">
                  <c:v>0.64935064935064934</c:v>
                </c:pt>
                <c:pt idx="3">
                  <c:v>0.86580086580086579</c:v>
                </c:pt>
                <c:pt idx="4">
                  <c:v>1.0822510822510822</c:v>
                </c:pt>
                <c:pt idx="5">
                  <c:v>1.2987012987012987</c:v>
                </c:pt>
                <c:pt idx="6">
                  <c:v>1.5151515151515151</c:v>
                </c:pt>
                <c:pt idx="7">
                  <c:v>1.7316017316017316</c:v>
                </c:pt>
                <c:pt idx="8">
                  <c:v>1.948051948051948</c:v>
                </c:pt>
                <c:pt idx="9">
                  <c:v>2.1645021645021645</c:v>
                </c:pt>
                <c:pt idx="10">
                  <c:v>2.3809523809523809</c:v>
                </c:pt>
                <c:pt idx="11">
                  <c:v>2.5974025974025974</c:v>
                </c:pt>
                <c:pt idx="12">
                  <c:v>2.8138528138528138</c:v>
                </c:pt>
                <c:pt idx="13">
                  <c:v>3.0303030303030303</c:v>
                </c:pt>
                <c:pt idx="14">
                  <c:v>3.2467532467532467</c:v>
                </c:pt>
                <c:pt idx="15">
                  <c:v>3.4632034632034632</c:v>
                </c:pt>
                <c:pt idx="16">
                  <c:v>3.6796536796536796</c:v>
                </c:pt>
                <c:pt idx="17">
                  <c:v>3.8961038961038961</c:v>
                </c:pt>
                <c:pt idx="18">
                  <c:v>4.1125541125541121</c:v>
                </c:pt>
                <c:pt idx="19">
                  <c:v>4.329004329004329</c:v>
                </c:pt>
                <c:pt idx="20">
                  <c:v>4.545454545454545</c:v>
                </c:pt>
                <c:pt idx="21">
                  <c:v>4.7619047619047619</c:v>
                </c:pt>
                <c:pt idx="22">
                  <c:v>4.9783549783549779</c:v>
                </c:pt>
                <c:pt idx="23">
                  <c:v>5.1948051948051948</c:v>
                </c:pt>
                <c:pt idx="24">
                  <c:v>5.4112554112554108</c:v>
                </c:pt>
                <c:pt idx="25">
                  <c:v>5.6277056277056277</c:v>
                </c:pt>
                <c:pt idx="26">
                  <c:v>5.8441558441558437</c:v>
                </c:pt>
                <c:pt idx="27">
                  <c:v>6.0606060606060606</c:v>
                </c:pt>
                <c:pt idx="28">
                  <c:v>6.2770562770562766</c:v>
                </c:pt>
                <c:pt idx="29">
                  <c:v>6.4935064935064934</c:v>
                </c:pt>
                <c:pt idx="30">
                  <c:v>6.7099567099567095</c:v>
                </c:pt>
                <c:pt idx="31">
                  <c:v>6.9264069264069263</c:v>
                </c:pt>
                <c:pt idx="32">
                  <c:v>7.1428571428571423</c:v>
                </c:pt>
                <c:pt idx="33">
                  <c:v>7.3593073593073592</c:v>
                </c:pt>
                <c:pt idx="34">
                  <c:v>7.5757575757575752</c:v>
                </c:pt>
                <c:pt idx="35">
                  <c:v>7.7922077922077921</c:v>
                </c:pt>
                <c:pt idx="36">
                  <c:v>8.0086580086580081</c:v>
                </c:pt>
                <c:pt idx="37">
                  <c:v>8.2251082251082241</c:v>
                </c:pt>
                <c:pt idx="38">
                  <c:v>8.4415584415584419</c:v>
                </c:pt>
                <c:pt idx="39">
                  <c:v>8.6580086580086579</c:v>
                </c:pt>
                <c:pt idx="40">
                  <c:v>8.8744588744588739</c:v>
                </c:pt>
                <c:pt idx="41">
                  <c:v>9.0909090909090899</c:v>
                </c:pt>
                <c:pt idx="42">
                  <c:v>9.3073593073593077</c:v>
                </c:pt>
                <c:pt idx="43">
                  <c:v>9.5238095238095237</c:v>
                </c:pt>
                <c:pt idx="44">
                  <c:v>9.7402597402597397</c:v>
                </c:pt>
                <c:pt idx="45">
                  <c:v>9.9567099567099557</c:v>
                </c:pt>
                <c:pt idx="46">
                  <c:v>10.173160173160174</c:v>
                </c:pt>
                <c:pt idx="47">
                  <c:v>10.38961038961039</c:v>
                </c:pt>
                <c:pt idx="48">
                  <c:v>10.606060606060606</c:v>
                </c:pt>
                <c:pt idx="49">
                  <c:v>10.822510822510822</c:v>
                </c:pt>
                <c:pt idx="50">
                  <c:v>11.038961038961039</c:v>
                </c:pt>
                <c:pt idx="51">
                  <c:v>11.255411255411255</c:v>
                </c:pt>
                <c:pt idx="52">
                  <c:v>11.471861471861471</c:v>
                </c:pt>
                <c:pt idx="53">
                  <c:v>11.688311688311687</c:v>
                </c:pt>
                <c:pt idx="54">
                  <c:v>11.904761904761905</c:v>
                </c:pt>
                <c:pt idx="55">
                  <c:v>12.121212121212121</c:v>
                </c:pt>
                <c:pt idx="56">
                  <c:v>12.337662337662337</c:v>
                </c:pt>
                <c:pt idx="57">
                  <c:v>12.554112554112553</c:v>
                </c:pt>
                <c:pt idx="58">
                  <c:v>12.770562770562771</c:v>
                </c:pt>
                <c:pt idx="59">
                  <c:v>12.987012987012987</c:v>
                </c:pt>
                <c:pt idx="60">
                  <c:v>13.203463203463203</c:v>
                </c:pt>
                <c:pt idx="61">
                  <c:v>13.419913419913419</c:v>
                </c:pt>
                <c:pt idx="62">
                  <c:v>13.636363636363637</c:v>
                </c:pt>
                <c:pt idx="63">
                  <c:v>13.852813852813853</c:v>
                </c:pt>
              </c:numCache>
            </c:numRef>
          </c:cat>
          <c:val>
            <c:numRef>
              <c:f>手首!$O$3:$O$66</c:f>
              <c:numCache>
                <c:formatCode>General</c:formatCode>
                <c:ptCount val="64"/>
                <c:pt idx="0">
                  <c:v>1.6156353685894911</c:v>
                </c:pt>
                <c:pt idx="1">
                  <c:v>1.0017209758685999</c:v>
                </c:pt>
                <c:pt idx="2">
                  <c:v>1.6612920771821067</c:v>
                </c:pt>
                <c:pt idx="3">
                  <c:v>1.2839789108812396</c:v>
                </c:pt>
                <c:pt idx="4">
                  <c:v>1.2108128669345066</c:v>
                </c:pt>
                <c:pt idx="5">
                  <c:v>1.3963792235557306</c:v>
                </c:pt>
                <c:pt idx="6">
                  <c:v>1.0304847390265752</c:v>
                </c:pt>
                <c:pt idx="7">
                  <c:v>0.63797750000888076</c:v>
                </c:pt>
                <c:pt idx="8">
                  <c:v>1.5105878359947071</c:v>
                </c:pt>
                <c:pt idx="9">
                  <c:v>1.0461948470325741</c:v>
                </c:pt>
                <c:pt idx="10">
                  <c:v>1.1569322042748003</c:v>
                </c:pt>
                <c:pt idx="11">
                  <c:v>1.504298873388638</c:v>
                </c:pt>
                <c:pt idx="12">
                  <c:v>0.31015668314340672</c:v>
                </c:pt>
                <c:pt idx="13">
                  <c:v>0.9446197935848647</c:v>
                </c:pt>
                <c:pt idx="14">
                  <c:v>0.32392083028704255</c:v>
                </c:pt>
                <c:pt idx="15">
                  <c:v>1.7668706034959591</c:v>
                </c:pt>
                <c:pt idx="16">
                  <c:v>1.3394511118915093</c:v>
                </c:pt>
                <c:pt idx="17">
                  <c:v>0.47812510003414294</c:v>
                </c:pt>
                <c:pt idx="18">
                  <c:v>1.1665536961033884</c:v>
                </c:pt>
                <c:pt idx="19">
                  <c:v>0.16938632738565398</c:v>
                </c:pt>
                <c:pt idx="20">
                  <c:v>1.131097907144788</c:v>
                </c:pt>
                <c:pt idx="21">
                  <c:v>0.61482233166305844</c:v>
                </c:pt>
                <c:pt idx="22">
                  <c:v>0.77880604907449058</c:v>
                </c:pt>
                <c:pt idx="23">
                  <c:v>0.44922471435963085</c:v>
                </c:pt>
                <c:pt idx="24">
                  <c:v>0.24294018487677535</c:v>
                </c:pt>
                <c:pt idx="25">
                  <c:v>0.32542176205941714</c:v>
                </c:pt>
                <c:pt idx="26">
                  <c:v>0.12980749709549885</c:v>
                </c:pt>
                <c:pt idx="27">
                  <c:v>0.68200919025439843</c:v>
                </c:pt>
                <c:pt idx="28">
                  <c:v>0.59347066034299067</c:v>
                </c:pt>
                <c:pt idx="29">
                  <c:v>0.40235792455662317</c:v>
                </c:pt>
                <c:pt idx="30">
                  <c:v>0.49112422327338734</c:v>
                </c:pt>
                <c:pt idx="31">
                  <c:v>0.23233091022478672</c:v>
                </c:pt>
                <c:pt idx="32">
                  <c:v>7.6957209771162521E-2</c:v>
                </c:pt>
                <c:pt idx="33">
                  <c:v>0.29383404776255551</c:v>
                </c:pt>
                <c:pt idx="34">
                  <c:v>0.40151124615200434</c:v>
                </c:pt>
                <c:pt idx="35">
                  <c:v>0.17482539557771062</c:v>
                </c:pt>
                <c:pt idx="36">
                  <c:v>0.29650524245908577</c:v>
                </c:pt>
                <c:pt idx="37">
                  <c:v>0.2345197892856089</c:v>
                </c:pt>
                <c:pt idx="38">
                  <c:v>0.28757304878240009</c:v>
                </c:pt>
                <c:pt idx="39">
                  <c:v>0.31343197506686776</c:v>
                </c:pt>
                <c:pt idx="40">
                  <c:v>0.16881474244492675</c:v>
                </c:pt>
                <c:pt idx="41">
                  <c:v>0.46388149536459106</c:v>
                </c:pt>
                <c:pt idx="42">
                  <c:v>0.12367164529193567</c:v>
                </c:pt>
                <c:pt idx="43">
                  <c:v>0.76348653549875423</c:v>
                </c:pt>
                <c:pt idx="44">
                  <c:v>0.52820097813579869</c:v>
                </c:pt>
                <c:pt idx="45">
                  <c:v>0.36052665453938298</c:v>
                </c:pt>
                <c:pt idx="46">
                  <c:v>0.40174588120677096</c:v>
                </c:pt>
                <c:pt idx="47">
                  <c:v>6.0867418403354613E-2</c:v>
                </c:pt>
                <c:pt idx="48">
                  <c:v>0.71868319955531446</c:v>
                </c:pt>
                <c:pt idx="49">
                  <c:v>0.23423013592195821</c:v>
                </c:pt>
                <c:pt idx="50">
                  <c:v>0.51364151596773644</c:v>
                </c:pt>
                <c:pt idx="51">
                  <c:v>0.33443537635969062</c:v>
                </c:pt>
                <c:pt idx="52">
                  <c:v>0.61075562687034524</c:v>
                </c:pt>
                <c:pt idx="53">
                  <c:v>0.2360246802167536</c:v>
                </c:pt>
                <c:pt idx="54">
                  <c:v>0.27548447023574651</c:v>
                </c:pt>
                <c:pt idx="55">
                  <c:v>0.44403618091779196</c:v>
                </c:pt>
                <c:pt idx="56">
                  <c:v>0.15109643924357191</c:v>
                </c:pt>
                <c:pt idx="57">
                  <c:v>0.11287658937598234</c:v>
                </c:pt>
                <c:pt idx="58">
                  <c:v>0.19049332878298531</c:v>
                </c:pt>
                <c:pt idx="59">
                  <c:v>5.5274084047895113E-2</c:v>
                </c:pt>
                <c:pt idx="60">
                  <c:v>0.18285215384008163</c:v>
                </c:pt>
                <c:pt idx="61">
                  <c:v>6.6953495859395612E-2</c:v>
                </c:pt>
                <c:pt idx="62">
                  <c:v>0.17056029785267771</c:v>
                </c:pt>
                <c:pt idx="63">
                  <c:v>7.034007838824953E-2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C84-943C-3FA935BC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50888"/>
        <c:axId val="258051280"/>
      </c:barChart>
      <c:catAx>
        <c:axId val="2580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51280"/>
        <c:crosses val="autoZero"/>
        <c:auto val="1"/>
        <c:lblAlgn val="ctr"/>
        <c:lblOffset val="100"/>
        <c:noMultiLvlLbl val="0"/>
      </c:catAx>
      <c:valAx>
        <c:axId val="258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ローパスフィルタ通過後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手首!$W$2:$W$129</c:f>
              <c:numCache>
                <c:formatCode>General</c:formatCode>
                <c:ptCount val="128"/>
                <c:pt idx="0">
                  <c:v>0.78046821449716597</c:v>
                </c:pt>
                <c:pt idx="1">
                  <c:v>-0.56899607506400995</c:v>
                </c:pt>
                <c:pt idx="2">
                  <c:v>-1.5851501807897499</c:v>
                </c:pt>
                <c:pt idx="3">
                  <c:v>-1.6727448090070201</c:v>
                </c:pt>
                <c:pt idx="4">
                  <c:v>-0.78046821449716597</c:v>
                </c:pt>
                <c:pt idx="5">
                  <c:v>0.56899607506400995</c:v>
                </c:pt>
                <c:pt idx="6">
                  <c:v>1.5851501807897499</c:v>
                </c:pt>
                <c:pt idx="7">
                  <c:v>1.6727448090070201</c:v>
                </c:pt>
                <c:pt idx="8">
                  <c:v>0.78046821449716597</c:v>
                </c:pt>
                <c:pt idx="9">
                  <c:v>-0.56899607506400995</c:v>
                </c:pt>
                <c:pt idx="10">
                  <c:v>-1.5851501807897499</c:v>
                </c:pt>
                <c:pt idx="11">
                  <c:v>-1.6727448090070201</c:v>
                </c:pt>
                <c:pt idx="12">
                  <c:v>-0.78046821449716597</c:v>
                </c:pt>
                <c:pt idx="13">
                  <c:v>0.56899607506400995</c:v>
                </c:pt>
                <c:pt idx="14">
                  <c:v>1.5851501807897499</c:v>
                </c:pt>
                <c:pt idx="15">
                  <c:v>1.6727448090070201</c:v>
                </c:pt>
                <c:pt idx="16">
                  <c:v>0.78046821449716597</c:v>
                </c:pt>
                <c:pt idx="17">
                  <c:v>-0.56899607506400995</c:v>
                </c:pt>
                <c:pt idx="18">
                  <c:v>-1.5851501807897499</c:v>
                </c:pt>
                <c:pt idx="19">
                  <c:v>-1.6727448090070201</c:v>
                </c:pt>
                <c:pt idx="20">
                  <c:v>-0.78046821449716597</c:v>
                </c:pt>
                <c:pt idx="21">
                  <c:v>0.56899607506400995</c:v>
                </c:pt>
                <c:pt idx="22">
                  <c:v>1.5851501807897499</c:v>
                </c:pt>
                <c:pt idx="23">
                  <c:v>1.6727448090070201</c:v>
                </c:pt>
                <c:pt idx="24">
                  <c:v>0.78046821449716597</c:v>
                </c:pt>
                <c:pt idx="25">
                  <c:v>-0.56899607506400995</c:v>
                </c:pt>
                <c:pt idx="26">
                  <c:v>-1.5851501807897499</c:v>
                </c:pt>
                <c:pt idx="27">
                  <c:v>-1.6727448090070201</c:v>
                </c:pt>
                <c:pt idx="28">
                  <c:v>-0.78046821449716597</c:v>
                </c:pt>
                <c:pt idx="29">
                  <c:v>0.56899607506400995</c:v>
                </c:pt>
                <c:pt idx="30">
                  <c:v>1.5851501807897499</c:v>
                </c:pt>
                <c:pt idx="31">
                  <c:v>1.6727448090070201</c:v>
                </c:pt>
                <c:pt idx="32">
                  <c:v>0.78046821449716597</c:v>
                </c:pt>
                <c:pt idx="33">
                  <c:v>-0.56899607506400995</c:v>
                </c:pt>
                <c:pt idx="34">
                  <c:v>-1.5851501807897499</c:v>
                </c:pt>
                <c:pt idx="35">
                  <c:v>-1.6727448090070201</c:v>
                </c:pt>
                <c:pt idx="36">
                  <c:v>-0.78046821449716597</c:v>
                </c:pt>
                <c:pt idx="37">
                  <c:v>0.56899607506400995</c:v>
                </c:pt>
                <c:pt idx="38">
                  <c:v>1.5851501807897499</c:v>
                </c:pt>
                <c:pt idx="39">
                  <c:v>1.6727448090070201</c:v>
                </c:pt>
                <c:pt idx="40">
                  <c:v>0.78046821449716597</c:v>
                </c:pt>
                <c:pt idx="41">
                  <c:v>-0.56899607506400995</c:v>
                </c:pt>
                <c:pt idx="42">
                  <c:v>-1.5851501807897499</c:v>
                </c:pt>
                <c:pt idx="43">
                  <c:v>-1.6727448090070201</c:v>
                </c:pt>
                <c:pt idx="44">
                  <c:v>-0.78046821449716597</c:v>
                </c:pt>
                <c:pt idx="45">
                  <c:v>0.56899607506400995</c:v>
                </c:pt>
                <c:pt idx="46">
                  <c:v>1.5851501807897499</c:v>
                </c:pt>
                <c:pt idx="47">
                  <c:v>1.6727448090070201</c:v>
                </c:pt>
                <c:pt idx="48">
                  <c:v>0.78046821449716597</c:v>
                </c:pt>
                <c:pt idx="49">
                  <c:v>-0.56899607506400995</c:v>
                </c:pt>
                <c:pt idx="50">
                  <c:v>-1.5851501807897499</c:v>
                </c:pt>
                <c:pt idx="51">
                  <c:v>-1.6727448090070201</c:v>
                </c:pt>
                <c:pt idx="52">
                  <c:v>-0.78046821449716597</c:v>
                </c:pt>
                <c:pt idx="53">
                  <c:v>0.56899607506400995</c:v>
                </c:pt>
                <c:pt idx="54">
                  <c:v>1.5851501807897499</c:v>
                </c:pt>
                <c:pt idx="55">
                  <c:v>1.6727448090070201</c:v>
                </c:pt>
                <c:pt idx="56">
                  <c:v>0.78046821449716597</c:v>
                </c:pt>
                <c:pt idx="57">
                  <c:v>-0.56899607506400995</c:v>
                </c:pt>
                <c:pt idx="58">
                  <c:v>-1.5851501807897499</c:v>
                </c:pt>
                <c:pt idx="59">
                  <c:v>-1.6727448090070201</c:v>
                </c:pt>
                <c:pt idx="60">
                  <c:v>-0.78046821449716597</c:v>
                </c:pt>
                <c:pt idx="61">
                  <c:v>0.56899607506400995</c:v>
                </c:pt>
                <c:pt idx="62">
                  <c:v>1.5851501807897499</c:v>
                </c:pt>
                <c:pt idx="63">
                  <c:v>1.6727448090070201</c:v>
                </c:pt>
                <c:pt idx="64">
                  <c:v>0.78046821449716597</c:v>
                </c:pt>
                <c:pt idx="65">
                  <c:v>-0.56899607506400995</c:v>
                </c:pt>
                <c:pt idx="66">
                  <c:v>-1.5851501807897499</c:v>
                </c:pt>
                <c:pt idx="67">
                  <c:v>-1.6727448090070201</c:v>
                </c:pt>
                <c:pt idx="68">
                  <c:v>-0.78046821449716597</c:v>
                </c:pt>
                <c:pt idx="69">
                  <c:v>0.56899607506400995</c:v>
                </c:pt>
                <c:pt idx="70">
                  <c:v>1.5851501807897499</c:v>
                </c:pt>
                <c:pt idx="71">
                  <c:v>1.6727448090070201</c:v>
                </c:pt>
                <c:pt idx="72">
                  <c:v>0.78046821449716597</c:v>
                </c:pt>
                <c:pt idx="73">
                  <c:v>-0.56899607506400995</c:v>
                </c:pt>
                <c:pt idx="74">
                  <c:v>-1.5851501807897499</c:v>
                </c:pt>
                <c:pt idx="75">
                  <c:v>-1.6727448090070201</c:v>
                </c:pt>
                <c:pt idx="76">
                  <c:v>-0.78046821449716597</c:v>
                </c:pt>
                <c:pt idx="77">
                  <c:v>0.56899607506400995</c:v>
                </c:pt>
                <c:pt idx="78">
                  <c:v>1.5851501807897499</c:v>
                </c:pt>
                <c:pt idx="79">
                  <c:v>1.6727448090070201</c:v>
                </c:pt>
                <c:pt idx="80">
                  <c:v>0.78046821449716597</c:v>
                </c:pt>
                <c:pt idx="81">
                  <c:v>-0.56899607506400995</c:v>
                </c:pt>
                <c:pt idx="82">
                  <c:v>-1.5851501807897499</c:v>
                </c:pt>
                <c:pt idx="83">
                  <c:v>-1.6727448090070201</c:v>
                </c:pt>
                <c:pt idx="84">
                  <c:v>-0.78046821449716597</c:v>
                </c:pt>
                <c:pt idx="85">
                  <c:v>0.56899607506400995</c:v>
                </c:pt>
                <c:pt idx="86">
                  <c:v>1.5851501807897499</c:v>
                </c:pt>
                <c:pt idx="87">
                  <c:v>1.6727448090070201</c:v>
                </c:pt>
                <c:pt idx="88">
                  <c:v>0.78046821449716597</c:v>
                </c:pt>
                <c:pt idx="89">
                  <c:v>-0.56899607506400995</c:v>
                </c:pt>
                <c:pt idx="90">
                  <c:v>-1.5851501807897499</c:v>
                </c:pt>
                <c:pt idx="91">
                  <c:v>-1.6727448090070201</c:v>
                </c:pt>
                <c:pt idx="92">
                  <c:v>-0.78046821449716597</c:v>
                </c:pt>
                <c:pt idx="93">
                  <c:v>0.56899607506400995</c:v>
                </c:pt>
                <c:pt idx="94">
                  <c:v>1.5851501807897499</c:v>
                </c:pt>
                <c:pt idx="95">
                  <c:v>1.6727448090070201</c:v>
                </c:pt>
                <c:pt idx="96">
                  <c:v>0.78046821449716597</c:v>
                </c:pt>
                <c:pt idx="97">
                  <c:v>-0.56899607506400995</c:v>
                </c:pt>
                <c:pt idx="98">
                  <c:v>-1.5851501807897499</c:v>
                </c:pt>
                <c:pt idx="99">
                  <c:v>-1.6727448090070201</c:v>
                </c:pt>
                <c:pt idx="100">
                  <c:v>-0.78046821449716597</c:v>
                </c:pt>
                <c:pt idx="101">
                  <c:v>0.56899607506400995</c:v>
                </c:pt>
                <c:pt idx="102">
                  <c:v>1.5851501807897499</c:v>
                </c:pt>
                <c:pt idx="103">
                  <c:v>1.6727448090070201</c:v>
                </c:pt>
                <c:pt idx="104">
                  <c:v>0.78046821449716597</c:v>
                </c:pt>
                <c:pt idx="105">
                  <c:v>-0.56899607506400995</c:v>
                </c:pt>
                <c:pt idx="106">
                  <c:v>-1.5851501807897499</c:v>
                </c:pt>
                <c:pt idx="107">
                  <c:v>-1.6727448090070201</c:v>
                </c:pt>
                <c:pt idx="108">
                  <c:v>-0.78046821449716597</c:v>
                </c:pt>
                <c:pt idx="109">
                  <c:v>0.56899607506400995</c:v>
                </c:pt>
                <c:pt idx="110">
                  <c:v>1.5851501807897499</c:v>
                </c:pt>
                <c:pt idx="111">
                  <c:v>1.6727448090070201</c:v>
                </c:pt>
                <c:pt idx="112">
                  <c:v>0.78046821449716597</c:v>
                </c:pt>
                <c:pt idx="113">
                  <c:v>-0.56899607506400995</c:v>
                </c:pt>
                <c:pt idx="114">
                  <c:v>-1.5851501807897499</c:v>
                </c:pt>
                <c:pt idx="115">
                  <c:v>-1.6727448090070201</c:v>
                </c:pt>
                <c:pt idx="116">
                  <c:v>-0.78046821449716597</c:v>
                </c:pt>
                <c:pt idx="117">
                  <c:v>0.56899607506400995</c:v>
                </c:pt>
                <c:pt idx="118">
                  <c:v>1.5851501807897499</c:v>
                </c:pt>
                <c:pt idx="119">
                  <c:v>1.6727448090070201</c:v>
                </c:pt>
                <c:pt idx="120">
                  <c:v>0.78046821449716597</c:v>
                </c:pt>
                <c:pt idx="121">
                  <c:v>-0.56899607506400995</c:v>
                </c:pt>
                <c:pt idx="122">
                  <c:v>-1.5851501807897499</c:v>
                </c:pt>
                <c:pt idx="123">
                  <c:v>-1.6727448090070201</c:v>
                </c:pt>
                <c:pt idx="124">
                  <c:v>-0.78046821449716597</c:v>
                </c:pt>
                <c:pt idx="125">
                  <c:v>0.56899607506400995</c:v>
                </c:pt>
                <c:pt idx="126">
                  <c:v>1.5851501807897499</c:v>
                </c:pt>
                <c:pt idx="127">
                  <c:v>1.6727448090070201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DF3-9038-7A424C7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09056"/>
        <c:axId val="260009448"/>
      </c:lineChart>
      <c:catAx>
        <c:axId val="2600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9448"/>
        <c:crosses val="autoZero"/>
        <c:auto val="1"/>
        <c:lblAlgn val="ctr"/>
        <c:lblOffset val="100"/>
        <c:noMultiLvlLbl val="0"/>
      </c:catAx>
      <c:valAx>
        <c:axId val="2600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手首距離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手首!$E$2:$E$128</c:f>
              <c:numCache>
                <c:formatCode>General</c:formatCode>
                <c:ptCount val="127"/>
                <c:pt idx="0">
                  <c:v>25.845941214598568</c:v>
                </c:pt>
                <c:pt idx="1">
                  <c:v>21.178292182314223</c:v>
                </c:pt>
                <c:pt idx="2">
                  <c:v>20.011560507497791</c:v>
                </c:pt>
                <c:pt idx="3">
                  <c:v>34.953777118917138</c:v>
                </c:pt>
                <c:pt idx="4">
                  <c:v>34.331850285794566</c:v>
                </c:pt>
                <c:pt idx="5">
                  <c:v>26.647545285514752</c:v>
                </c:pt>
                <c:pt idx="6">
                  <c:v>34.870607479471161</c:v>
                </c:pt>
                <c:pt idx="7">
                  <c:v>33.071300335977753</c:v>
                </c:pt>
                <c:pt idx="8">
                  <c:v>29.81229976221778</c:v>
                </c:pt>
                <c:pt idx="9">
                  <c:v>27.853203035385832</c:v>
                </c:pt>
                <c:pt idx="10">
                  <c:v>22.172705266360733</c:v>
                </c:pt>
                <c:pt idx="11">
                  <c:v>29.678491094993969</c:v>
                </c:pt>
                <c:pt idx="12">
                  <c:v>30.576654352568173</c:v>
                </c:pt>
                <c:pt idx="13">
                  <c:v>31.024226580705797</c:v>
                </c:pt>
                <c:pt idx="14">
                  <c:v>41.044556906413106</c:v>
                </c:pt>
                <c:pt idx="15">
                  <c:v>38.443515164271922</c:v>
                </c:pt>
                <c:pt idx="16">
                  <c:v>40.914382406727754</c:v>
                </c:pt>
                <c:pt idx="17">
                  <c:v>20.442466450079984</c:v>
                </c:pt>
                <c:pt idx="18">
                  <c:v>24.538054364590426</c:v>
                </c:pt>
                <c:pt idx="19">
                  <c:v>20.187227569375779</c:v>
                </c:pt>
                <c:pt idx="20">
                  <c:v>20.426951993674919</c:v>
                </c:pt>
                <c:pt idx="21">
                  <c:v>17.714834043871626</c:v>
                </c:pt>
                <c:pt idx="22">
                  <c:v>17.080611809078434</c:v>
                </c:pt>
                <c:pt idx="23">
                  <c:v>9.3733816823787119</c:v>
                </c:pt>
                <c:pt idx="24">
                  <c:v>3.7987642876655774</c:v>
                </c:pt>
                <c:pt idx="25">
                  <c:v>6.2284459569944213</c:v>
                </c:pt>
                <c:pt idx="26">
                  <c:v>6.2284459569944213</c:v>
                </c:pt>
                <c:pt idx="27">
                  <c:v>10.845638315822034</c:v>
                </c:pt>
                <c:pt idx="28">
                  <c:v>7.1708801227398382</c:v>
                </c:pt>
                <c:pt idx="29">
                  <c:v>7.1708801227398382</c:v>
                </c:pt>
                <c:pt idx="30">
                  <c:v>5.73407721396251</c:v>
                </c:pt>
                <c:pt idx="31">
                  <c:v>0.62435357876085562</c:v>
                </c:pt>
                <c:pt idx="32">
                  <c:v>7.9029086557489663</c:v>
                </c:pt>
                <c:pt idx="33">
                  <c:v>15.889036449195292</c:v>
                </c:pt>
                <c:pt idx="34">
                  <c:v>7.9889436493963348</c:v>
                </c:pt>
                <c:pt idx="35">
                  <c:v>7.9889436493963348</c:v>
                </c:pt>
                <c:pt idx="36">
                  <c:v>6.1731037655787775</c:v>
                </c:pt>
                <c:pt idx="37">
                  <c:v>6.257933423090722</c:v>
                </c:pt>
                <c:pt idx="38">
                  <c:v>6.5170526825840556</c:v>
                </c:pt>
                <c:pt idx="39">
                  <c:v>5.5677449713939007</c:v>
                </c:pt>
                <c:pt idx="40">
                  <c:v>9.3869874525348305</c:v>
                </c:pt>
                <c:pt idx="41">
                  <c:v>2.135583457222523</c:v>
                </c:pt>
                <c:pt idx="42">
                  <c:v>2.1642028661182175</c:v>
                </c:pt>
                <c:pt idx="43">
                  <c:v>4.9065390750090749</c:v>
                </c:pt>
                <c:pt idx="44">
                  <c:v>0.88449327162853997</c:v>
                </c:pt>
                <c:pt idx="45">
                  <c:v>12.42093066580734</c:v>
                </c:pt>
                <c:pt idx="46">
                  <c:v>12.42093066580734</c:v>
                </c:pt>
                <c:pt idx="47">
                  <c:v>19.21381961822534</c:v>
                </c:pt>
                <c:pt idx="48">
                  <c:v>19.21381961822534</c:v>
                </c:pt>
                <c:pt idx="49">
                  <c:v>4.2171053873595836</c:v>
                </c:pt>
                <c:pt idx="50">
                  <c:v>4.2171053873595836</c:v>
                </c:pt>
                <c:pt idx="51">
                  <c:v>7.1121158437750251</c:v>
                </c:pt>
                <c:pt idx="52">
                  <c:v>7.1121158437750251</c:v>
                </c:pt>
                <c:pt idx="53">
                  <c:v>5.8535500477319404</c:v>
                </c:pt>
                <c:pt idx="54">
                  <c:v>5.8535500477319404</c:v>
                </c:pt>
                <c:pt idx="55">
                  <c:v>9.9902054799824427</c:v>
                </c:pt>
                <c:pt idx="56">
                  <c:v>9.9483567151630652</c:v>
                </c:pt>
                <c:pt idx="57">
                  <c:v>9.9483567151630652</c:v>
                </c:pt>
                <c:pt idx="58">
                  <c:v>3.0598055511157085</c:v>
                </c:pt>
                <c:pt idx="59">
                  <c:v>3.0598055511157085</c:v>
                </c:pt>
                <c:pt idx="60">
                  <c:v>6.010029601181798</c:v>
                </c:pt>
                <c:pt idx="61">
                  <c:v>6.010029601181798</c:v>
                </c:pt>
                <c:pt idx="62">
                  <c:v>4.0581278980388147</c:v>
                </c:pt>
                <c:pt idx="63">
                  <c:v>4.0581278980388147</c:v>
                </c:pt>
                <c:pt idx="64">
                  <c:v>7.0849670085558074</c:v>
                </c:pt>
                <c:pt idx="65">
                  <c:v>7.0849670085558074</c:v>
                </c:pt>
                <c:pt idx="66">
                  <c:v>5.0539136521261057</c:v>
                </c:pt>
                <c:pt idx="67">
                  <c:v>3.4541885876831042</c:v>
                </c:pt>
                <c:pt idx="68">
                  <c:v>3.4541885876831042</c:v>
                </c:pt>
                <c:pt idx="69">
                  <c:v>2.9909591395142479</c:v>
                </c:pt>
                <c:pt idx="70">
                  <c:v>2.9909591395142479</c:v>
                </c:pt>
                <c:pt idx="71">
                  <c:v>3.7015361535198656</c:v>
                </c:pt>
                <c:pt idx="72">
                  <c:v>4.9989317442421228</c:v>
                </c:pt>
                <c:pt idx="73">
                  <c:v>4.9989317442421228</c:v>
                </c:pt>
                <c:pt idx="74">
                  <c:v>6.0002634899520606</c:v>
                </c:pt>
                <c:pt idx="75">
                  <c:v>2.9461037198841917</c:v>
                </c:pt>
                <c:pt idx="76">
                  <c:v>2.9461037198841917</c:v>
                </c:pt>
                <c:pt idx="77">
                  <c:v>17.165729933280264</c:v>
                </c:pt>
                <c:pt idx="78">
                  <c:v>15.596234524098941</c:v>
                </c:pt>
                <c:pt idx="79">
                  <c:v>15.596234524098941</c:v>
                </c:pt>
                <c:pt idx="80">
                  <c:v>9.058125145987443</c:v>
                </c:pt>
                <c:pt idx="81">
                  <c:v>5.6788103278996545</c:v>
                </c:pt>
                <c:pt idx="82">
                  <c:v>5.6788103278996545</c:v>
                </c:pt>
                <c:pt idx="83">
                  <c:v>2.1419137153860066</c:v>
                </c:pt>
                <c:pt idx="84">
                  <c:v>5.2314765475890335</c:v>
                </c:pt>
                <c:pt idx="85">
                  <c:v>5.2314765475890335</c:v>
                </c:pt>
                <c:pt idx="86">
                  <c:v>7.7145013919731449</c:v>
                </c:pt>
                <c:pt idx="87">
                  <c:v>9.8810103071217128</c:v>
                </c:pt>
                <c:pt idx="88">
                  <c:v>13.112864210448944</c:v>
                </c:pt>
                <c:pt idx="89">
                  <c:v>13.112864210448944</c:v>
                </c:pt>
                <c:pt idx="90">
                  <c:v>2.3749249606049938</c:v>
                </c:pt>
                <c:pt idx="91">
                  <c:v>2.3749249606049938</c:v>
                </c:pt>
                <c:pt idx="92">
                  <c:v>2.493167938606613</c:v>
                </c:pt>
                <c:pt idx="93">
                  <c:v>4.9866821629080098</c:v>
                </c:pt>
                <c:pt idx="94">
                  <c:v>15.302303477156425</c:v>
                </c:pt>
                <c:pt idx="95">
                  <c:v>15.302303477156425</c:v>
                </c:pt>
                <c:pt idx="96">
                  <c:v>3.7376384042100885</c:v>
                </c:pt>
                <c:pt idx="97">
                  <c:v>4.6650773094184661</c:v>
                </c:pt>
                <c:pt idx="98">
                  <c:v>2.0905969781877429</c:v>
                </c:pt>
                <c:pt idx="99">
                  <c:v>2.0905969781877429</c:v>
                </c:pt>
                <c:pt idx="100">
                  <c:v>49.105361744680593</c:v>
                </c:pt>
                <c:pt idx="101">
                  <c:v>49.105361744680593</c:v>
                </c:pt>
                <c:pt idx="102">
                  <c:v>51.250413833638689</c:v>
                </c:pt>
                <c:pt idx="103">
                  <c:v>51.250413833638689</c:v>
                </c:pt>
                <c:pt idx="104">
                  <c:v>12.327553988009091</c:v>
                </c:pt>
                <c:pt idx="105">
                  <c:v>14.169533359383697</c:v>
                </c:pt>
                <c:pt idx="106">
                  <c:v>14.169533359383697</c:v>
                </c:pt>
                <c:pt idx="107">
                  <c:v>4.2361279480357092</c:v>
                </c:pt>
                <c:pt idx="108">
                  <c:v>4.1361540183173471</c:v>
                </c:pt>
                <c:pt idx="109">
                  <c:v>4.1361540183173471</c:v>
                </c:pt>
                <c:pt idx="110">
                  <c:v>10.295242257061712</c:v>
                </c:pt>
                <c:pt idx="111">
                  <c:v>10.295242257061712</c:v>
                </c:pt>
                <c:pt idx="112">
                  <c:v>13.548056277554251</c:v>
                </c:pt>
                <c:pt idx="113">
                  <c:v>13.548056277554251</c:v>
                </c:pt>
                <c:pt idx="114">
                  <c:v>10.542297830410773</c:v>
                </c:pt>
                <c:pt idx="115">
                  <c:v>10.542297830410773</c:v>
                </c:pt>
                <c:pt idx="116">
                  <c:v>2.6652453453471452</c:v>
                </c:pt>
                <c:pt idx="117">
                  <c:v>17.983997425574657</c:v>
                </c:pt>
                <c:pt idx="118">
                  <c:v>16.871428119214276</c:v>
                </c:pt>
                <c:pt idx="119">
                  <c:v>16.871428119214276</c:v>
                </c:pt>
                <c:pt idx="120">
                  <c:v>28.58134301722486</c:v>
                </c:pt>
                <c:pt idx="121">
                  <c:v>10.673122115565359</c:v>
                </c:pt>
                <c:pt idx="122">
                  <c:v>10.673122115565359</c:v>
                </c:pt>
                <c:pt idx="123">
                  <c:v>13.077649427222365</c:v>
                </c:pt>
                <c:pt idx="124">
                  <c:v>8.7266676169386184</c:v>
                </c:pt>
                <c:pt idx="125">
                  <c:v>6.9515431143574622</c:v>
                </c:pt>
                <c:pt idx="126">
                  <c:v>7.1154194430905378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2D3-9877-E820EB67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10232"/>
        <c:axId val="260010624"/>
      </c:lineChart>
      <c:catAx>
        <c:axId val="26001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0624"/>
        <c:crosses val="autoZero"/>
        <c:auto val="1"/>
        <c:lblAlgn val="ctr"/>
        <c:lblOffset val="100"/>
        <c:noMultiLvlLbl val="0"/>
      </c:catAx>
      <c:valAx>
        <c:axId val="260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窓通過後と逆フーリエの比較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手首!$G$2:$G$129</c:f>
              <c:numCache>
                <c:formatCode>General</c:formatCode>
                <c:ptCount val="128"/>
                <c:pt idx="0">
                  <c:v>2.0819962784991866</c:v>
                </c:pt>
                <c:pt idx="1">
                  <c:v>1.7411738367031404</c:v>
                </c:pt>
                <c:pt idx="2">
                  <c:v>1.7005585064411819</c:v>
                </c:pt>
                <c:pt idx="3">
                  <c:v>3.10525060155984</c:v>
                </c:pt>
                <c:pt idx="4">
                  <c:v>3.2198339860093541</c:v>
                </c:pt>
                <c:pt idx="5">
                  <c:v>2.6596234254764908</c:v>
                </c:pt>
                <c:pt idx="6">
                  <c:v>3.7273098189679721</c:v>
                </c:pt>
                <c:pt idx="7">
                  <c:v>3.8037093342139832</c:v>
                </c:pt>
                <c:pt idx="8">
                  <c:v>3.7016419689191356</c:v>
                </c:pt>
                <c:pt idx="9">
                  <c:v>3.74113690203365</c:v>
                </c:pt>
                <c:pt idx="10">
                  <c:v>3.2249055565265961</c:v>
                </c:pt>
                <c:pt idx="11">
                  <c:v>4.6750739884363206</c:v>
                </c:pt>
                <c:pt idx="12">
                  <c:v>5.214069781193742</c:v>
                </c:pt>
                <c:pt idx="13">
                  <c:v>5.7213386845664855</c:v>
                </c:pt>
                <c:pt idx="14">
                  <c:v>8.1745358398919521</c:v>
                </c:pt>
                <c:pt idx="15">
                  <c:v>8.2550098666667466</c:v>
                </c:pt>
                <c:pt idx="16">
                  <c:v>9.4546133514872555</c:v>
                </c:pt>
                <c:pt idx="17">
                  <c:v>5.0733927063143565</c:v>
                </c:pt>
                <c:pt idx="18">
                  <c:v>6.526590474330173</c:v>
                </c:pt>
                <c:pt idx="19">
                  <c:v>5.7420084340835142</c:v>
                </c:pt>
                <c:pt idx="20">
                  <c:v>6.199840121876778</c:v>
                </c:pt>
                <c:pt idx="21">
                  <c:v>5.7246815013108963</c:v>
                </c:pt>
                <c:pt idx="22">
                  <c:v>5.8641951910789754</c:v>
                </c:pt>
                <c:pt idx="23">
                  <c:v>3.4115886859473612</c:v>
                </c:pt>
                <c:pt idx="24">
                  <c:v>1.4626407491255133</c:v>
                </c:pt>
                <c:pt idx="25">
                  <c:v>2.5316705015424139</c:v>
                </c:pt>
                <c:pt idx="26">
                  <c:v>2.6672019139687873</c:v>
                </c:pt>
                <c:pt idx="27">
                  <c:v>4.8833403176519763</c:v>
                </c:pt>
                <c:pt idx="28">
                  <c:v>3.3882694106503282</c:v>
                </c:pt>
                <c:pt idx="29">
                  <c:v>3.5489554511720711</c:v>
                </c:pt>
                <c:pt idx="30">
                  <c:v>2.9669770922203842</c:v>
                </c:pt>
                <c:pt idx="31">
                  <c:v>0.33715093253086204</c:v>
                </c:pt>
                <c:pt idx="32">
                  <c:v>4.4459482542578677</c:v>
                </c:pt>
                <c:pt idx="33">
                  <c:v>9.2964827236229048</c:v>
                </c:pt>
                <c:pt idx="34">
                  <c:v>4.8532514570276355</c:v>
                </c:pt>
                <c:pt idx="35">
                  <c:v>5.0309697416735606</c:v>
                </c:pt>
                <c:pt idx="36">
                  <c:v>4.0234492906325894</c:v>
                </c:pt>
                <c:pt idx="37">
                  <c:v>4.2149118531098191</c:v>
                </c:pt>
                <c:pt idx="38">
                  <c:v>4.5291517530765431</c:v>
                </c:pt>
                <c:pt idx="39">
                  <c:v>3.9866968123984901</c:v>
                </c:pt>
                <c:pt idx="40">
                  <c:v>6.9151622011256189</c:v>
                </c:pt>
                <c:pt idx="41">
                  <c:v>1.6163003204591311</c:v>
                </c:pt>
                <c:pt idx="42">
                  <c:v>1.6804759586364548</c:v>
                </c:pt>
                <c:pt idx="43">
                  <c:v>3.9034575468272847</c:v>
                </c:pt>
                <c:pt idx="44">
                  <c:v>0.71999669897859642</c:v>
                </c:pt>
                <c:pt idx="45">
                  <c:v>10.331989858363173</c:v>
                </c:pt>
                <c:pt idx="46">
                  <c:v>10.544340678968119</c:v>
                </c:pt>
                <c:pt idx="47">
                  <c:v>16.62512478033112</c:v>
                </c:pt>
                <c:pt idx="48">
                  <c:v>16.924253177347659</c:v>
                </c:pt>
                <c:pt idx="49">
                  <c:v>3.7767755209603608</c:v>
                </c:pt>
                <c:pt idx="50">
                  <c:v>3.8353538809345928</c:v>
                </c:pt>
                <c:pt idx="51">
                  <c:v>6.560756329144743</c:v>
                </c:pt>
                <c:pt idx="52">
                  <c:v>6.646664564585862</c:v>
                </c:pt>
                <c:pt idx="53">
                  <c:v>5.5356073449254257</c:v>
                </c:pt>
                <c:pt idx="54">
                  <c:v>5.5950284479347197</c:v>
                </c:pt>
                <c:pt idx="55">
                  <c:v>9.6403942887179408</c:v>
                </c:pt>
                <c:pt idx="56">
                  <c:v>9.6808480889913557</c:v>
                </c:pt>
                <c:pt idx="57">
                  <c:v>9.7513051810843372</c:v>
                </c:pt>
                <c:pt idx="58">
                  <c:v>3.0176242237114637</c:v>
                </c:pt>
                <c:pt idx="59">
                  <c:v>3.0327606305004582</c:v>
                </c:pt>
                <c:pt idx="60">
                  <c:v>5.9801068332519067</c:v>
                </c:pt>
                <c:pt idx="61">
                  <c:v>5.9967172309723749</c:v>
                </c:pt>
                <c:pt idx="62">
                  <c:v>4.0558793293608426</c:v>
                </c:pt>
                <c:pt idx="63">
                  <c:v>4.0581278980388147</c:v>
                </c:pt>
                <c:pt idx="64">
                  <c:v>7.0810412981543189</c:v>
                </c:pt>
                <c:pt idx="65">
                  <c:v>7.0692736243300622</c:v>
                </c:pt>
                <c:pt idx="66">
                  <c:v>5.0287511994618894</c:v>
                </c:pt>
                <c:pt idx="67">
                  <c:v>3.4236578057156262</c:v>
                </c:pt>
                <c:pt idx="68">
                  <c:v>3.4065704442099221</c:v>
                </c:pt>
                <c:pt idx="69">
                  <c:v>2.9317158791766125</c:v>
                </c:pt>
                <c:pt idx="70">
                  <c:v>2.9105330557643896</c:v>
                </c:pt>
                <c:pt idx="71">
                  <c:v>3.5719253288010053</c:v>
                </c:pt>
                <c:pt idx="72">
                  <c:v>4.7781542978616454</c:v>
                </c:pt>
                <c:pt idx="73">
                  <c:v>4.7274086758563909</c:v>
                </c:pt>
                <c:pt idx="74">
                  <c:v>5.6075772094952159</c:v>
                </c:pt>
                <c:pt idx="75">
                  <c:v>2.717710038914054</c:v>
                </c:pt>
                <c:pt idx="76">
                  <c:v>2.679409049051162</c:v>
                </c:pt>
                <c:pt idx="77">
                  <c:v>15.373366955863895</c:v>
                </c:pt>
                <c:pt idx="78">
                  <c:v>13.737748503101677</c:v>
                </c:pt>
                <c:pt idx="79">
                  <c:v>13.49494011177784</c:v>
                </c:pt>
                <c:pt idx="80">
                  <c:v>7.6895975045531193</c:v>
                </c:pt>
                <c:pt idx="81">
                  <c:v>4.7237531787328129</c:v>
                </c:pt>
                <c:pt idx="82">
                  <c:v>4.6226747238959804</c:v>
                </c:pt>
                <c:pt idx="83">
                  <c:v>1.7040258172122908</c:v>
                </c:pt>
                <c:pt idx="84">
                  <c:v>4.0621749023751601</c:v>
                </c:pt>
                <c:pt idx="85">
                  <c:v>3.9594037834230718</c:v>
                </c:pt>
                <c:pt idx="86">
                  <c:v>5.6830829588355352</c:v>
                </c:pt>
                <c:pt idx="87">
                  <c:v>7.0751430780452447</c:v>
                </c:pt>
                <c:pt idx="88">
                  <c:v>9.1130384882911422</c:v>
                </c:pt>
                <c:pt idx="89">
                  <c:v>8.8319199090398417</c:v>
                </c:pt>
                <c:pt idx="90">
                  <c:v>1.5479069380515915</c:v>
                </c:pt>
                <c:pt idx="91">
                  <c:v>1.4955889213778388</c:v>
                </c:pt>
                <c:pt idx="92">
                  <c:v>1.5145895955307473</c:v>
                </c:pt>
                <c:pt idx="93">
                  <c:v>2.9176473176270341</c:v>
                </c:pt>
                <c:pt idx="94">
                  <c:v>8.6086341616636339</c:v>
                </c:pt>
                <c:pt idx="95">
                  <c:v>8.2632438776644772</c:v>
                </c:pt>
                <c:pt idx="96">
                  <c:v>1.9339620152465904</c:v>
                </c:pt>
                <c:pt idx="97">
                  <c:v>2.3088032799346343</c:v>
                </c:pt>
                <c:pt idx="98">
                  <c:v>0.98781539642934268</c:v>
                </c:pt>
                <c:pt idx="99">
                  <c:v>0.94130895888830912</c:v>
                </c:pt>
                <c:pt idx="100">
                  <c:v>21.028345711896346</c:v>
                </c:pt>
                <c:pt idx="101">
                  <c:v>19.959809662789144</c:v>
                </c:pt>
                <c:pt idx="102">
                  <c:v>19.732981044920518</c:v>
                </c:pt>
                <c:pt idx="103">
                  <c:v>18.65338870321035</c:v>
                </c:pt>
                <c:pt idx="104">
                  <c:v>4.2323532448542798</c:v>
                </c:pt>
                <c:pt idx="105">
                  <c:v>4.5789909916053304</c:v>
                </c:pt>
                <c:pt idx="106">
                  <c:v>4.3006338614287811</c:v>
                </c:pt>
                <c:pt idx="107">
                  <c:v>1.2049144599914017</c:v>
                </c:pt>
                <c:pt idx="108">
                  <c:v>1.1001272967781639</c:v>
                </c:pt>
                <c:pt idx="109">
                  <c:v>1.0265069374073468</c:v>
                </c:pt>
                <c:pt idx="110">
                  <c:v>2.3790542389906828</c:v>
                </c:pt>
                <c:pt idx="111">
                  <c:v>2.2107064364070741</c:v>
                </c:pt>
                <c:pt idx="112">
                  <c:v>2.698264519075269</c:v>
                </c:pt>
                <c:pt idx="113">
                  <c:v>2.4984673922430982</c:v>
                </c:pt>
                <c:pt idx="114">
                  <c:v>1.7977204408327419</c:v>
                </c:pt>
                <c:pt idx="115">
                  <c:v>1.6606646951001995</c:v>
                </c:pt>
                <c:pt idx="116">
                  <c:v>0.38764618121527966</c:v>
                </c:pt>
                <c:pt idx="117">
                  <c:v>2.415542525914149</c:v>
                </c:pt>
                <c:pt idx="118">
                  <c:v>2.094839609818822</c:v>
                </c:pt>
                <c:pt idx="119">
                  <c:v>1.9404743075300752</c:v>
                </c:pt>
                <c:pt idx="120">
                  <c:v>3.0550520386004338</c:v>
                </c:pt>
                <c:pt idx="121">
                  <c:v>1.0652570545385054</c:v>
                </c:pt>
                <c:pt idx="122">
                  <c:v>1.0009854126255711</c:v>
                </c:pt>
                <c:pt idx="123">
                  <c:v>1.161802302873099</c:v>
                </c:pt>
                <c:pt idx="124">
                  <c:v>0.7415817893516875</c:v>
                </c:pt>
                <c:pt idx="125">
                  <c:v>0.57152129601559121</c:v>
                </c:pt>
                <c:pt idx="126">
                  <c:v>0.57317613924261746</c:v>
                </c:pt>
                <c:pt idx="127">
                  <c:v>0.84813662911495658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BFD-9381-AF8CA1C36E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78-4BFD-9381-AF8CA1C36E67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78-4BFD-9381-AF8CA1C36E67}"/>
              </c:ext>
            </c:extLst>
          </c:dPt>
          <c:dPt>
            <c:idx val="19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78-4BFD-9381-AF8CA1C36E67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78-4BFD-9381-AF8CA1C36E67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78-4BFD-9381-AF8CA1C36E67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78-4BFD-9381-AF8CA1C36E67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78-4BFD-9381-AF8CA1C36E67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78-4BFD-9381-AF8CA1C36E67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78-4BFD-9381-AF8CA1C36E67}"/>
              </c:ext>
            </c:extLst>
          </c:dPt>
          <c:dPt>
            <c:idx val="83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78-4BFD-9381-AF8CA1C36E6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78-4BFD-9381-AF8CA1C36E6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78-4BFD-9381-AF8CA1C36E6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78-4BFD-9381-AF8CA1C36E6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78-4BFD-9381-AF8CA1C36E67}"/>
              </c:ext>
            </c:extLst>
          </c:dPt>
          <c:dPt>
            <c:idx val="126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78-4BFD-9381-AF8CA1C36E67}"/>
              </c:ext>
            </c:extLst>
          </c:dPt>
          <c:val>
            <c:numRef>
              <c:f>手首!$X$2:$X$129</c:f>
              <c:numCache>
                <c:formatCode>General</c:formatCode>
                <c:ptCount val="128"/>
                <c:pt idx="0">
                  <c:v>6.7804682144971657</c:v>
                </c:pt>
                <c:pt idx="1">
                  <c:v>5.4310039249359896</c:v>
                </c:pt>
                <c:pt idx="2">
                  <c:v>4.4148498192102501</c:v>
                </c:pt>
                <c:pt idx="3">
                  <c:v>4.3272551909929797</c:v>
                </c:pt>
                <c:pt idx="4">
                  <c:v>5.2195317855028343</c:v>
                </c:pt>
                <c:pt idx="5">
                  <c:v>6.5689960750640104</c:v>
                </c:pt>
                <c:pt idx="6">
                  <c:v>7.5851501807897499</c:v>
                </c:pt>
                <c:pt idx="7">
                  <c:v>7.6727448090070203</c:v>
                </c:pt>
                <c:pt idx="8">
                  <c:v>6.7804682144971657</c:v>
                </c:pt>
                <c:pt idx="9">
                  <c:v>5.4310039249359896</c:v>
                </c:pt>
                <c:pt idx="10">
                  <c:v>4.4148498192102501</c:v>
                </c:pt>
                <c:pt idx="11">
                  <c:v>4.3272551909929797</c:v>
                </c:pt>
                <c:pt idx="12">
                  <c:v>5.2195317855028343</c:v>
                </c:pt>
                <c:pt idx="13">
                  <c:v>6.5689960750640104</c:v>
                </c:pt>
                <c:pt idx="14">
                  <c:v>7.5851501807897499</c:v>
                </c:pt>
                <c:pt idx="15">
                  <c:v>7.6727448090070203</c:v>
                </c:pt>
                <c:pt idx="16">
                  <c:v>6.7804682144971657</c:v>
                </c:pt>
                <c:pt idx="17">
                  <c:v>5.4310039249359896</c:v>
                </c:pt>
                <c:pt idx="18">
                  <c:v>4.4148498192102501</c:v>
                </c:pt>
                <c:pt idx="19">
                  <c:v>4.3272551909929797</c:v>
                </c:pt>
                <c:pt idx="20">
                  <c:v>5.2195317855028343</c:v>
                </c:pt>
                <c:pt idx="21">
                  <c:v>6.5689960750640104</c:v>
                </c:pt>
                <c:pt idx="22">
                  <c:v>7.5851501807897499</c:v>
                </c:pt>
                <c:pt idx="23">
                  <c:v>7.6727448090070203</c:v>
                </c:pt>
                <c:pt idx="24">
                  <c:v>6.7804682144971657</c:v>
                </c:pt>
                <c:pt idx="25">
                  <c:v>5.4310039249359896</c:v>
                </c:pt>
                <c:pt idx="26">
                  <c:v>4.4148498192102501</c:v>
                </c:pt>
                <c:pt idx="27">
                  <c:v>4.3272551909929797</c:v>
                </c:pt>
                <c:pt idx="28">
                  <c:v>5.2195317855028343</c:v>
                </c:pt>
                <c:pt idx="29">
                  <c:v>6.5689960750640104</c:v>
                </c:pt>
                <c:pt idx="30">
                  <c:v>7.5851501807897499</c:v>
                </c:pt>
                <c:pt idx="31">
                  <c:v>7.6727448090070203</c:v>
                </c:pt>
                <c:pt idx="32">
                  <c:v>6.7804682144971657</c:v>
                </c:pt>
                <c:pt idx="33">
                  <c:v>5.4310039249359896</c:v>
                </c:pt>
                <c:pt idx="34">
                  <c:v>4.4148498192102501</c:v>
                </c:pt>
                <c:pt idx="35">
                  <c:v>4.3272551909929797</c:v>
                </c:pt>
                <c:pt idx="36">
                  <c:v>5.2195317855028343</c:v>
                </c:pt>
                <c:pt idx="37">
                  <c:v>6.5689960750640104</c:v>
                </c:pt>
                <c:pt idx="38">
                  <c:v>7.5851501807897499</c:v>
                </c:pt>
                <c:pt idx="39">
                  <c:v>7.6727448090070203</c:v>
                </c:pt>
                <c:pt idx="40">
                  <c:v>6.7804682144971657</c:v>
                </c:pt>
                <c:pt idx="41">
                  <c:v>5.4310039249359896</c:v>
                </c:pt>
                <c:pt idx="42">
                  <c:v>4.4148498192102501</c:v>
                </c:pt>
                <c:pt idx="43">
                  <c:v>4.3272551909929797</c:v>
                </c:pt>
                <c:pt idx="44">
                  <c:v>5.2195317855028343</c:v>
                </c:pt>
                <c:pt idx="45">
                  <c:v>6.5689960750640104</c:v>
                </c:pt>
                <c:pt idx="46">
                  <c:v>7.5851501807897499</c:v>
                </c:pt>
                <c:pt idx="47">
                  <c:v>7.6727448090070203</c:v>
                </c:pt>
                <c:pt idx="48">
                  <c:v>6.7804682144971657</c:v>
                </c:pt>
                <c:pt idx="49">
                  <c:v>5.4310039249359896</c:v>
                </c:pt>
                <c:pt idx="50">
                  <c:v>4.4148498192102501</c:v>
                </c:pt>
                <c:pt idx="51">
                  <c:v>4.3272551909929797</c:v>
                </c:pt>
                <c:pt idx="52">
                  <c:v>5.2195317855028343</c:v>
                </c:pt>
                <c:pt idx="53">
                  <c:v>6.5689960750640104</c:v>
                </c:pt>
                <c:pt idx="54">
                  <c:v>7.5851501807897499</c:v>
                </c:pt>
                <c:pt idx="55">
                  <c:v>7.6727448090070203</c:v>
                </c:pt>
                <c:pt idx="56">
                  <c:v>6.7804682144971657</c:v>
                </c:pt>
                <c:pt idx="57">
                  <c:v>5.4310039249359896</c:v>
                </c:pt>
                <c:pt idx="58">
                  <c:v>4.4148498192102501</c:v>
                </c:pt>
                <c:pt idx="59">
                  <c:v>4.3272551909929797</c:v>
                </c:pt>
                <c:pt idx="60">
                  <c:v>5.2195317855028343</c:v>
                </c:pt>
                <c:pt idx="61">
                  <c:v>6.5689960750640104</c:v>
                </c:pt>
                <c:pt idx="62">
                  <c:v>7.5851501807897499</c:v>
                </c:pt>
                <c:pt idx="63">
                  <c:v>7.6727448090070203</c:v>
                </c:pt>
                <c:pt idx="64">
                  <c:v>6.7804682144971657</c:v>
                </c:pt>
                <c:pt idx="65">
                  <c:v>5.4310039249359896</c:v>
                </c:pt>
                <c:pt idx="66">
                  <c:v>4.4148498192102501</c:v>
                </c:pt>
                <c:pt idx="67">
                  <c:v>4.3272551909929797</c:v>
                </c:pt>
                <c:pt idx="68">
                  <c:v>5.2195317855028343</c:v>
                </c:pt>
                <c:pt idx="69">
                  <c:v>6.5689960750640104</c:v>
                </c:pt>
                <c:pt idx="70">
                  <c:v>7.5851501807897499</c:v>
                </c:pt>
                <c:pt idx="71">
                  <c:v>7.6727448090070203</c:v>
                </c:pt>
                <c:pt idx="72">
                  <c:v>6.7804682144971657</c:v>
                </c:pt>
                <c:pt idx="73">
                  <c:v>5.4310039249359896</c:v>
                </c:pt>
                <c:pt idx="74">
                  <c:v>4.4148498192102501</c:v>
                </c:pt>
                <c:pt idx="75">
                  <c:v>4.3272551909929797</c:v>
                </c:pt>
                <c:pt idx="76">
                  <c:v>5.2195317855028343</c:v>
                </c:pt>
                <c:pt idx="77">
                  <c:v>6.5689960750640104</c:v>
                </c:pt>
                <c:pt idx="78">
                  <c:v>7.5851501807897499</c:v>
                </c:pt>
                <c:pt idx="79">
                  <c:v>7.6727448090070203</c:v>
                </c:pt>
                <c:pt idx="80">
                  <c:v>6.7804682144971657</c:v>
                </c:pt>
                <c:pt idx="81">
                  <c:v>5.4310039249359896</c:v>
                </c:pt>
                <c:pt idx="82">
                  <c:v>4.4148498192102501</c:v>
                </c:pt>
                <c:pt idx="83">
                  <c:v>4.3272551909929797</c:v>
                </c:pt>
                <c:pt idx="84">
                  <c:v>5.2195317855028343</c:v>
                </c:pt>
                <c:pt idx="85">
                  <c:v>6.5689960750640104</c:v>
                </c:pt>
                <c:pt idx="86">
                  <c:v>7.5851501807897499</c:v>
                </c:pt>
                <c:pt idx="87">
                  <c:v>7.6727448090070203</c:v>
                </c:pt>
                <c:pt idx="88">
                  <c:v>6.7804682144971657</c:v>
                </c:pt>
                <c:pt idx="89">
                  <c:v>5.4310039249359896</c:v>
                </c:pt>
                <c:pt idx="90">
                  <c:v>4.4148498192102501</c:v>
                </c:pt>
                <c:pt idx="91">
                  <c:v>4.3272551909929797</c:v>
                </c:pt>
                <c:pt idx="92">
                  <c:v>5.2195317855028343</c:v>
                </c:pt>
                <c:pt idx="93">
                  <c:v>6.5689960750640104</c:v>
                </c:pt>
                <c:pt idx="94">
                  <c:v>7.5851501807897499</c:v>
                </c:pt>
                <c:pt idx="95">
                  <c:v>7.6727448090070203</c:v>
                </c:pt>
                <c:pt idx="96">
                  <c:v>6.7804682144971657</c:v>
                </c:pt>
                <c:pt idx="97">
                  <c:v>5.4310039249359896</c:v>
                </c:pt>
                <c:pt idx="98">
                  <c:v>4.4148498192102501</c:v>
                </c:pt>
                <c:pt idx="99">
                  <c:v>4.3272551909929797</c:v>
                </c:pt>
                <c:pt idx="100">
                  <c:v>5.2195317855028343</c:v>
                </c:pt>
                <c:pt idx="101">
                  <c:v>6.5689960750640104</c:v>
                </c:pt>
                <c:pt idx="102">
                  <c:v>7.5851501807897499</c:v>
                </c:pt>
                <c:pt idx="103">
                  <c:v>7.6727448090070203</c:v>
                </c:pt>
                <c:pt idx="104">
                  <c:v>6.7804682144971657</c:v>
                </c:pt>
                <c:pt idx="105">
                  <c:v>5.4310039249359896</c:v>
                </c:pt>
                <c:pt idx="106">
                  <c:v>4.4148498192102501</c:v>
                </c:pt>
                <c:pt idx="107">
                  <c:v>4.3272551909929797</c:v>
                </c:pt>
                <c:pt idx="108">
                  <c:v>5.2195317855028343</c:v>
                </c:pt>
                <c:pt idx="109">
                  <c:v>6.5689960750640104</c:v>
                </c:pt>
                <c:pt idx="110">
                  <c:v>7.5851501807897499</c:v>
                </c:pt>
                <c:pt idx="111">
                  <c:v>7.6727448090070203</c:v>
                </c:pt>
                <c:pt idx="112">
                  <c:v>6.7804682144971657</c:v>
                </c:pt>
                <c:pt idx="113">
                  <c:v>5.4310039249359896</c:v>
                </c:pt>
                <c:pt idx="114">
                  <c:v>4.4148498192102501</c:v>
                </c:pt>
                <c:pt idx="115">
                  <c:v>4.3272551909929797</c:v>
                </c:pt>
                <c:pt idx="116">
                  <c:v>5.2195317855028343</c:v>
                </c:pt>
                <c:pt idx="117">
                  <c:v>6.5689960750640104</c:v>
                </c:pt>
                <c:pt idx="118">
                  <c:v>7.5851501807897499</c:v>
                </c:pt>
                <c:pt idx="119">
                  <c:v>7.6727448090070203</c:v>
                </c:pt>
                <c:pt idx="120">
                  <c:v>6.7804682144971657</c:v>
                </c:pt>
                <c:pt idx="121">
                  <c:v>5.4310039249359896</c:v>
                </c:pt>
                <c:pt idx="122">
                  <c:v>4.4148498192102501</c:v>
                </c:pt>
                <c:pt idx="123">
                  <c:v>4.3272551909929797</c:v>
                </c:pt>
                <c:pt idx="124">
                  <c:v>5.2195317855028343</c:v>
                </c:pt>
                <c:pt idx="125">
                  <c:v>6.5689960750640104</c:v>
                </c:pt>
                <c:pt idx="126">
                  <c:v>7.5851501807897499</c:v>
                </c:pt>
                <c:pt idx="127">
                  <c:v>7.6727448090070203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78-4BFD-9381-AF8CA1C3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11408"/>
        <c:axId val="260011800"/>
      </c:lineChart>
      <c:catAx>
        <c:axId val="2600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1800"/>
        <c:crosses val="autoZero"/>
        <c:auto val="1"/>
        <c:lblAlgn val="ctr"/>
        <c:lblOffset val="100"/>
        <c:noMultiLvlLbl val="0"/>
      </c:catAx>
      <c:valAx>
        <c:axId val="2600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</xdr:row>
      <xdr:rowOff>114300</xdr:rowOff>
    </xdr:from>
    <xdr:to>
      <xdr:col>13</xdr:col>
      <xdr:colOff>142875</xdr:colOff>
      <xdr:row>27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15</xdr:row>
      <xdr:rowOff>114299</xdr:rowOff>
    </xdr:from>
    <xdr:to>
      <xdr:col>6</xdr:col>
      <xdr:colOff>523876</xdr:colOff>
      <xdr:row>35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21</xdr:row>
      <xdr:rowOff>161925</xdr:rowOff>
    </xdr:from>
    <xdr:to>
      <xdr:col>11</xdr:col>
      <xdr:colOff>600075</xdr:colOff>
      <xdr:row>37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76200</xdr:rowOff>
    </xdr:from>
    <xdr:to>
      <xdr:col>12</xdr:col>
      <xdr:colOff>371475</xdr:colOff>
      <xdr:row>80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63</xdr:row>
      <xdr:rowOff>9524</xdr:rowOff>
    </xdr:from>
    <xdr:to>
      <xdr:col>13</xdr:col>
      <xdr:colOff>361950</xdr:colOff>
      <xdr:row>93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6</xdr:row>
      <xdr:rowOff>95249</xdr:rowOff>
    </xdr:from>
    <xdr:to>
      <xdr:col>10</xdr:col>
      <xdr:colOff>1905001</xdr:colOff>
      <xdr:row>25</xdr:row>
      <xdr:rowOff>161924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4</xdr:row>
      <xdr:rowOff>123825</xdr:rowOff>
    </xdr:from>
    <xdr:to>
      <xdr:col>6</xdr:col>
      <xdr:colOff>171450</xdr:colOff>
      <xdr:row>20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24</xdr:row>
      <xdr:rowOff>28575</xdr:rowOff>
    </xdr:from>
    <xdr:to>
      <xdr:col>13</xdr:col>
      <xdr:colOff>228600</xdr:colOff>
      <xdr:row>62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81</xdr:row>
      <xdr:rowOff>85725</xdr:rowOff>
    </xdr:from>
    <xdr:to>
      <xdr:col>12</xdr:col>
      <xdr:colOff>485775</xdr:colOff>
      <xdr:row>100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6</xdr:row>
      <xdr:rowOff>95249</xdr:rowOff>
    </xdr:from>
    <xdr:to>
      <xdr:col>10</xdr:col>
      <xdr:colOff>1905001</xdr:colOff>
      <xdr:row>25</xdr:row>
      <xdr:rowOff>161924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6</xdr:row>
      <xdr:rowOff>66675</xdr:rowOff>
    </xdr:from>
    <xdr:to>
      <xdr:col>7</xdr:col>
      <xdr:colOff>542925</xdr:colOff>
      <xdr:row>22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57150</xdr:rowOff>
    </xdr:from>
    <xdr:to>
      <xdr:col>12</xdr:col>
      <xdr:colOff>371475</xdr:colOff>
      <xdr:row>79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1142999</xdr:colOff>
      <xdr:row>74</xdr:row>
      <xdr:rowOff>66674</xdr:rowOff>
    </xdr:from>
    <xdr:to>
      <xdr:col>16</xdr:col>
      <xdr:colOff>1628775</xdr:colOff>
      <xdr:row>95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552449</xdr:colOff>
      <xdr:row>6</xdr:row>
      <xdr:rowOff>28574</xdr:rowOff>
    </xdr:from>
    <xdr:to>
      <xdr:col>27</xdr:col>
      <xdr:colOff>2285999</xdr:colOff>
      <xdr:row>25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1</xdr:row>
      <xdr:rowOff>47625</xdr:rowOff>
    </xdr:from>
    <xdr:to>
      <xdr:col>10</xdr:col>
      <xdr:colOff>228600</xdr:colOff>
      <xdr:row>17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333375</xdr:colOff>
      <xdr:row>20</xdr:row>
      <xdr:rowOff>47625</xdr:rowOff>
    </xdr:from>
    <xdr:to>
      <xdr:col>20</xdr:col>
      <xdr:colOff>19050</xdr:colOff>
      <xdr:row>58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58</xdr:row>
      <xdr:rowOff>57150</xdr:rowOff>
    </xdr:from>
    <xdr:to>
      <xdr:col>15</xdr:col>
      <xdr:colOff>228600</xdr:colOff>
      <xdr:row>74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18</xdr:row>
      <xdr:rowOff>52387</xdr:rowOff>
    </xdr:from>
    <xdr:to>
      <xdr:col>17</xdr:col>
      <xdr:colOff>647700</xdr:colOff>
      <xdr:row>34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18</xdr:row>
      <xdr:rowOff>33337</xdr:rowOff>
    </xdr:from>
    <xdr:to>
      <xdr:col>11</xdr:col>
      <xdr:colOff>66675</xdr:colOff>
      <xdr:row>34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57</xdr:row>
      <xdr:rowOff>76200</xdr:rowOff>
    </xdr:from>
    <xdr:to>
      <xdr:col>11</xdr:col>
      <xdr:colOff>323850</xdr:colOff>
      <xdr:row>76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5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2</xdr:row>
      <xdr:rowOff>38100</xdr:rowOff>
    </xdr:from>
    <xdr:to>
      <xdr:col>19</xdr:col>
      <xdr:colOff>561975</xdr:colOff>
      <xdr:row>18</xdr:row>
      <xdr:rowOff>38100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35</xdr:row>
      <xdr:rowOff>95249</xdr:rowOff>
    </xdr:from>
    <xdr:to>
      <xdr:col>19</xdr:col>
      <xdr:colOff>514350</xdr:colOff>
      <xdr:row>53</xdr:row>
      <xdr:rowOff>85724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228599</xdr:colOff>
      <xdr:row>43</xdr:row>
      <xdr:rowOff>28575</xdr:rowOff>
    </xdr:from>
    <xdr:to>
      <xdr:col>19</xdr:col>
      <xdr:colOff>390524</xdr:colOff>
      <xdr:row>59</xdr:row>
      <xdr:rowOff>28575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0"/>
  <sheetViews>
    <sheetView tabSelected="1" topLeftCell="K29" workbookViewId="0">
      <selection activeCell="N3" sqref="N3:O64"/>
    </sheetView>
  </sheetViews>
  <sheetFormatPr defaultRowHeight="13.5"/>
  <cols>
    <col min="5" max="5" width="15" customWidth="1"/>
    <col min="9" max="9" width="13.375" customWidth="1"/>
    <col min="11" max="11" width="35" customWidth="1"/>
    <col min="16" max="16" width="16.25" customWidth="1"/>
    <col min="20" max="20" width="10.625" customWidth="1"/>
    <col min="21" max="21" width="33.375" customWidth="1"/>
    <col min="22" max="22" width="17" customWidth="1"/>
    <col min="24" max="24" width="5.75" customWidth="1"/>
    <col min="25" max="25" width="15.875" customWidth="1"/>
    <col min="26" max="26" width="33.875" customWidth="1"/>
    <col min="27" max="27" width="21.375" customWidth="1"/>
    <col min="28" max="28" width="26.125" customWidth="1"/>
    <col min="29" max="29" width="7.125" customWidth="1"/>
    <col min="30" max="30" width="15.25" customWidth="1"/>
    <col min="31" max="31" width="13.375" customWidth="1"/>
    <col min="32" max="32" width="15.625" customWidth="1"/>
    <col min="33" max="33" width="11.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/>
      <c r="Z1" s="4"/>
      <c r="AA1" s="4"/>
      <c r="AB1" s="4"/>
      <c r="AD1" s="4"/>
      <c r="AE1" s="4"/>
      <c r="AF1" s="4"/>
      <c r="AG1" s="4"/>
    </row>
    <row r="2" spans="1:33">
      <c r="A2">
        <v>511.008456100285</v>
      </c>
      <c r="B2">
        <v>212.08882538910501</v>
      </c>
      <c r="C2">
        <v>493.20055249878402</v>
      </c>
      <c r="D2">
        <v>212.89421491214699</v>
      </c>
      <c r="E2">
        <v>17.826106780903601</v>
      </c>
      <c r="F2">
        <f>0.54-(0.46*COS(2*PI()*0.03*H2/3.84))</f>
        <v>8.0554090145620705E-2</v>
      </c>
      <c r="G2">
        <f>E2*F2</f>
        <v>1.4359658125743691</v>
      </c>
      <c r="H2">
        <v>1</v>
      </c>
      <c r="I2">
        <f>CORREL(E2:E175,E3:E176)</f>
        <v>0.64441919558891603</v>
      </c>
      <c r="J2">
        <f>J5*128</f>
        <v>4.62</v>
      </c>
      <c r="K2" s="3">
        <v>1169.4632143414401</v>
      </c>
      <c r="L2" s="2">
        <f>IMABS(K2)</f>
        <v>1169.4632143414401</v>
      </c>
      <c r="M2" s="2">
        <v>0</v>
      </c>
      <c r="N2" s="2">
        <f>M2/J2</f>
        <v>0</v>
      </c>
      <c r="O2" s="2">
        <f>L2/(128/2)</f>
        <v>18.272862724085002</v>
      </c>
      <c r="P2" s="3">
        <v>1.43596581257433</v>
      </c>
      <c r="Q2">
        <f>IMREAL(K2)</f>
        <v>1169.4632143414401</v>
      </c>
      <c r="R2">
        <f>IMAGINARY(K2)</f>
        <v>0</v>
      </c>
      <c r="S2">
        <f>IMABS(K2)</f>
        <v>1169.4632143414401</v>
      </c>
      <c r="T2">
        <v>0</v>
      </c>
      <c r="U2" t="str">
        <f>COMPLEX(T2*Q2,T2*R2)</f>
        <v>0</v>
      </c>
      <c r="V2">
        <f>IMABS(U2)</f>
        <v>0</v>
      </c>
      <c r="W2" s="3">
        <v>1.7789345337218001</v>
      </c>
      <c r="X2">
        <f>W2+6</f>
        <v>7.7789345337218005</v>
      </c>
      <c r="AA2" s="5"/>
      <c r="AB2" s="3"/>
    </row>
    <row r="3" spans="1:33">
      <c r="A3">
        <v>519.47236413621704</v>
      </c>
      <c r="B3">
        <v>214.49602345269901</v>
      </c>
      <c r="C3">
        <v>488.53841889971397</v>
      </c>
      <c r="D3">
        <v>218.357758637068</v>
      </c>
      <c r="E3">
        <v>31.1740591923664</v>
      </c>
      <c r="F3">
        <f t="shared" ref="F3:F66" si="0">0.54-(0.46*COS(2*PI()*0.03*H3/3.84))</f>
        <v>8.2215025730789426E-2</v>
      </c>
      <c r="G3">
        <f t="shared" ref="G3:G66" si="1">E3*F3</f>
        <v>2.562976078633556</v>
      </c>
      <c r="H3">
        <v>2</v>
      </c>
      <c r="I3">
        <f>CORREL(E2:E174,E4:E176)</f>
        <v>0.56087101238625758</v>
      </c>
      <c r="K3" t="s">
        <v>24</v>
      </c>
      <c r="L3" s="2">
        <f>IMABS(K3)</f>
        <v>473.28393312656817</v>
      </c>
      <c r="M3" s="2">
        <v>1</v>
      </c>
      <c r="N3" s="2">
        <f>M3/J2</f>
        <v>0.21645021645021645</v>
      </c>
      <c r="O3" s="2">
        <f t="shared" ref="O3:O66" si="2">L3/(128/2)</f>
        <v>7.3950614551026277</v>
      </c>
      <c r="P3" s="3">
        <v>2.5629760786335298</v>
      </c>
      <c r="Q3">
        <f t="shared" ref="Q3:Q66" si="3">IMREAL(K3)</f>
        <v>-432.18451060004401</v>
      </c>
      <c r="R3">
        <f t="shared" ref="R3:R66" si="4">IMAGINARY(K3)</f>
        <v>192.90990164621999</v>
      </c>
      <c r="S3">
        <f t="shared" ref="S3:S66" si="5">IMABS(K3)</f>
        <v>473.28393312656817</v>
      </c>
      <c r="T3">
        <v>0</v>
      </c>
      <c r="U3" t="str">
        <f t="shared" ref="U3:U66" si="6">COMPLEX(T3*Q3,T3*R3)</f>
        <v>0</v>
      </c>
      <c r="V3">
        <f t="shared" ref="V3:V66" si="7">IMABS(U3)</f>
        <v>0</v>
      </c>
      <c r="W3" s="3">
        <v>0.77290982151064602</v>
      </c>
      <c r="X3">
        <f t="shared" ref="X3:X66" si="8">W3+6</f>
        <v>6.7729098215106465</v>
      </c>
      <c r="AA3" s="5"/>
      <c r="AB3" s="3"/>
    </row>
    <row r="4" spans="1:33">
      <c r="A4">
        <v>518.51336313685499</v>
      </c>
      <c r="B4">
        <v>214.85929520306399</v>
      </c>
      <c r="C4">
        <v>482.23276053699499</v>
      </c>
      <c r="D4">
        <v>213.42499230529501</v>
      </c>
      <c r="E4">
        <v>36.308943110637593</v>
      </c>
      <c r="F4">
        <f t="shared" si="0"/>
        <v>8.4978805416200731E-2</v>
      </c>
      <c r="G4">
        <f t="shared" si="1"/>
        <v>3.0854906114667742</v>
      </c>
      <c r="H4">
        <v>3</v>
      </c>
      <c r="I4">
        <f>CORREL(E2:E173,E5:E176)</f>
        <v>0.42443441441431778</v>
      </c>
      <c r="J4">
        <f>6.12-1.5</f>
        <v>4.62</v>
      </c>
      <c r="K4" t="s">
        <v>25</v>
      </c>
      <c r="L4" s="2">
        <f t="shared" ref="L4:L66" si="9">IMABS(K4)</f>
        <v>109.74385147574421</v>
      </c>
      <c r="M4" s="2">
        <v>2</v>
      </c>
      <c r="N4" s="2">
        <f>M4/J2</f>
        <v>0.4329004329004329</v>
      </c>
      <c r="O4" s="2">
        <f t="shared" si="2"/>
        <v>1.7147476793085032</v>
      </c>
      <c r="P4" s="3">
        <v>3.08549061146674</v>
      </c>
      <c r="Q4">
        <f t="shared" si="3"/>
        <v>-57.301638990408399</v>
      </c>
      <c r="R4">
        <f t="shared" si="4"/>
        <v>-93.596127621516004</v>
      </c>
      <c r="S4">
        <f t="shared" si="5"/>
        <v>109.74385147574421</v>
      </c>
      <c r="T4">
        <v>0</v>
      </c>
      <c r="U4" t="str">
        <f t="shared" si="6"/>
        <v>0</v>
      </c>
      <c r="V4">
        <f t="shared" si="7"/>
        <v>0</v>
      </c>
      <c r="W4" s="3">
        <v>-0.29967736554756003</v>
      </c>
      <c r="X4">
        <f t="shared" si="8"/>
        <v>5.7003226344524398</v>
      </c>
      <c r="AA4" s="5"/>
      <c r="AB4" s="3"/>
    </row>
    <row r="5" spans="1:33">
      <c r="A5">
        <v>521.27840343430796</v>
      </c>
      <c r="B5">
        <v>212.76120861958901</v>
      </c>
      <c r="C5">
        <v>487.17733016552103</v>
      </c>
      <c r="D5">
        <v>214.755898323504</v>
      </c>
      <c r="E5">
        <v>34.15936160261311</v>
      </c>
      <c r="F5">
        <f t="shared" si="0"/>
        <v>8.883877101451404E-2</v>
      </c>
      <c r="G5">
        <f t="shared" si="1"/>
        <v>3.0346757034165295</v>
      </c>
      <c r="H5">
        <v>4</v>
      </c>
      <c r="I5">
        <f>CORREL(E2:E172,E6:E176)</f>
        <v>0.31857363140292733</v>
      </c>
      <c r="J5">
        <f>J4/128</f>
        <v>3.6093750000000001E-2</v>
      </c>
      <c r="K5" t="s">
        <v>26</v>
      </c>
      <c r="L5" s="2">
        <f t="shared" si="9"/>
        <v>139.82108007600473</v>
      </c>
      <c r="M5" s="2">
        <v>3</v>
      </c>
      <c r="N5" s="2">
        <f>M5/J2</f>
        <v>0.64935064935064934</v>
      </c>
      <c r="O5" s="2">
        <f t="shared" si="2"/>
        <v>2.184704376187574</v>
      </c>
      <c r="P5" s="3">
        <v>3.0346757034165002</v>
      </c>
      <c r="Q5">
        <f t="shared" si="3"/>
        <v>119.94528964990199</v>
      </c>
      <c r="R5">
        <f t="shared" si="4"/>
        <v>71.854449579839098</v>
      </c>
      <c r="S5">
        <f t="shared" si="5"/>
        <v>139.82108007600473</v>
      </c>
      <c r="T5">
        <v>0</v>
      </c>
      <c r="U5" t="str">
        <f t="shared" si="6"/>
        <v>0</v>
      </c>
      <c r="V5">
        <f t="shared" si="7"/>
        <v>0</v>
      </c>
      <c r="W5" s="3">
        <v>-1.3464565391075001</v>
      </c>
      <c r="X5">
        <f t="shared" si="8"/>
        <v>4.6535434608925001</v>
      </c>
      <c r="AA5" s="5"/>
      <c r="AB5" s="3"/>
    </row>
    <row r="6" spans="1:33">
      <c r="A6">
        <v>519.00036716090096</v>
      </c>
      <c r="B6">
        <v>213.954926605818</v>
      </c>
      <c r="C6">
        <v>486.02158507113302</v>
      </c>
      <c r="D6">
        <v>213.91992140001801</v>
      </c>
      <c r="E6">
        <v>32.978800667835579</v>
      </c>
      <c r="F6">
        <f t="shared" si="0"/>
        <v>9.3785623530509787E-2</v>
      </c>
      <c r="G6">
        <f t="shared" si="1"/>
        <v>3.0929373839213525</v>
      </c>
      <c r="H6">
        <v>5</v>
      </c>
      <c r="I6">
        <f>CORREL(E2:E171,E7:E176)</f>
        <v>0.26121537076980511</v>
      </c>
      <c r="K6" t="s">
        <v>27</v>
      </c>
      <c r="L6" s="2">
        <f t="shared" si="9"/>
        <v>90.151570473578445</v>
      </c>
      <c r="M6" s="2">
        <v>4</v>
      </c>
      <c r="N6" s="2">
        <f>M6/J2</f>
        <v>0.86580086580086579</v>
      </c>
      <c r="O6" s="2">
        <f t="shared" si="2"/>
        <v>1.4086182886496632</v>
      </c>
      <c r="P6" s="3">
        <v>3.0929373839213299</v>
      </c>
      <c r="Q6">
        <f t="shared" si="3"/>
        <v>-60.7632228353811</v>
      </c>
      <c r="R6">
        <f t="shared" si="4"/>
        <v>-66.596819815291497</v>
      </c>
      <c r="S6">
        <f t="shared" si="5"/>
        <v>90.151570473578445</v>
      </c>
      <c r="T6">
        <v>0</v>
      </c>
      <c r="U6" t="str">
        <f t="shared" si="6"/>
        <v>0</v>
      </c>
      <c r="V6">
        <f t="shared" si="7"/>
        <v>0</v>
      </c>
      <c r="W6" s="3">
        <v>-2.27727977961715</v>
      </c>
      <c r="X6">
        <f t="shared" si="8"/>
        <v>3.72272022038285</v>
      </c>
      <c r="AA6" s="5"/>
      <c r="AB6" s="3"/>
    </row>
    <row r="7" spans="1:33">
      <c r="A7">
        <v>516.51681862916405</v>
      </c>
      <c r="B7">
        <v>214.60154492567401</v>
      </c>
      <c r="C7">
        <v>482.041783195525</v>
      </c>
      <c r="D7">
        <v>214.25334767144901</v>
      </c>
      <c r="E7">
        <v>34.476793781883458</v>
      </c>
      <c r="F7">
        <f t="shared" si="0"/>
        <v>9.9807445563183883E-2</v>
      </c>
      <c r="G7">
        <f t="shared" si="1"/>
        <v>3.4410407185784497</v>
      </c>
      <c r="H7">
        <v>6</v>
      </c>
      <c r="I7">
        <f>CORREL(E2:E170,E8:E176)</f>
        <v>0.1532799746962786</v>
      </c>
      <c r="J7">
        <f>1/4.62</f>
        <v>0.21645021645021645</v>
      </c>
      <c r="K7" t="s">
        <v>28</v>
      </c>
      <c r="L7" s="2">
        <f t="shared" si="9"/>
        <v>97.569104630542981</v>
      </c>
      <c r="M7" s="2">
        <v>5</v>
      </c>
      <c r="N7" s="2">
        <f>M7/J2</f>
        <v>1.0822510822510822</v>
      </c>
      <c r="O7" s="2">
        <f t="shared" si="2"/>
        <v>1.5245172598522341</v>
      </c>
      <c r="P7" s="3">
        <v>3.4410407185784302</v>
      </c>
      <c r="Q7">
        <f t="shared" si="3"/>
        <v>-8.8166018207537409</v>
      </c>
      <c r="R7">
        <f t="shared" si="4"/>
        <v>-97.169942424291506</v>
      </c>
      <c r="S7">
        <f t="shared" si="5"/>
        <v>97.569104630542981</v>
      </c>
      <c r="T7">
        <v>0</v>
      </c>
      <c r="U7" t="str">
        <f t="shared" si="6"/>
        <v>0</v>
      </c>
      <c r="V7">
        <f t="shared" si="7"/>
        <v>0</v>
      </c>
      <c r="W7" s="3">
        <v>-3.01198521461852</v>
      </c>
      <c r="X7">
        <f t="shared" si="8"/>
        <v>2.98801478538148</v>
      </c>
      <c r="AA7" s="3"/>
      <c r="AB7" s="3"/>
    </row>
    <row r="8" spans="1:33">
      <c r="A8">
        <v>516.24119478811997</v>
      </c>
      <c r="B8">
        <v>216.170405406432</v>
      </c>
      <c r="C8">
        <v>480.341872397099</v>
      </c>
      <c r="D8">
        <v>215.60759049352501</v>
      </c>
      <c r="E8">
        <v>35.903733911121982</v>
      </c>
      <c r="F8">
        <f t="shared" si="0"/>
        <v>0.10688973001581042</v>
      </c>
      <c r="G8">
        <f t="shared" si="1"/>
        <v>3.837740424319326</v>
      </c>
      <c r="H8">
        <v>7</v>
      </c>
      <c r="I8">
        <f>CORREL(E2:E169,E9:E176)</f>
        <v>0.12000463192635885</v>
      </c>
      <c r="K8" t="s">
        <v>29</v>
      </c>
      <c r="L8" s="2">
        <f t="shared" si="9"/>
        <v>234.41768794455612</v>
      </c>
      <c r="M8" s="2">
        <v>6</v>
      </c>
      <c r="N8" s="2">
        <f>M8/J2</f>
        <v>1.2987012987012987</v>
      </c>
      <c r="O8" s="2">
        <f t="shared" si="2"/>
        <v>3.6627763741336894</v>
      </c>
      <c r="P8" s="3">
        <v>3.8377404243192998</v>
      </c>
      <c r="Q8">
        <f t="shared" si="3"/>
        <v>113.85181015819499</v>
      </c>
      <c r="R8">
        <f t="shared" si="4"/>
        <v>204.913195634087</v>
      </c>
      <c r="S8">
        <f t="shared" si="5"/>
        <v>234.41768794455612</v>
      </c>
      <c r="T8">
        <v>1</v>
      </c>
      <c r="U8" t="str">
        <f t="shared" si="6"/>
        <v>113.851810158195+204.913195634087i</v>
      </c>
      <c r="V8">
        <f t="shared" si="7"/>
        <v>234.41768794455612</v>
      </c>
      <c r="W8" s="3">
        <v>-3.4873005053778399</v>
      </c>
      <c r="X8">
        <f t="shared" si="8"/>
        <v>2.5126994946221601</v>
      </c>
      <c r="AA8" s="5"/>
      <c r="AB8" s="3"/>
    </row>
    <row r="9" spans="1:33">
      <c r="A9">
        <v>505.18514789032099</v>
      </c>
      <c r="B9">
        <v>210.74736385122799</v>
      </c>
      <c r="C9">
        <v>475.33788160034601</v>
      </c>
      <c r="D9">
        <v>214.55311768528</v>
      </c>
      <c r="E9">
        <v>30.088919343008623</v>
      </c>
      <c r="F9">
        <f t="shared" si="0"/>
        <v>0.11501541504480811</v>
      </c>
      <c r="G9">
        <f t="shared" si="1"/>
        <v>3.4606895464858916</v>
      </c>
      <c r="H9">
        <v>8</v>
      </c>
      <c r="I9">
        <f>CORREL(E2:E168,E10:E176)</f>
        <v>6.6477774856383079E-2</v>
      </c>
      <c r="K9" t="s">
        <v>30</v>
      </c>
      <c r="L9" s="2">
        <f t="shared" si="9"/>
        <v>166.4927752810583</v>
      </c>
      <c r="M9" s="2">
        <v>7</v>
      </c>
      <c r="N9" s="2">
        <f>M9/J2</f>
        <v>1.5151515151515151</v>
      </c>
      <c r="O9" s="2">
        <f t="shared" si="2"/>
        <v>2.6014496137665359</v>
      </c>
      <c r="P9" s="3">
        <v>3.46068954648586</v>
      </c>
      <c r="Q9">
        <f t="shared" si="3"/>
        <v>-146.143683250809</v>
      </c>
      <c r="R9">
        <f t="shared" si="4"/>
        <v>-79.761319363938497</v>
      </c>
      <c r="S9">
        <f t="shared" si="5"/>
        <v>166.4927752810583</v>
      </c>
      <c r="T9">
        <v>0</v>
      </c>
      <c r="U9" t="str">
        <f t="shared" si="6"/>
        <v>0</v>
      </c>
      <c r="V9">
        <f t="shared" si="7"/>
        <v>0</v>
      </c>
      <c r="W9" s="3">
        <v>-3.6622918182122199</v>
      </c>
      <c r="X9">
        <f t="shared" si="8"/>
        <v>2.3377081817877801</v>
      </c>
      <c r="AA9" s="3"/>
      <c r="AB9" s="3"/>
    </row>
    <row r="10" spans="1:33">
      <c r="A10">
        <v>498.34240580161702</v>
      </c>
      <c r="B10">
        <v>215.66033436815999</v>
      </c>
      <c r="C10">
        <v>472.05491264135401</v>
      </c>
      <c r="D10">
        <v>217.94892616123499</v>
      </c>
      <c r="E10">
        <v>26.386927616647696</v>
      </c>
      <c r="F10">
        <f t="shared" si="0"/>
        <v>0.12416492516321609</v>
      </c>
      <c r="G10">
        <f t="shared" si="1"/>
        <v>3.2763308928082613</v>
      </c>
      <c r="H10">
        <v>9</v>
      </c>
      <c r="I10">
        <f>CORREL(E2:E167,E11:E176)</f>
        <v>5.2304821282865156E-2</v>
      </c>
      <c r="K10" t="s">
        <v>31</v>
      </c>
      <c r="L10" s="2">
        <f t="shared" si="9"/>
        <v>132.77888369504535</v>
      </c>
      <c r="M10" s="2">
        <v>8</v>
      </c>
      <c r="N10" s="2">
        <f>M10/J2</f>
        <v>1.7316017316017316</v>
      </c>
      <c r="O10" s="2">
        <f t="shared" si="2"/>
        <v>2.0746700577350836</v>
      </c>
      <c r="P10" s="3">
        <v>3.27633089280822</v>
      </c>
      <c r="Q10">
        <f t="shared" si="3"/>
        <v>64.437870454244106</v>
      </c>
      <c r="R10">
        <f t="shared" si="4"/>
        <v>-116.09475787745301</v>
      </c>
      <c r="S10">
        <f t="shared" si="5"/>
        <v>132.77888369504535</v>
      </c>
      <c r="T10">
        <v>0</v>
      </c>
      <c r="U10" t="str">
        <f t="shared" si="6"/>
        <v>0</v>
      </c>
      <c r="V10">
        <f t="shared" si="7"/>
        <v>0</v>
      </c>
      <c r="W10" s="3">
        <v>-3.5218890187608101</v>
      </c>
      <c r="X10">
        <f t="shared" si="8"/>
        <v>2.4781109812391899</v>
      </c>
      <c r="AA10" s="5"/>
      <c r="AB10" s="5"/>
    </row>
    <row r="11" spans="1:33">
      <c r="A11">
        <v>490.45571270063198</v>
      </c>
      <c r="B11">
        <v>216.478842412451</v>
      </c>
      <c r="C11">
        <v>473.15683470254697</v>
      </c>
      <c r="D11">
        <v>218.662351140716</v>
      </c>
      <c r="E11">
        <v>17.436137483945199</v>
      </c>
      <c r="F11">
        <f t="shared" si="0"/>
        <v>0.13431621839975671</v>
      </c>
      <c r="G11">
        <f t="shared" si="1"/>
        <v>2.3419560503417678</v>
      </c>
      <c r="H11">
        <v>10</v>
      </c>
      <c r="I11">
        <f>CORREL(E2:E166,E12:E176)</f>
        <v>1.7044850184189445E-2</v>
      </c>
      <c r="K11" t="s">
        <v>32</v>
      </c>
      <c r="L11" s="2">
        <f t="shared" si="9"/>
        <v>97.555254031013291</v>
      </c>
      <c r="M11" s="2">
        <v>9</v>
      </c>
      <c r="N11" s="2">
        <f>M11/J2</f>
        <v>1.948051948051948</v>
      </c>
      <c r="O11" s="2">
        <f t="shared" si="2"/>
        <v>1.5243008442345827</v>
      </c>
      <c r="P11" s="3">
        <v>2.34195605034173</v>
      </c>
      <c r="Q11">
        <f t="shared" si="3"/>
        <v>-63.179415044638198</v>
      </c>
      <c r="R11">
        <f t="shared" si="4"/>
        <v>74.332961085058898</v>
      </c>
      <c r="S11">
        <f t="shared" si="5"/>
        <v>97.555254031013291</v>
      </c>
      <c r="T11">
        <v>0</v>
      </c>
      <c r="U11" t="str">
        <f t="shared" si="6"/>
        <v>0</v>
      </c>
      <c r="V11">
        <f t="shared" si="7"/>
        <v>0</v>
      </c>
      <c r="W11" s="3">
        <v>-3.0781835018368802</v>
      </c>
      <c r="X11">
        <f t="shared" si="8"/>
        <v>2.9218164981631198</v>
      </c>
      <c r="AA11" s="3"/>
      <c r="AB11" s="3"/>
    </row>
    <row r="12" spans="1:33">
      <c r="A12">
        <v>486.19549821786802</v>
      </c>
      <c r="B12">
        <v>216.29305852155201</v>
      </c>
      <c r="C12">
        <v>465.618102789852</v>
      </c>
      <c r="D12">
        <v>217.46613760031599</v>
      </c>
      <c r="E12">
        <v>20.610805833978649</v>
      </c>
      <c r="F12">
        <f t="shared" si="0"/>
        <v>0.14544483939987485</v>
      </c>
      <c r="G12">
        <f t="shared" si="1"/>
        <v>2.9977353444250281</v>
      </c>
      <c r="H12">
        <v>11</v>
      </c>
      <c r="I12">
        <f>CORREL(E2:E165,E13:E176)</f>
        <v>6.5818622237622484E-2</v>
      </c>
      <c r="K12" t="s">
        <v>33</v>
      </c>
      <c r="L12" s="2">
        <f t="shared" si="9"/>
        <v>81.16986783492878</v>
      </c>
      <c r="M12" s="2">
        <v>10</v>
      </c>
      <c r="N12" s="2">
        <f>M12/J2</f>
        <v>2.1645021645021645</v>
      </c>
      <c r="O12" s="2">
        <f t="shared" si="2"/>
        <v>1.2682791849207622</v>
      </c>
      <c r="P12" s="3">
        <v>2.9977353444249801</v>
      </c>
      <c r="Q12">
        <f t="shared" si="3"/>
        <v>80.885617821517997</v>
      </c>
      <c r="R12">
        <f t="shared" si="4"/>
        <v>-6.7870666691240604</v>
      </c>
      <c r="S12">
        <f t="shared" si="5"/>
        <v>81.16986783492878</v>
      </c>
      <c r="T12">
        <v>0</v>
      </c>
      <c r="U12" t="str">
        <f t="shared" si="6"/>
        <v>0</v>
      </c>
      <c r="V12">
        <f t="shared" si="7"/>
        <v>0</v>
      </c>
      <c r="W12" s="3">
        <v>-2.3693868886254501</v>
      </c>
      <c r="X12">
        <f t="shared" si="8"/>
        <v>3.6306131113745499</v>
      </c>
      <c r="AA12" s="5"/>
      <c r="AB12" s="3"/>
    </row>
    <row r="13" spans="1:33">
      <c r="A13">
        <v>483.43845043850303</v>
      </c>
      <c r="B13">
        <v>214.37788931405001</v>
      </c>
      <c r="C13">
        <v>465.19605062165601</v>
      </c>
      <c r="D13">
        <v>214.91271355179899</v>
      </c>
      <c r="E13">
        <v>18.25023802702265</v>
      </c>
      <c r="F13">
        <f t="shared" si="0"/>
        <v>0.15752397834082915</v>
      </c>
      <c r="G13">
        <f t="shared" si="1"/>
        <v>2.8748500996836923</v>
      </c>
      <c r="H13">
        <v>12</v>
      </c>
      <c r="I13">
        <f>CORREL(E2:E164,E14:E176)</f>
        <v>1.6258542001756082E-2</v>
      </c>
      <c r="K13" t="s">
        <v>34</v>
      </c>
      <c r="L13" s="2">
        <f t="shared" si="9"/>
        <v>154.5449156623462</v>
      </c>
      <c r="M13" s="2">
        <v>11</v>
      </c>
      <c r="N13" s="2">
        <f>M13/J2</f>
        <v>2.3809523809523809</v>
      </c>
      <c r="O13" s="2">
        <f t="shared" si="2"/>
        <v>2.4147643072241594</v>
      </c>
      <c r="P13" s="3">
        <v>2.8748500996836501</v>
      </c>
      <c r="Q13">
        <f t="shared" si="3"/>
        <v>-154.15265346350699</v>
      </c>
      <c r="R13">
        <f t="shared" si="4"/>
        <v>-11.0041077440028</v>
      </c>
      <c r="S13">
        <f t="shared" si="5"/>
        <v>154.5449156623462</v>
      </c>
      <c r="T13">
        <v>0</v>
      </c>
      <c r="U13" t="str">
        <f t="shared" si="6"/>
        <v>0</v>
      </c>
      <c r="V13">
        <f t="shared" si="7"/>
        <v>0</v>
      </c>
      <c r="W13" s="3">
        <v>-1.45654026752458</v>
      </c>
      <c r="X13">
        <f t="shared" si="8"/>
        <v>4.5434597324754202</v>
      </c>
      <c r="AA13" s="3"/>
      <c r="AB13" s="3"/>
    </row>
    <row r="14" spans="1:33">
      <c r="A14">
        <v>475.47564293531099</v>
      </c>
      <c r="B14">
        <v>212.290324526538</v>
      </c>
      <c r="C14">
        <v>463.38667267676902</v>
      </c>
      <c r="D14">
        <v>213.08829483447801</v>
      </c>
      <c r="E14">
        <v>12.115277897112637</v>
      </c>
      <c r="F14">
        <f t="shared" si="0"/>
        <v>0.17052453551890334</v>
      </c>
      <c r="G14">
        <f t="shared" si="1"/>
        <v>2.0659521360875686</v>
      </c>
      <c r="H14">
        <v>13</v>
      </c>
      <c r="I14">
        <f>CORREL(E2:E163,E15:E176)</f>
        <v>3.6248518395118529E-2</v>
      </c>
      <c r="K14" t="s">
        <v>35</v>
      </c>
      <c r="L14" s="2">
        <f t="shared" si="9"/>
        <v>122.29532908352337</v>
      </c>
      <c r="M14" s="2">
        <v>12</v>
      </c>
      <c r="N14" s="2">
        <f>M14/J2</f>
        <v>2.5974025974025974</v>
      </c>
      <c r="O14" s="2">
        <f t="shared" si="2"/>
        <v>1.9108645169300527</v>
      </c>
      <c r="P14" s="3">
        <v>2.0659521360875202</v>
      </c>
      <c r="Q14">
        <f t="shared" si="3"/>
        <v>119.86687815717499</v>
      </c>
      <c r="R14">
        <f t="shared" si="4"/>
        <v>24.250340956370898</v>
      </c>
      <c r="S14">
        <f t="shared" si="5"/>
        <v>122.29532908352337</v>
      </c>
      <c r="T14">
        <v>0</v>
      </c>
      <c r="U14" t="str">
        <f t="shared" si="6"/>
        <v>0</v>
      </c>
      <c r="V14">
        <f t="shared" si="7"/>
        <v>0</v>
      </c>
      <c r="W14" s="3">
        <v>-0.418257376599456</v>
      </c>
      <c r="X14">
        <f t="shared" si="8"/>
        <v>5.5817426234005438</v>
      </c>
      <c r="AA14" s="5"/>
      <c r="AB14" s="3"/>
    </row>
    <row r="15" spans="1:33">
      <c r="A15">
        <v>468.658868099465</v>
      </c>
      <c r="B15">
        <v>215.20526669275901</v>
      </c>
      <c r="C15">
        <v>465.729323568974</v>
      </c>
      <c r="D15">
        <v>214.77461497978399</v>
      </c>
      <c r="E15">
        <v>2.9610288843606463</v>
      </c>
      <c r="F15">
        <f t="shared" si="0"/>
        <v>0.184415191453141</v>
      </c>
      <c r="G15">
        <f t="shared" si="1"/>
        <v>0.54605870860764905</v>
      </c>
      <c r="H15">
        <v>14</v>
      </c>
      <c r="I15">
        <f>CORREL(E2:E162,E16:E176)</f>
        <v>5.808506954934687E-2</v>
      </c>
      <c r="K15" t="s">
        <v>36</v>
      </c>
      <c r="L15" s="2">
        <f t="shared" si="9"/>
        <v>70.06819467616188</v>
      </c>
      <c r="M15" s="2">
        <v>13</v>
      </c>
      <c r="N15" s="2">
        <f>M15/J2</f>
        <v>2.8138528138528138</v>
      </c>
      <c r="O15" s="2">
        <f t="shared" si="2"/>
        <v>1.0948155418150294</v>
      </c>
      <c r="P15" s="3">
        <v>0.54605870860760997</v>
      </c>
      <c r="Q15">
        <f t="shared" si="3"/>
        <v>-35.683825819458903</v>
      </c>
      <c r="R15">
        <f t="shared" si="4"/>
        <v>-60.3010487476216</v>
      </c>
      <c r="S15">
        <f t="shared" si="5"/>
        <v>70.06819467616188</v>
      </c>
      <c r="T15">
        <v>0</v>
      </c>
      <c r="U15" t="str">
        <f t="shared" si="6"/>
        <v>0</v>
      </c>
      <c r="V15">
        <f t="shared" si="7"/>
        <v>0</v>
      </c>
      <c r="W15" s="3">
        <v>0.65604555875346304</v>
      </c>
      <c r="X15">
        <f t="shared" si="8"/>
        <v>6.6560455587534628</v>
      </c>
      <c r="AA15" s="3"/>
      <c r="AB15" s="3"/>
    </row>
    <row r="16" spans="1:33">
      <c r="A16">
        <v>466.99096109709302</v>
      </c>
      <c r="B16">
        <v>213.97630743479399</v>
      </c>
      <c r="C16">
        <v>457.09625742871401</v>
      </c>
      <c r="D16">
        <v>213.649693351775</v>
      </c>
      <c r="E16">
        <v>9.9000927997801789</v>
      </c>
      <c r="F16">
        <f t="shared" si="0"/>
        <v>0.19916248233671885</v>
      </c>
      <c r="G16">
        <f t="shared" si="1"/>
        <v>1.9717270573680974</v>
      </c>
      <c r="H16">
        <v>15</v>
      </c>
      <c r="I16">
        <f>CORREL(E2:E161,E17:E176)</f>
        <v>9.51155093807943E-2</v>
      </c>
      <c r="K16" t="s">
        <v>37</v>
      </c>
      <c r="L16" s="2">
        <f t="shared" si="9"/>
        <v>73.213927371301679</v>
      </c>
      <c r="M16" s="2">
        <v>14</v>
      </c>
      <c r="N16" s="2">
        <f>M16/J2</f>
        <v>3.0303030303030303</v>
      </c>
      <c r="O16" s="2">
        <f t="shared" si="2"/>
        <v>1.1439676151765887</v>
      </c>
      <c r="P16" s="3">
        <v>1.9717270573680601</v>
      </c>
      <c r="Q16">
        <f t="shared" si="3"/>
        <v>58.4946466304811</v>
      </c>
      <c r="R16">
        <f t="shared" si="4"/>
        <v>44.030165531205803</v>
      </c>
      <c r="S16">
        <f t="shared" si="5"/>
        <v>73.213927371301679</v>
      </c>
      <c r="T16">
        <v>0</v>
      </c>
      <c r="U16" t="str">
        <f t="shared" si="6"/>
        <v>0</v>
      </c>
      <c r="V16">
        <f t="shared" si="7"/>
        <v>0</v>
      </c>
      <c r="W16" s="3">
        <v>1.6738502910977899</v>
      </c>
      <c r="X16">
        <f t="shared" si="8"/>
        <v>7.6738502910977902</v>
      </c>
      <c r="AA16" s="5"/>
      <c r="AB16" s="3"/>
    </row>
    <row r="17" spans="1:28">
      <c r="A17">
        <v>463.61231798698901</v>
      </c>
      <c r="B17">
        <v>215.80821281462701</v>
      </c>
      <c r="C17">
        <v>457.66318663363302</v>
      </c>
      <c r="D17">
        <v>218.668151617977</v>
      </c>
      <c r="E17">
        <v>6.6008646265766044</v>
      </c>
      <c r="F17">
        <f t="shared" si="0"/>
        <v>0.21473088065418816</v>
      </c>
      <c r="G17">
        <f t="shared" si="1"/>
        <v>1.4174094743438732</v>
      </c>
      <c r="H17">
        <v>16</v>
      </c>
      <c r="I17">
        <f>CORREL(E2:E160,E18:E176)</f>
        <v>0.13954073784570556</v>
      </c>
      <c r="K17" t="s">
        <v>38</v>
      </c>
      <c r="L17" s="2">
        <f t="shared" si="9"/>
        <v>49.007120821822049</v>
      </c>
      <c r="M17" s="2">
        <v>15</v>
      </c>
      <c r="N17" s="2">
        <f>M17/J2</f>
        <v>3.2467532467532467</v>
      </c>
      <c r="O17" s="2">
        <f t="shared" si="2"/>
        <v>0.76573626284096952</v>
      </c>
      <c r="P17" s="3">
        <v>1.4174094743438399</v>
      </c>
      <c r="Q17">
        <f t="shared" si="3"/>
        <v>-48.919761037095903</v>
      </c>
      <c r="R17">
        <f t="shared" si="4"/>
        <v>2.9248711626493198</v>
      </c>
      <c r="S17">
        <f t="shared" si="5"/>
        <v>49.007120821822049</v>
      </c>
      <c r="T17">
        <v>0</v>
      </c>
      <c r="U17" t="str">
        <f t="shared" si="6"/>
        <v>0</v>
      </c>
      <c r="V17">
        <f t="shared" si="7"/>
        <v>0</v>
      </c>
      <c r="W17" s="3">
        <v>2.5475041603036801</v>
      </c>
      <c r="X17">
        <f t="shared" si="8"/>
        <v>8.5475041603036797</v>
      </c>
      <c r="AA17" s="5"/>
      <c r="AB17" s="3"/>
    </row>
    <row r="18" spans="1:28">
      <c r="A18">
        <v>458.73539811071203</v>
      </c>
      <c r="B18">
        <v>215.22873839144501</v>
      </c>
      <c r="C18">
        <v>452.67656354495898</v>
      </c>
      <c r="D18">
        <v>218.66130570586</v>
      </c>
      <c r="E18">
        <v>6.9636193651831713</v>
      </c>
      <c r="F18">
        <f t="shared" si="0"/>
        <v>0.23108288077037153</v>
      </c>
      <c r="G18">
        <f t="shared" si="1"/>
        <v>1.609173223494873</v>
      </c>
      <c r="H18">
        <v>17</v>
      </c>
      <c r="I18">
        <f>CORREL(E2:E159,E19:E176)</f>
        <v>0.13470061654974771</v>
      </c>
      <c r="K18" t="s">
        <v>39</v>
      </c>
      <c r="L18" s="2">
        <f t="shared" si="9"/>
        <v>16.769406198977734</v>
      </c>
      <c r="M18" s="2">
        <v>16</v>
      </c>
      <c r="N18" s="2">
        <f>M18/J2</f>
        <v>3.4632034632034632</v>
      </c>
      <c r="O18" s="2">
        <f t="shared" si="2"/>
        <v>0.26202197185902709</v>
      </c>
      <c r="P18" s="3">
        <v>1.6091732234948399</v>
      </c>
      <c r="Q18">
        <f t="shared" si="3"/>
        <v>-10.9331950669558</v>
      </c>
      <c r="R18">
        <f t="shared" si="4"/>
        <v>12.715275454908801</v>
      </c>
      <c r="S18">
        <f t="shared" si="5"/>
        <v>16.769406198977734</v>
      </c>
      <c r="T18">
        <v>0</v>
      </c>
      <c r="U18" t="str">
        <f t="shared" si="6"/>
        <v>0</v>
      </c>
      <c r="V18">
        <f t="shared" si="7"/>
        <v>0</v>
      </c>
      <c r="W18" s="3">
        <v>3.2017686817826201</v>
      </c>
      <c r="X18">
        <f t="shared" si="8"/>
        <v>9.201768681782621</v>
      </c>
      <c r="AA18" s="5"/>
      <c r="AB18" s="3"/>
    </row>
    <row r="19" spans="1:28">
      <c r="A19">
        <v>456.999942527207</v>
      </c>
      <c r="B19">
        <v>215.69122528194899</v>
      </c>
      <c r="C19">
        <v>447.65817272616698</v>
      </c>
      <c r="D19">
        <v>218.974464030581</v>
      </c>
      <c r="E19">
        <v>9.9019351490575787</v>
      </c>
      <c r="F19">
        <f t="shared" si="0"/>
        <v>0.2481790892847231</v>
      </c>
      <c r="G19">
        <f t="shared" si="1"/>
        <v>2.4574532474494988</v>
      </c>
      <c r="H19">
        <v>18</v>
      </c>
      <c r="I19">
        <f>CORREL(E2:E158,E20:E176)</f>
        <v>0.200129588312081</v>
      </c>
      <c r="K19" t="s">
        <v>40</v>
      </c>
      <c r="L19" s="2">
        <f t="shared" si="9"/>
        <v>72.702092214939782</v>
      </c>
      <c r="M19" s="2">
        <v>17</v>
      </c>
      <c r="N19" s="2">
        <f>M19/J2</f>
        <v>3.6796536796536796</v>
      </c>
      <c r="O19" s="2">
        <f t="shared" si="2"/>
        <v>1.1359701908584341</v>
      </c>
      <c r="P19" s="3">
        <v>2.4574532474494699</v>
      </c>
      <c r="Q19">
        <f t="shared" si="3"/>
        <v>-25.2894313273185</v>
      </c>
      <c r="R19">
        <f t="shared" si="4"/>
        <v>-68.161857923404995</v>
      </c>
      <c r="S19">
        <f t="shared" si="5"/>
        <v>72.702092214939782</v>
      </c>
      <c r="T19">
        <v>0</v>
      </c>
      <c r="U19" t="str">
        <f t="shared" si="6"/>
        <v>0</v>
      </c>
      <c r="V19">
        <f t="shared" si="7"/>
        <v>0</v>
      </c>
      <c r="W19" s="3">
        <v>3.5802990342601801</v>
      </c>
      <c r="X19">
        <f t="shared" si="8"/>
        <v>9.5802990342601806</v>
      </c>
      <c r="AA19" s="5"/>
      <c r="AB19" s="3"/>
    </row>
    <row r="20" spans="1:28">
      <c r="A20">
        <v>458.15046044731798</v>
      </c>
      <c r="B20">
        <v>213.58592182560099</v>
      </c>
      <c r="C20">
        <v>443.80345207244</v>
      </c>
      <c r="D20">
        <v>216.22756708642299</v>
      </c>
      <c r="E20">
        <v>14.588178055975408</v>
      </c>
      <c r="F20">
        <f t="shared" si="0"/>
        <v>0.26597831993348064</v>
      </c>
      <c r="G20">
        <f t="shared" si="1"/>
        <v>3.8801390902188091</v>
      </c>
      <c r="H20">
        <v>19</v>
      </c>
      <c r="I20">
        <f>CORREL(E2:E157,E21:E176)</f>
        <v>0.28050225162238251</v>
      </c>
      <c r="K20" t="s">
        <v>41</v>
      </c>
      <c r="L20" s="2">
        <f t="shared" si="9"/>
        <v>92.930184804060374</v>
      </c>
      <c r="M20" s="2">
        <v>18</v>
      </c>
      <c r="N20" s="2">
        <f>M20/J2</f>
        <v>3.8961038961038961</v>
      </c>
      <c r="O20" s="2">
        <f t="shared" si="2"/>
        <v>1.4520341375634434</v>
      </c>
      <c r="P20" s="3">
        <v>3.88013909021877</v>
      </c>
      <c r="Q20">
        <f t="shared" si="3"/>
        <v>75.179379334560096</v>
      </c>
      <c r="R20">
        <f t="shared" si="4"/>
        <v>54.626734943497503</v>
      </c>
      <c r="S20">
        <f t="shared" si="5"/>
        <v>92.930184804060374</v>
      </c>
      <c r="T20">
        <v>0</v>
      </c>
      <c r="U20" t="str">
        <f t="shared" si="6"/>
        <v>0</v>
      </c>
      <c r="V20">
        <f t="shared" si="7"/>
        <v>0</v>
      </c>
      <c r="W20" s="3">
        <v>3.6504964379506601</v>
      </c>
      <c r="X20">
        <f t="shared" si="8"/>
        <v>9.650496437950661</v>
      </c>
      <c r="AA20" s="5"/>
      <c r="AB20" s="3"/>
    </row>
    <row r="21" spans="1:28">
      <c r="A21">
        <v>446.76081865956297</v>
      </c>
      <c r="B21">
        <v>217.296642258937</v>
      </c>
      <c r="C21">
        <v>439.40355400352598</v>
      </c>
      <c r="D21">
        <v>216.62257284320199</v>
      </c>
      <c r="E21">
        <v>7.3880791005646662</v>
      </c>
      <c r="F21">
        <f t="shared" si="0"/>
        <v>0.28443769281098297</v>
      </c>
      <c r="G21">
        <f t="shared" si="1"/>
        <v>2.101448173669656</v>
      </c>
      <c r="H21">
        <v>20</v>
      </c>
      <c r="I21">
        <f>CORREL(E2:E156,E22:E176)</f>
        <v>0.25905175094501837</v>
      </c>
      <c r="K21" t="s">
        <v>42</v>
      </c>
      <c r="L21" s="2">
        <f t="shared" si="9"/>
        <v>51.511496504856545</v>
      </c>
      <c r="M21" s="2">
        <v>19</v>
      </c>
      <c r="N21" s="2">
        <f>M21/J2</f>
        <v>4.1125541125541121</v>
      </c>
      <c r="O21" s="2">
        <f t="shared" si="2"/>
        <v>0.80486713288838352</v>
      </c>
      <c r="P21" s="3">
        <v>2.10144817366962</v>
      </c>
      <c r="Q21">
        <f t="shared" si="3"/>
        <v>-46.171311651403997</v>
      </c>
      <c r="R21">
        <f t="shared" si="4"/>
        <v>22.839532669447799</v>
      </c>
      <c r="S21">
        <f t="shared" si="5"/>
        <v>51.511496504856545</v>
      </c>
      <c r="T21">
        <v>0</v>
      </c>
      <c r="U21" t="str">
        <f t="shared" si="6"/>
        <v>0</v>
      </c>
      <c r="V21">
        <f t="shared" si="7"/>
        <v>0</v>
      </c>
      <c r="W21" s="3">
        <v>3.4063155395833</v>
      </c>
      <c r="X21">
        <f t="shared" si="8"/>
        <v>9.4063155395833</v>
      </c>
      <c r="AA21" s="5"/>
      <c r="AB21" s="3"/>
    </row>
    <row r="22" spans="1:28">
      <c r="A22">
        <v>437.80471314901502</v>
      </c>
      <c r="B22">
        <v>220.278627150717</v>
      </c>
      <c r="C22">
        <v>456.43011308365698</v>
      </c>
      <c r="D22">
        <v>218.01795858539001</v>
      </c>
      <c r="E22">
        <v>18.76209330239082</v>
      </c>
      <c r="F22">
        <f t="shared" si="0"/>
        <v>0.30351273767111808</v>
      </c>
      <c r="G22">
        <f t="shared" si="1"/>
        <v>5.6945343026495863</v>
      </c>
      <c r="H22">
        <v>21</v>
      </c>
      <c r="I22">
        <f>CORREL(E2:E155,E23:E176)</f>
        <v>0.23999880836744561</v>
      </c>
      <c r="K22" t="s">
        <v>43</v>
      </c>
      <c r="L22" s="2">
        <f t="shared" si="9"/>
        <v>32.419339334995151</v>
      </c>
      <c r="M22" s="2">
        <v>20</v>
      </c>
      <c r="N22" s="2">
        <f>M22/J2</f>
        <v>4.329004329004329</v>
      </c>
      <c r="O22" s="2">
        <f t="shared" si="2"/>
        <v>0.50655217710929923</v>
      </c>
      <c r="P22" s="3">
        <v>5.6945343026495499</v>
      </c>
      <c r="Q22">
        <f t="shared" si="3"/>
        <v>20.509056861757799</v>
      </c>
      <c r="R22">
        <f t="shared" si="4"/>
        <v>-25.107611386962901</v>
      </c>
      <c r="S22">
        <f t="shared" si="5"/>
        <v>32.419339334995151</v>
      </c>
      <c r="T22">
        <v>0</v>
      </c>
      <c r="U22" t="str">
        <f t="shared" si="6"/>
        <v>0</v>
      </c>
      <c r="V22">
        <f t="shared" si="7"/>
        <v>0</v>
      </c>
      <c r="W22" s="3">
        <v>2.8687850341667001</v>
      </c>
      <c r="X22">
        <f t="shared" si="8"/>
        <v>8.8687850341667005</v>
      </c>
      <c r="AA22" s="5"/>
      <c r="AB22" s="3"/>
    </row>
    <row r="23" spans="1:28">
      <c r="A23">
        <v>455.07806230240698</v>
      </c>
      <c r="B23">
        <v>220.39922311983199</v>
      </c>
      <c r="C23">
        <v>428.456670738843</v>
      </c>
      <c r="D23">
        <v>220.379899436861</v>
      </c>
      <c r="E23">
        <v>26.621398576808822</v>
      </c>
      <c r="F23">
        <f t="shared" si="0"/>
        <v>0.32315750106004104</v>
      </c>
      <c r="G23">
        <f t="shared" si="1"/>
        <v>8.6029046388048727</v>
      </c>
      <c r="H23">
        <v>22</v>
      </c>
      <c r="I23">
        <f>CORREL(E2:E154,E24:E176)</f>
        <v>0.18085067964168897</v>
      </c>
      <c r="K23" t="s">
        <v>44</v>
      </c>
      <c r="L23" s="2">
        <f t="shared" si="9"/>
        <v>35.534826401717027</v>
      </c>
      <c r="M23" s="2">
        <v>21</v>
      </c>
      <c r="N23" s="2">
        <f>M23/J2</f>
        <v>4.545454545454545</v>
      </c>
      <c r="O23" s="2">
        <f t="shared" si="2"/>
        <v>0.55523166252682854</v>
      </c>
      <c r="P23" s="3">
        <v>8.6029046388048407</v>
      </c>
      <c r="Q23">
        <f t="shared" si="3"/>
        <v>-21.158990557035001</v>
      </c>
      <c r="R23">
        <f t="shared" si="4"/>
        <v>-28.548572749044201</v>
      </c>
      <c r="S23">
        <f t="shared" si="5"/>
        <v>35.534826401717027</v>
      </c>
      <c r="T23">
        <v>0</v>
      </c>
      <c r="U23" t="str">
        <f t="shared" si="6"/>
        <v>0</v>
      </c>
      <c r="V23">
        <f t="shared" si="7"/>
        <v>0</v>
      </c>
      <c r="W23" s="3">
        <v>2.0841966878947402</v>
      </c>
      <c r="X23">
        <f t="shared" si="8"/>
        <v>8.0841966878947407</v>
      </c>
      <c r="AA23" s="3"/>
      <c r="AB23" s="3"/>
    </row>
    <row r="24" spans="1:28">
      <c r="A24">
        <v>435.115483740424</v>
      </c>
      <c r="B24">
        <v>218.10115496564899</v>
      </c>
      <c r="C24">
        <v>426.33167263876999</v>
      </c>
      <c r="D24">
        <v>218.062608770823</v>
      </c>
      <c r="E24">
        <v>8.7838956778115129</v>
      </c>
      <c r="F24">
        <f t="shared" si="0"/>
        <v>0.34332465702207021</v>
      </c>
      <c r="G24">
        <f t="shared" si="1"/>
        <v>3.0157279709022826</v>
      </c>
      <c r="H24">
        <v>23</v>
      </c>
      <c r="I24">
        <f>CORREL(E2:E153,E25:E176)</f>
        <v>0.14558352938460098</v>
      </c>
      <c r="K24" t="s">
        <v>45</v>
      </c>
      <c r="L24" s="2">
        <f t="shared" si="9"/>
        <v>59.696650314291794</v>
      </c>
      <c r="M24" s="2">
        <v>22</v>
      </c>
      <c r="N24" s="2">
        <f>M24/J2</f>
        <v>4.7619047619047619</v>
      </c>
      <c r="O24" s="2">
        <f t="shared" si="2"/>
        <v>0.93276016116080929</v>
      </c>
      <c r="P24" s="3">
        <v>3.0157279709022502</v>
      </c>
      <c r="Q24">
        <f t="shared" si="3"/>
        <v>-23.843138592523999</v>
      </c>
      <c r="R24">
        <f t="shared" si="4"/>
        <v>54.728372904778801</v>
      </c>
      <c r="S24">
        <f t="shared" si="5"/>
        <v>59.696650314291794</v>
      </c>
      <c r="T24">
        <v>0</v>
      </c>
      <c r="U24" t="str">
        <f t="shared" si="6"/>
        <v>0</v>
      </c>
      <c r="V24">
        <f t="shared" si="7"/>
        <v>0</v>
      </c>
      <c r="W24" s="3">
        <v>1.1201187223252</v>
      </c>
      <c r="X24">
        <f t="shared" si="8"/>
        <v>7.1201187223252003</v>
      </c>
      <c r="AA24" s="5"/>
      <c r="AB24" s="3"/>
    </row>
    <row r="25" spans="1:28">
      <c r="A25">
        <v>434.80515820692398</v>
      </c>
      <c r="B25">
        <v>217.51918498829599</v>
      </c>
      <c r="C25">
        <v>426.52872024714202</v>
      </c>
      <c r="D25">
        <v>217.41143775078999</v>
      </c>
      <c r="E25">
        <v>8.2771392865717743</v>
      </c>
      <c r="F25">
        <f t="shared" si="0"/>
        <v>0.36396562111205866</v>
      </c>
      <c r="G25">
        <f t="shared" si="1"/>
        <v>3.0125941414681181</v>
      </c>
      <c r="H25">
        <v>24</v>
      </c>
      <c r="I25">
        <f>CORREL(E2:E152,E26:E176)</f>
        <v>2.896574066313987E-2</v>
      </c>
      <c r="K25" t="s">
        <v>46</v>
      </c>
      <c r="L25" s="2">
        <f t="shared" si="9"/>
        <v>37.545073097741323</v>
      </c>
      <c r="M25" s="2">
        <v>23</v>
      </c>
      <c r="N25" s="2">
        <f>M25/J2</f>
        <v>4.9783549783549779</v>
      </c>
      <c r="O25" s="2">
        <f t="shared" si="2"/>
        <v>0.58664176715220817</v>
      </c>
      <c r="P25" s="3">
        <v>3.0125941414680999</v>
      </c>
      <c r="Q25">
        <f t="shared" si="3"/>
        <v>10.5539092991446</v>
      </c>
      <c r="R25">
        <f t="shared" si="4"/>
        <v>-36.031201928608603</v>
      </c>
      <c r="S25">
        <f t="shared" si="5"/>
        <v>37.545073097741323</v>
      </c>
      <c r="T25">
        <v>0</v>
      </c>
      <c r="U25" t="str">
        <f t="shared" si="6"/>
        <v>0</v>
      </c>
      <c r="V25">
        <f t="shared" si="7"/>
        <v>0</v>
      </c>
      <c r="W25" s="5">
        <v>5.9576884508881801E-2</v>
      </c>
      <c r="X25">
        <f t="shared" si="8"/>
        <v>6.059576884508882</v>
      </c>
      <c r="AA25" s="3"/>
      <c r="AB25" s="3"/>
    </row>
    <row r="26" spans="1:28">
      <c r="A26">
        <v>429.88402655338001</v>
      </c>
      <c r="B26">
        <v>218.81967222458599</v>
      </c>
      <c r="C26">
        <v>427.74243639044198</v>
      </c>
      <c r="D26">
        <v>218.682281850376</v>
      </c>
      <c r="E26">
        <v>2.145992670285362</v>
      </c>
      <c r="F26">
        <f t="shared" si="0"/>
        <v>0.38503066743957881</v>
      </c>
      <c r="G26">
        <f t="shared" si="1"/>
        <v>0.82627299016041689</v>
      </c>
      <c r="H26">
        <v>25</v>
      </c>
      <c r="I26">
        <f>CORREL(E2:E151,E27:E176)</f>
        <v>-5.3963088432312734E-2</v>
      </c>
      <c r="K26" t="s">
        <v>47</v>
      </c>
      <c r="L26" s="2">
        <f t="shared" si="9"/>
        <v>44.141313177088698</v>
      </c>
      <c r="M26" s="2">
        <v>24</v>
      </c>
      <c r="N26" s="2">
        <f>M26/J2</f>
        <v>5.1948051948051948</v>
      </c>
      <c r="O26" s="2">
        <f t="shared" si="2"/>
        <v>0.6897080183920109</v>
      </c>
      <c r="P26" s="3">
        <v>0.82627299016038203</v>
      </c>
      <c r="Q26">
        <f t="shared" si="3"/>
        <v>43.290711170192402</v>
      </c>
      <c r="R26">
        <f t="shared" si="4"/>
        <v>8.6237958798201308</v>
      </c>
      <c r="S26">
        <f t="shared" si="5"/>
        <v>44.141313177088698</v>
      </c>
      <c r="T26">
        <v>0</v>
      </c>
      <c r="U26" t="str">
        <f t="shared" si="6"/>
        <v>0</v>
      </c>
      <c r="V26">
        <f t="shared" si="7"/>
        <v>0</v>
      </c>
      <c r="W26" s="3">
        <v>-1.00609567459759</v>
      </c>
      <c r="X26">
        <f t="shared" si="8"/>
        <v>4.9939043254024096</v>
      </c>
      <c r="AA26" s="5"/>
      <c r="AB26" s="3"/>
    </row>
    <row r="27" spans="1:28">
      <c r="A27">
        <v>421.62306777419701</v>
      </c>
      <c r="B27">
        <v>218.31010704188901</v>
      </c>
      <c r="C27">
        <v>426.396051191634</v>
      </c>
      <c r="D27">
        <v>218.13696954036899</v>
      </c>
      <c r="E27">
        <v>4.7761226217048787</v>
      </c>
      <c r="F27">
        <f t="shared" si="0"/>
        <v>0.40646904846294735</v>
      </c>
      <c r="G27">
        <f t="shared" si="1"/>
        <v>1.9413460173867394</v>
      </c>
      <c r="H27">
        <v>26</v>
      </c>
      <c r="I27">
        <f>CORREL(E2:E150,E28:E176)</f>
        <v>-0.11632470455594399</v>
      </c>
      <c r="K27" t="s">
        <v>48</v>
      </c>
      <c r="L27" s="2">
        <f t="shared" si="9"/>
        <v>37.548531973615205</v>
      </c>
      <c r="M27" s="2">
        <v>25</v>
      </c>
      <c r="N27" s="2">
        <f>M27/J2</f>
        <v>5.4112554112554108</v>
      </c>
      <c r="O27" s="2">
        <f t="shared" si="2"/>
        <v>0.58669581208773758</v>
      </c>
      <c r="P27" s="3">
        <v>1.9413460173867201</v>
      </c>
      <c r="Q27">
        <f t="shared" si="3"/>
        <v>-33.832718829188103</v>
      </c>
      <c r="R27">
        <f t="shared" si="4"/>
        <v>-16.2861717416557</v>
      </c>
      <c r="S27">
        <f t="shared" si="5"/>
        <v>37.548531973615205</v>
      </c>
      <c r="T27">
        <v>0</v>
      </c>
      <c r="U27" t="str">
        <f t="shared" si="6"/>
        <v>0</v>
      </c>
      <c r="V27">
        <f t="shared" si="7"/>
        <v>0</v>
      </c>
      <c r="W27" s="3">
        <v>-1.98512394976516</v>
      </c>
      <c r="X27">
        <f t="shared" si="8"/>
        <v>4.0148760502348395</v>
      </c>
      <c r="AA27" s="3"/>
      <c r="AB27" s="3"/>
    </row>
    <row r="28" spans="1:28">
      <c r="A28">
        <v>421.62306777419701</v>
      </c>
      <c r="B28">
        <v>218.31010704188901</v>
      </c>
      <c r="C28">
        <v>426.396051191634</v>
      </c>
      <c r="D28">
        <v>218.13696954036899</v>
      </c>
      <c r="E28">
        <v>4.7761226217048787</v>
      </c>
      <c r="F28">
        <f t="shared" si="0"/>
        <v>0.42822911724449858</v>
      </c>
      <c r="G28">
        <f t="shared" si="1"/>
        <v>2.0452747741441604</v>
      </c>
      <c r="H28">
        <v>27</v>
      </c>
      <c r="I28">
        <f>CORREL(E2:E149,E29:E176)</f>
        <v>-0.13705611657880912</v>
      </c>
      <c r="K28" t="s">
        <v>49</v>
      </c>
      <c r="L28" s="2">
        <f t="shared" si="9"/>
        <v>50.223347740215743</v>
      </c>
      <c r="M28" s="2">
        <v>26</v>
      </c>
      <c r="N28" s="2">
        <f>M28/J2</f>
        <v>5.6277056277056277</v>
      </c>
      <c r="O28" s="2">
        <f t="shared" si="2"/>
        <v>0.78473980844087099</v>
      </c>
      <c r="P28" s="3">
        <v>2.0452747741441302</v>
      </c>
      <c r="Q28">
        <f t="shared" si="3"/>
        <v>10.0614921067681</v>
      </c>
      <c r="R28">
        <f t="shared" si="4"/>
        <v>49.205193169218198</v>
      </c>
      <c r="S28">
        <f t="shared" si="5"/>
        <v>50.223347740215743</v>
      </c>
      <c r="T28">
        <v>0</v>
      </c>
      <c r="U28" t="str">
        <f t="shared" si="6"/>
        <v>0</v>
      </c>
      <c r="V28">
        <f t="shared" si="7"/>
        <v>0</v>
      </c>
      <c r="W28" s="3">
        <v>-2.79319468331905</v>
      </c>
      <c r="X28">
        <f t="shared" si="8"/>
        <v>3.20680531668095</v>
      </c>
      <c r="AA28" s="5"/>
      <c r="AB28" s="3"/>
    </row>
    <row r="29" spans="1:28">
      <c r="A29">
        <v>417.20627412907299</v>
      </c>
      <c r="B29">
        <v>216.68111719509901</v>
      </c>
      <c r="C29">
        <v>426.347252990485</v>
      </c>
      <c r="D29">
        <v>216.758175861046</v>
      </c>
      <c r="E29">
        <v>9.1413036588212471</v>
      </c>
      <c r="F29">
        <f t="shared" si="0"/>
        <v>0.45025845187258101</v>
      </c>
      <c r="G29">
        <f t="shared" si="1"/>
        <v>4.1159492335180152</v>
      </c>
      <c r="H29">
        <v>28</v>
      </c>
      <c r="I29">
        <f>CORREL(E2:E148,E30:E176)</f>
        <v>-0.16736360065880665</v>
      </c>
      <c r="K29" t="s">
        <v>50</v>
      </c>
      <c r="L29" s="2">
        <f t="shared" si="9"/>
        <v>68.744337004002048</v>
      </c>
      <c r="M29" s="2">
        <v>27</v>
      </c>
      <c r="N29" s="2">
        <f>M29/J2</f>
        <v>5.8441558441558437</v>
      </c>
      <c r="O29" s="2">
        <f t="shared" si="2"/>
        <v>1.074130265687532</v>
      </c>
      <c r="P29" s="3">
        <v>4.1159492335179904</v>
      </c>
      <c r="Q29">
        <f t="shared" si="3"/>
        <v>-18.827237927522301</v>
      </c>
      <c r="R29">
        <f t="shared" si="4"/>
        <v>-66.115951041637999</v>
      </c>
      <c r="S29">
        <f t="shared" si="5"/>
        <v>68.744337004002048</v>
      </c>
      <c r="T29">
        <v>0</v>
      </c>
      <c r="U29" t="str">
        <f t="shared" si="6"/>
        <v>0</v>
      </c>
      <c r="V29">
        <f t="shared" si="7"/>
        <v>0</v>
      </c>
      <c r="W29" s="3">
        <v>-3.3607173662763401</v>
      </c>
      <c r="X29">
        <f t="shared" si="8"/>
        <v>2.6392826337236599</v>
      </c>
      <c r="AA29" s="3"/>
      <c r="AB29" s="3"/>
    </row>
    <row r="30" spans="1:28">
      <c r="A30">
        <v>416.04236789807197</v>
      </c>
      <c r="B30">
        <v>211.875253165278</v>
      </c>
      <c r="C30">
        <v>421.04554932590497</v>
      </c>
      <c r="D30">
        <v>211.81471911478599</v>
      </c>
      <c r="E30">
        <v>5.0035476185484651</v>
      </c>
      <c r="F30">
        <f t="shared" si="0"/>
        <v>0.47250398175053354</v>
      </c>
      <c r="G30">
        <f t="shared" si="1"/>
        <v>2.3641961726425493</v>
      </c>
      <c r="H30">
        <v>29</v>
      </c>
      <c r="I30">
        <f>CORREL(E2:E147,E31:E176)</f>
        <v>-0.12359107797910555</v>
      </c>
      <c r="K30" t="s">
        <v>51</v>
      </c>
      <c r="L30" s="2">
        <f t="shared" si="9"/>
        <v>9.403421072440878</v>
      </c>
      <c r="M30" s="2">
        <v>28</v>
      </c>
      <c r="N30" s="2">
        <f>M30/J2</f>
        <v>6.0606060606060606</v>
      </c>
      <c r="O30" s="2">
        <f t="shared" si="2"/>
        <v>0.14692845425688872</v>
      </c>
      <c r="P30" s="3">
        <v>2.3641961726425098</v>
      </c>
      <c r="Q30">
        <f t="shared" si="3"/>
        <v>8.4877552116218702</v>
      </c>
      <c r="R30">
        <f t="shared" si="4"/>
        <v>4.0475102635090296</v>
      </c>
      <c r="S30">
        <f t="shared" si="5"/>
        <v>9.403421072440878</v>
      </c>
      <c r="T30">
        <v>0</v>
      </c>
      <c r="U30" t="str">
        <f t="shared" si="6"/>
        <v>0</v>
      </c>
      <c r="V30">
        <f t="shared" si="7"/>
        <v>0</v>
      </c>
      <c r="W30" s="3">
        <v>-3.6388173262520498</v>
      </c>
      <c r="X30">
        <f t="shared" si="8"/>
        <v>2.3611826737479502</v>
      </c>
      <c r="AA30" s="5"/>
      <c r="AB30" s="3"/>
    </row>
    <row r="31" spans="1:28">
      <c r="A31">
        <v>416.04236789807197</v>
      </c>
      <c r="B31">
        <v>211.875253165278</v>
      </c>
      <c r="C31">
        <v>421.04554932590497</v>
      </c>
      <c r="D31">
        <v>211.81471911478599</v>
      </c>
      <c r="E31">
        <v>5.0035476185484651</v>
      </c>
      <c r="F31">
        <f t="shared" si="0"/>
        <v>0.49491211544840219</v>
      </c>
      <c r="G31">
        <f t="shared" si="1"/>
        <v>2.4763163366426357</v>
      </c>
      <c r="H31">
        <v>30</v>
      </c>
      <c r="I31">
        <f>CORREL(E2:E146,E32:E176)</f>
        <v>-0.12548314147826103</v>
      </c>
      <c r="K31" t="s">
        <v>52</v>
      </c>
      <c r="L31" s="2">
        <f t="shared" si="9"/>
        <v>23.96692988504731</v>
      </c>
      <c r="M31" s="2">
        <v>29</v>
      </c>
      <c r="N31" s="2">
        <f>M31/J2</f>
        <v>6.2770562770562766</v>
      </c>
      <c r="O31" s="2">
        <f t="shared" si="2"/>
        <v>0.37448327945386423</v>
      </c>
      <c r="P31" s="3">
        <v>2.4763163366426002</v>
      </c>
      <c r="Q31">
        <f t="shared" si="3"/>
        <v>-9.1652981100351507</v>
      </c>
      <c r="R31">
        <f t="shared" si="4"/>
        <v>22.1452260920714</v>
      </c>
      <c r="S31">
        <f t="shared" si="5"/>
        <v>23.96692988504731</v>
      </c>
      <c r="T31">
        <v>0</v>
      </c>
      <c r="U31" t="str">
        <f t="shared" si="6"/>
        <v>0</v>
      </c>
      <c r="V31">
        <f t="shared" si="7"/>
        <v>0</v>
      </c>
      <c r="W31" s="3">
        <v>-3.6035447814272898</v>
      </c>
      <c r="X31">
        <f t="shared" si="8"/>
        <v>2.3964552185727102</v>
      </c>
      <c r="AA31" s="3"/>
      <c r="AB31" s="3"/>
    </row>
    <row r="32" spans="1:28">
      <c r="A32">
        <v>412.90090360530098</v>
      </c>
      <c r="B32">
        <v>212.51263118996201</v>
      </c>
      <c r="C32">
        <v>421.28434688107899</v>
      </c>
      <c r="D32">
        <v>212.71510831483999</v>
      </c>
      <c r="E32">
        <v>8.3858880355205265</v>
      </c>
      <c r="F32">
        <f t="shared" si="0"/>
        <v>0.51742886980938774</v>
      </c>
      <c r="G32">
        <f t="shared" si="1"/>
        <v>4.3391005685674529</v>
      </c>
      <c r="H32">
        <v>31</v>
      </c>
      <c r="I32">
        <f>CORREL(E2:E145,E33:E176)</f>
        <v>-0.14082878850053737</v>
      </c>
      <c r="K32" t="s">
        <v>53</v>
      </c>
      <c r="L32" s="2">
        <f t="shared" si="9"/>
        <v>31.160202350215588</v>
      </c>
      <c r="M32" s="2">
        <v>30</v>
      </c>
      <c r="N32" s="2">
        <f>M32/J2</f>
        <v>6.4935064935064934</v>
      </c>
      <c r="O32" s="2">
        <f t="shared" si="2"/>
        <v>0.48687816172211856</v>
      </c>
      <c r="P32" s="3">
        <v>4.3391005685674102</v>
      </c>
      <c r="Q32">
        <f t="shared" si="3"/>
        <v>10.5699226699536</v>
      </c>
      <c r="R32">
        <f t="shared" si="4"/>
        <v>29.312709619848899</v>
      </c>
      <c r="S32">
        <f t="shared" si="5"/>
        <v>31.160202350215588</v>
      </c>
      <c r="T32">
        <v>0</v>
      </c>
      <c r="U32" t="str">
        <f t="shared" si="6"/>
        <v>0</v>
      </c>
      <c r="V32">
        <f t="shared" si="7"/>
        <v>0</v>
      </c>
      <c r="W32" s="3">
        <v>-3.2579373796781099</v>
      </c>
      <c r="X32">
        <f t="shared" si="8"/>
        <v>2.7420626203218901</v>
      </c>
      <c r="AA32" s="5"/>
      <c r="AB32" s="3"/>
    </row>
    <row r="33" spans="1:28">
      <c r="A33">
        <v>411.91856580207298</v>
      </c>
      <c r="B33">
        <v>212.02066978127999</v>
      </c>
      <c r="C33">
        <v>417.21133268482401</v>
      </c>
      <c r="D33">
        <v>212.875329637341</v>
      </c>
      <c r="E33">
        <v>5.3613267709316474</v>
      </c>
      <c r="F33">
        <f t="shared" si="0"/>
        <v>0.54</v>
      </c>
      <c r="G33">
        <f t="shared" si="1"/>
        <v>2.8951164563030898</v>
      </c>
      <c r="H33">
        <v>32</v>
      </c>
      <c r="I33">
        <f>CORREL(E2:E144,E34:E176)</f>
        <v>-0.11395700880293438</v>
      </c>
      <c r="K33" t="s">
        <v>54</v>
      </c>
      <c r="L33" s="2">
        <f t="shared" si="9"/>
        <v>41.549812181331937</v>
      </c>
      <c r="M33" s="2">
        <v>31</v>
      </c>
      <c r="N33" s="2">
        <f>M33/J2</f>
        <v>6.7099567099567095</v>
      </c>
      <c r="O33" s="2">
        <f t="shared" si="2"/>
        <v>0.64921581533331152</v>
      </c>
      <c r="P33" s="3">
        <v>2.89511645630304</v>
      </c>
      <c r="Q33">
        <f t="shared" si="3"/>
        <v>-7.9792296516228403</v>
      </c>
      <c r="R33">
        <f t="shared" si="4"/>
        <v>-40.776448919328701</v>
      </c>
      <c r="S33">
        <f t="shared" si="5"/>
        <v>41.549812181331937</v>
      </c>
      <c r="T33">
        <v>0</v>
      </c>
      <c r="U33" t="str">
        <f t="shared" si="6"/>
        <v>0</v>
      </c>
      <c r="V33">
        <f t="shared" si="7"/>
        <v>0</v>
      </c>
      <c r="W33" s="3">
        <v>-2.63175859838007</v>
      </c>
      <c r="X33">
        <f t="shared" si="8"/>
        <v>3.36824140161993</v>
      </c>
      <c r="AA33" s="5"/>
      <c r="AB33" s="3"/>
    </row>
    <row r="34" spans="1:28">
      <c r="A34">
        <v>406.21787698352301</v>
      </c>
      <c r="B34">
        <v>211.223947250425</v>
      </c>
      <c r="C34">
        <v>415.74617259697197</v>
      </c>
      <c r="D34">
        <v>212.795606798698</v>
      </c>
      <c r="E34">
        <v>9.6570456679539642</v>
      </c>
      <c r="F34">
        <f t="shared" si="0"/>
        <v>0.56257113019061222</v>
      </c>
      <c r="G34">
        <f t="shared" si="1"/>
        <v>5.4327750957232173</v>
      </c>
      <c r="H34">
        <v>33</v>
      </c>
      <c r="I34">
        <f>CORREL(E2:E143,E35:E176)</f>
        <v>-7.8869104417915725E-2</v>
      </c>
      <c r="K34" t="s">
        <v>55</v>
      </c>
      <c r="L34" s="2">
        <f t="shared" si="9"/>
        <v>31.144209651424895</v>
      </c>
      <c r="M34" s="2">
        <v>32</v>
      </c>
      <c r="N34" s="2">
        <f>M34/J2</f>
        <v>6.9264069264069263</v>
      </c>
      <c r="O34" s="2">
        <f t="shared" si="2"/>
        <v>0.48662827580351398</v>
      </c>
      <c r="P34" s="3">
        <v>5.4327750957231702</v>
      </c>
      <c r="Q34">
        <f t="shared" si="3"/>
        <v>-31.003897827816601</v>
      </c>
      <c r="R34">
        <f t="shared" si="4"/>
        <v>2.9529839644360401</v>
      </c>
      <c r="S34">
        <f t="shared" si="5"/>
        <v>31.144209651424895</v>
      </c>
      <c r="T34">
        <v>0</v>
      </c>
      <c r="U34" t="str">
        <f t="shared" si="6"/>
        <v>0</v>
      </c>
      <c r="V34">
        <f t="shared" si="7"/>
        <v>0</v>
      </c>
      <c r="W34" s="3">
        <v>-1.7789345337218001</v>
      </c>
      <c r="X34">
        <f t="shared" si="8"/>
        <v>4.2210654662781995</v>
      </c>
      <c r="AA34" s="5"/>
      <c r="AB34" s="3"/>
    </row>
    <row r="35" spans="1:28">
      <c r="A35">
        <v>398.08982332578398</v>
      </c>
      <c r="B35">
        <v>207.448814540521</v>
      </c>
      <c r="C35">
        <v>413.46614662496899</v>
      </c>
      <c r="D35">
        <v>206.75056522829499</v>
      </c>
      <c r="E35">
        <v>15.392169122741722</v>
      </c>
      <c r="F35">
        <f t="shared" si="0"/>
        <v>0.58508788455159788</v>
      </c>
      <c r="G35">
        <f t="shared" si="1"/>
        <v>9.0057716706853785</v>
      </c>
      <c r="H35">
        <v>34</v>
      </c>
      <c r="I35">
        <f>CORREL(E2:E142,E36:E176)</f>
        <v>-9.7049454622246088E-3</v>
      </c>
      <c r="K35" t="s">
        <v>56</v>
      </c>
      <c r="L35" s="2">
        <f t="shared" si="9"/>
        <v>18.662398701783079</v>
      </c>
      <c r="M35" s="2">
        <v>33</v>
      </c>
      <c r="N35" s="2">
        <f>M35/J2</f>
        <v>7.1428571428571423</v>
      </c>
      <c r="O35" s="2">
        <f t="shared" si="2"/>
        <v>0.29159997971536061</v>
      </c>
      <c r="P35" s="3">
        <v>9.0057716706853501</v>
      </c>
      <c r="Q35">
        <f t="shared" si="3"/>
        <v>17.483983033280499</v>
      </c>
      <c r="R35">
        <f t="shared" si="4"/>
        <v>-6.5265199452904703</v>
      </c>
      <c r="S35">
        <f t="shared" si="5"/>
        <v>18.662398701783079</v>
      </c>
      <c r="T35">
        <v>0</v>
      </c>
      <c r="U35" t="str">
        <f t="shared" si="6"/>
        <v>0</v>
      </c>
      <c r="V35">
        <f t="shared" si="7"/>
        <v>0</v>
      </c>
      <c r="W35" s="3">
        <v>-0.77290982151064602</v>
      </c>
      <c r="X35">
        <f t="shared" si="8"/>
        <v>5.2270901784893535</v>
      </c>
      <c r="AA35" s="5"/>
      <c r="AB35" s="3"/>
    </row>
    <row r="36" spans="1:28">
      <c r="A36">
        <v>392.74829196558801</v>
      </c>
      <c r="B36">
        <v>209.22517697820399</v>
      </c>
      <c r="C36">
        <v>411.25289358888602</v>
      </c>
      <c r="D36">
        <v>211.429864193215</v>
      </c>
      <c r="E36">
        <v>18.635474959147043</v>
      </c>
      <c r="F36">
        <f t="shared" si="0"/>
        <v>0.60749601824946653</v>
      </c>
      <c r="G36">
        <f t="shared" si="1"/>
        <v>11.320976835869468</v>
      </c>
      <c r="H36">
        <v>35</v>
      </c>
      <c r="I36">
        <f>CORREL(E2:E141,E37:E176)</f>
        <v>2.3562221795384412E-2</v>
      </c>
      <c r="K36" t="s">
        <v>57</v>
      </c>
      <c r="L36" s="2">
        <f t="shared" si="9"/>
        <v>21.022182831341578</v>
      </c>
      <c r="M36" s="2">
        <v>34</v>
      </c>
      <c r="N36" s="2">
        <f>M36/J2</f>
        <v>7.3593073593073592</v>
      </c>
      <c r="O36" s="2">
        <f t="shared" si="2"/>
        <v>0.32847160673971215</v>
      </c>
      <c r="P36" s="3">
        <v>11.3209768358694</v>
      </c>
      <c r="Q36">
        <f t="shared" si="3"/>
        <v>17.8117226191169</v>
      </c>
      <c r="R36">
        <f t="shared" si="4"/>
        <v>11.1657829252584</v>
      </c>
      <c r="S36">
        <f t="shared" si="5"/>
        <v>21.022182831341578</v>
      </c>
      <c r="T36">
        <v>0</v>
      </c>
      <c r="U36" t="str">
        <f t="shared" si="6"/>
        <v>0</v>
      </c>
      <c r="V36">
        <f t="shared" si="7"/>
        <v>0</v>
      </c>
      <c r="W36" s="3">
        <v>0.29967736554756003</v>
      </c>
      <c r="X36">
        <f t="shared" si="8"/>
        <v>6.2996773655475602</v>
      </c>
      <c r="AA36" s="5"/>
      <c r="AB36" s="3"/>
    </row>
    <row r="37" spans="1:28">
      <c r="A37">
        <v>392.74829196558801</v>
      </c>
      <c r="B37">
        <v>209.22517697820399</v>
      </c>
      <c r="C37">
        <v>411.25289358888602</v>
      </c>
      <c r="D37">
        <v>211.429864193215</v>
      </c>
      <c r="E37">
        <v>18.635474959147043</v>
      </c>
      <c r="F37">
        <f t="shared" si="0"/>
        <v>0.629741548127419</v>
      </c>
      <c r="G37">
        <f t="shared" si="1"/>
        <v>11.735532850863009</v>
      </c>
      <c r="H37">
        <v>36</v>
      </c>
      <c r="I37">
        <f>CORREL(E2:E140,E38:E176)</f>
        <v>3.655407909871488E-2</v>
      </c>
      <c r="K37" t="s">
        <v>58</v>
      </c>
      <c r="L37" s="2">
        <f t="shared" si="9"/>
        <v>20.68464541949654</v>
      </c>
      <c r="M37" s="2">
        <v>35</v>
      </c>
      <c r="N37" s="2">
        <f>M37/J2</f>
        <v>7.5757575757575752</v>
      </c>
      <c r="O37" s="2">
        <f t="shared" si="2"/>
        <v>0.32319758467963344</v>
      </c>
      <c r="P37" s="3">
        <v>11.735532850863001</v>
      </c>
      <c r="Q37">
        <f t="shared" si="3"/>
        <v>-20.679770687153901</v>
      </c>
      <c r="R37">
        <f t="shared" si="4"/>
        <v>0.44904393663594899</v>
      </c>
      <c r="S37">
        <f t="shared" si="5"/>
        <v>20.68464541949654</v>
      </c>
      <c r="T37">
        <v>0</v>
      </c>
      <c r="U37" t="str">
        <f t="shared" si="6"/>
        <v>0</v>
      </c>
      <c r="V37">
        <f t="shared" si="7"/>
        <v>0</v>
      </c>
      <c r="W37" s="3">
        <v>1.3464565391075001</v>
      </c>
      <c r="X37">
        <f t="shared" si="8"/>
        <v>7.3464565391074999</v>
      </c>
      <c r="AA37" s="5"/>
      <c r="AB37" s="3"/>
    </row>
    <row r="38" spans="1:28">
      <c r="A38">
        <v>392.471757584508</v>
      </c>
      <c r="B38">
        <v>210.30780908013099</v>
      </c>
      <c r="C38">
        <v>391.21038984602899</v>
      </c>
      <c r="D38">
        <v>210.515884340041</v>
      </c>
      <c r="E38">
        <v>1.2784145984234794</v>
      </c>
      <c r="F38">
        <f t="shared" si="0"/>
        <v>0.65177088275550144</v>
      </c>
      <c r="G38">
        <f t="shared" si="1"/>
        <v>0.83323341134199103</v>
      </c>
      <c r="H38">
        <v>37</v>
      </c>
      <c r="I38">
        <f>CORREL(E2:E139,E39:E176)</f>
        <v>6.6930289170242629E-2</v>
      </c>
      <c r="K38" t="s">
        <v>59</v>
      </c>
      <c r="L38" s="2">
        <f t="shared" si="9"/>
        <v>7.0855326145855653</v>
      </c>
      <c r="M38" s="2">
        <v>36</v>
      </c>
      <c r="N38" s="2">
        <f>M38/J2</f>
        <v>7.7922077922077921</v>
      </c>
      <c r="O38" s="2">
        <f t="shared" si="2"/>
        <v>0.11071144710289946</v>
      </c>
      <c r="P38" s="3">
        <v>0.83323341134196804</v>
      </c>
      <c r="Q38">
        <f t="shared" si="3"/>
        <v>-7.0183024871034103</v>
      </c>
      <c r="R38">
        <f t="shared" si="4"/>
        <v>-0.97375696756112295</v>
      </c>
      <c r="S38">
        <f t="shared" si="5"/>
        <v>7.0855326145855653</v>
      </c>
      <c r="T38">
        <v>0</v>
      </c>
      <c r="U38" t="str">
        <f t="shared" si="6"/>
        <v>0</v>
      </c>
      <c r="V38">
        <f t="shared" si="7"/>
        <v>0</v>
      </c>
      <c r="W38" s="3">
        <v>2.27727977961715</v>
      </c>
      <c r="X38">
        <f t="shared" si="8"/>
        <v>8.2772797796171496</v>
      </c>
      <c r="AA38" s="5"/>
      <c r="AB38" s="3"/>
    </row>
    <row r="39" spans="1:28">
      <c r="A39">
        <v>394.11578820373302</v>
      </c>
      <c r="B39">
        <v>208.47243015868099</v>
      </c>
      <c r="C39">
        <v>414.44173968719599</v>
      </c>
      <c r="D39">
        <v>212.29204443549301</v>
      </c>
      <c r="E39">
        <v>20.681725192345944</v>
      </c>
      <c r="F39">
        <f t="shared" si="0"/>
        <v>0.67353095153705267</v>
      </c>
      <c r="G39">
        <f t="shared" si="1"/>
        <v>13.929782048228597</v>
      </c>
      <c r="H39">
        <v>38</v>
      </c>
      <c r="I39">
        <f>CORREL(E2:E138,E40:E176)</f>
        <v>0.11423019646781887</v>
      </c>
      <c r="K39" t="s">
        <v>60</v>
      </c>
      <c r="L39" s="2">
        <f t="shared" si="9"/>
        <v>34.09045059443018</v>
      </c>
      <c r="M39" s="2">
        <v>37</v>
      </c>
      <c r="N39" s="2">
        <f>M39/J2</f>
        <v>8.0086580086580081</v>
      </c>
      <c r="O39" s="2">
        <f t="shared" si="2"/>
        <v>0.53266329053797157</v>
      </c>
      <c r="P39" s="3">
        <v>13.929782048228599</v>
      </c>
      <c r="Q39">
        <f t="shared" si="3"/>
        <v>28.925007981450701</v>
      </c>
      <c r="R39">
        <f t="shared" si="4"/>
        <v>18.041694349597499</v>
      </c>
      <c r="S39">
        <f t="shared" si="5"/>
        <v>34.09045059443018</v>
      </c>
      <c r="T39">
        <v>0</v>
      </c>
      <c r="U39" t="str">
        <f t="shared" si="6"/>
        <v>0</v>
      </c>
      <c r="V39">
        <f t="shared" si="7"/>
        <v>0</v>
      </c>
      <c r="W39" s="3">
        <v>3.01198521461852</v>
      </c>
      <c r="X39">
        <f t="shared" si="8"/>
        <v>9.0119852146185195</v>
      </c>
      <c r="AA39" s="3"/>
      <c r="AB39" s="3"/>
    </row>
    <row r="40" spans="1:28">
      <c r="A40">
        <v>390.52589980544701</v>
      </c>
      <c r="B40">
        <v>210.10007105727101</v>
      </c>
      <c r="C40">
        <v>415.59087493540198</v>
      </c>
      <c r="D40">
        <v>214.953991366731</v>
      </c>
      <c r="E40">
        <v>25.530638860707139</v>
      </c>
      <c r="F40">
        <f t="shared" si="0"/>
        <v>0.69496933256042115</v>
      </c>
      <c r="G40">
        <f t="shared" si="1"/>
        <v>17.743011048866791</v>
      </c>
      <c r="H40">
        <v>39</v>
      </c>
      <c r="I40">
        <f>CORREL(E2:E137,E41:E176)</f>
        <v>8.102392792840056E-2</v>
      </c>
      <c r="K40" t="s">
        <v>61</v>
      </c>
      <c r="L40" s="2">
        <f t="shared" si="9"/>
        <v>32.152067618737476</v>
      </c>
      <c r="M40" s="2">
        <v>38</v>
      </c>
      <c r="N40" s="2">
        <f>M40/J2</f>
        <v>8.2251082251082241</v>
      </c>
      <c r="O40" s="2">
        <f t="shared" si="2"/>
        <v>0.50237605654277306</v>
      </c>
      <c r="P40" s="3">
        <v>17.743011048866801</v>
      </c>
      <c r="Q40">
        <f t="shared" si="3"/>
        <v>-3.8616124767052198</v>
      </c>
      <c r="R40">
        <f t="shared" si="4"/>
        <v>-31.919326453414101</v>
      </c>
      <c r="S40">
        <f t="shared" si="5"/>
        <v>32.152067618737476</v>
      </c>
      <c r="T40">
        <v>0</v>
      </c>
      <c r="U40" t="str">
        <f t="shared" si="6"/>
        <v>0</v>
      </c>
      <c r="V40">
        <f t="shared" si="7"/>
        <v>0</v>
      </c>
      <c r="W40" s="3">
        <v>3.4873005053778399</v>
      </c>
      <c r="X40">
        <f t="shared" si="8"/>
        <v>9.4873005053778403</v>
      </c>
      <c r="AA40" s="5"/>
      <c r="AB40" s="3"/>
    </row>
    <row r="41" spans="1:28">
      <c r="A41">
        <v>388.70525814308701</v>
      </c>
      <c r="B41">
        <v>211.456067512007</v>
      </c>
      <c r="C41">
        <v>413.99466452988202</v>
      </c>
      <c r="D41">
        <v>216.65875837867799</v>
      </c>
      <c r="E41">
        <v>25.819025304039073</v>
      </c>
      <c r="F41">
        <f t="shared" si="0"/>
        <v>0.7160343788879413</v>
      </c>
      <c r="G41">
        <f t="shared" si="1"/>
        <v>18.487309747069656</v>
      </c>
      <c r="H41">
        <v>40</v>
      </c>
      <c r="I41">
        <f>CORREL(E2:E136,E42:E176)</f>
        <v>6.2156638297092462E-2</v>
      </c>
      <c r="K41" t="s">
        <v>62</v>
      </c>
      <c r="L41" s="2">
        <f t="shared" si="9"/>
        <v>20.890018164279123</v>
      </c>
      <c r="M41" s="2">
        <v>39</v>
      </c>
      <c r="N41" s="2">
        <f>M41/J2</f>
        <v>8.4415584415584419</v>
      </c>
      <c r="O41" s="2">
        <f t="shared" si="2"/>
        <v>0.3264065338168613</v>
      </c>
      <c r="P41" s="3">
        <v>18.487309747069599</v>
      </c>
      <c r="Q41">
        <f t="shared" si="3"/>
        <v>-15.8380526096217</v>
      </c>
      <c r="R41">
        <f t="shared" si="4"/>
        <v>13.6216353070682</v>
      </c>
      <c r="S41">
        <f t="shared" si="5"/>
        <v>20.890018164279123</v>
      </c>
      <c r="T41">
        <v>0</v>
      </c>
      <c r="U41" t="str">
        <f t="shared" si="6"/>
        <v>0</v>
      </c>
      <c r="V41">
        <f t="shared" si="7"/>
        <v>0</v>
      </c>
      <c r="W41" s="3">
        <v>3.6622918182122199</v>
      </c>
      <c r="X41">
        <f t="shared" si="8"/>
        <v>9.6622918182122195</v>
      </c>
      <c r="AA41" s="3"/>
      <c r="AB41" s="5"/>
    </row>
    <row r="42" spans="1:28">
      <c r="A42">
        <v>383.18020238022802</v>
      </c>
      <c r="B42">
        <v>210.67968037527299</v>
      </c>
      <c r="C42">
        <v>410.13707736122899</v>
      </c>
      <c r="D42">
        <v>217.61745586469399</v>
      </c>
      <c r="E42">
        <v>27.835334333952709</v>
      </c>
      <c r="F42">
        <f t="shared" si="0"/>
        <v>0.73667534297792969</v>
      </c>
      <c r="G42">
        <f t="shared" si="1"/>
        <v>20.505604467369952</v>
      </c>
      <c r="H42">
        <v>41</v>
      </c>
      <c r="I42">
        <f>CORREL(E2:E135,E43:E176)</f>
        <v>5.7441245466941952E-2</v>
      </c>
      <c r="K42" t="s">
        <v>63</v>
      </c>
      <c r="L42" s="2">
        <f t="shared" si="9"/>
        <v>29.461336162080713</v>
      </c>
      <c r="M42" s="2">
        <v>40</v>
      </c>
      <c r="N42" s="2">
        <f>M42/J2</f>
        <v>8.6580086580086579</v>
      </c>
      <c r="O42" s="2">
        <f t="shared" si="2"/>
        <v>0.46033337753251113</v>
      </c>
      <c r="P42" s="3">
        <v>20.505604467369899</v>
      </c>
      <c r="Q42">
        <f t="shared" si="3"/>
        <v>2.30591215690121</v>
      </c>
      <c r="R42">
        <f t="shared" si="4"/>
        <v>-29.3709567018131</v>
      </c>
      <c r="S42">
        <f t="shared" si="5"/>
        <v>29.461336162080713</v>
      </c>
      <c r="T42">
        <v>0</v>
      </c>
      <c r="U42" t="str">
        <f t="shared" si="6"/>
        <v>0</v>
      </c>
      <c r="V42">
        <f t="shared" si="7"/>
        <v>0</v>
      </c>
      <c r="W42" s="3">
        <v>3.5218890187608101</v>
      </c>
      <c r="X42">
        <f t="shared" si="8"/>
        <v>9.5218890187608096</v>
      </c>
      <c r="AA42" s="5"/>
      <c r="AB42" s="3"/>
    </row>
    <row r="43" spans="1:28">
      <c r="A43">
        <v>384.65652501443901</v>
      </c>
      <c r="B43">
        <v>213.88832228842401</v>
      </c>
      <c r="C43">
        <v>393.75949726030501</v>
      </c>
      <c r="D43">
        <v>213.194322163028</v>
      </c>
      <c r="E43">
        <v>9.1293888011770168</v>
      </c>
      <c r="F43">
        <f t="shared" si="0"/>
        <v>0.75684249893995892</v>
      </c>
      <c r="G43">
        <f t="shared" si="1"/>
        <v>6.9095094340772896</v>
      </c>
      <c r="H43">
        <v>42</v>
      </c>
      <c r="I43">
        <f>CORREL(E2:E134,E44:E176)</f>
        <v>2.7565685221138829E-2</v>
      </c>
      <c r="K43" t="s">
        <v>64</v>
      </c>
      <c r="L43" s="2">
        <f t="shared" si="9"/>
        <v>36.098147639578848</v>
      </c>
      <c r="M43" s="2">
        <v>41</v>
      </c>
      <c r="N43" s="2">
        <f>M43/J2</f>
        <v>8.8744588744588739</v>
      </c>
      <c r="O43" s="2">
        <f t="shared" si="2"/>
        <v>0.56403355686841949</v>
      </c>
      <c r="P43" s="3">
        <v>6.9095094340772301</v>
      </c>
      <c r="Q43">
        <f t="shared" si="3"/>
        <v>9.3831452704181402</v>
      </c>
      <c r="R43">
        <f t="shared" si="4"/>
        <v>34.857321294716002</v>
      </c>
      <c r="S43">
        <f t="shared" si="5"/>
        <v>36.098147639578848</v>
      </c>
      <c r="T43">
        <v>0</v>
      </c>
      <c r="U43" t="str">
        <f t="shared" si="6"/>
        <v>0</v>
      </c>
      <c r="V43">
        <f t="shared" si="7"/>
        <v>0</v>
      </c>
      <c r="W43" s="3">
        <v>3.0781835018368802</v>
      </c>
      <c r="X43">
        <f t="shared" si="8"/>
        <v>9.0781835018368806</v>
      </c>
      <c r="AA43" s="3"/>
      <c r="AB43" s="3"/>
    </row>
    <row r="44" spans="1:28">
      <c r="A44">
        <v>353.44796764804198</v>
      </c>
      <c r="B44">
        <v>218.65304339813301</v>
      </c>
      <c r="C44">
        <v>388.62772734526999</v>
      </c>
      <c r="D44">
        <v>216.95407686344799</v>
      </c>
      <c r="E44">
        <v>35.220760634044915</v>
      </c>
      <c r="F44">
        <f t="shared" si="0"/>
        <v>0.7764872623288821</v>
      </c>
      <c r="G44">
        <f t="shared" si="1"/>
        <v>27.348472001870398</v>
      </c>
      <c r="H44">
        <v>43</v>
      </c>
      <c r="I44">
        <f>CORREL(E2:E133,E45:E176)</f>
        <v>1.0086922860978897E-2</v>
      </c>
      <c r="K44" t="s">
        <v>65</v>
      </c>
      <c r="L44" s="2">
        <f t="shared" si="9"/>
        <v>27.365461946715126</v>
      </c>
      <c r="M44" s="2">
        <v>42</v>
      </c>
      <c r="N44" s="2">
        <f>M44/J2</f>
        <v>9.0909090909090899</v>
      </c>
      <c r="O44" s="2">
        <f t="shared" si="2"/>
        <v>0.42758534291742384</v>
      </c>
      <c r="P44" s="3">
        <v>27.348472001870299</v>
      </c>
      <c r="Q44">
        <f t="shared" si="3"/>
        <v>-27.362248921978701</v>
      </c>
      <c r="R44">
        <f t="shared" si="4"/>
        <v>-0.41933457857532402</v>
      </c>
      <c r="S44">
        <f t="shared" si="5"/>
        <v>27.365461946715126</v>
      </c>
      <c r="T44">
        <v>0</v>
      </c>
      <c r="U44" t="str">
        <f t="shared" si="6"/>
        <v>0</v>
      </c>
      <c r="V44">
        <f t="shared" si="7"/>
        <v>0</v>
      </c>
      <c r="W44" s="3">
        <v>2.3693868886254501</v>
      </c>
      <c r="X44">
        <f t="shared" si="8"/>
        <v>8.3693868886254492</v>
      </c>
      <c r="AA44" s="5"/>
      <c r="AB44" s="3"/>
    </row>
    <row r="45" spans="1:28">
      <c r="A45">
        <v>358.03418918713498</v>
      </c>
      <c r="B45">
        <v>218.86708775382999</v>
      </c>
      <c r="C45">
        <v>352.57101642296902</v>
      </c>
      <c r="D45">
        <v>218.897068127583</v>
      </c>
      <c r="E45">
        <v>5.463255025526002</v>
      </c>
      <c r="F45">
        <f t="shared" si="0"/>
        <v>0.79556230718901699</v>
      </c>
      <c r="G45">
        <f t="shared" si="1"/>
        <v>4.3463597728694578</v>
      </c>
      <c r="H45">
        <v>44</v>
      </c>
      <c r="I45">
        <f>CORREL(E2:E132,E46:E176)</f>
        <v>-3.1080842323883948E-2</v>
      </c>
      <c r="K45" t="s">
        <v>66</v>
      </c>
      <c r="L45" s="2">
        <f t="shared" si="9"/>
        <v>27.152703910310173</v>
      </c>
      <c r="M45" s="2">
        <v>43</v>
      </c>
      <c r="N45" s="2">
        <f>M45/J2</f>
        <v>9.3073593073593077</v>
      </c>
      <c r="O45" s="2">
        <f t="shared" si="2"/>
        <v>0.42426099859859645</v>
      </c>
      <c r="P45" s="3">
        <v>4.3463597728694001</v>
      </c>
      <c r="Q45">
        <f t="shared" si="3"/>
        <v>22.094383174876199</v>
      </c>
      <c r="R45">
        <f t="shared" si="4"/>
        <v>15.7831416949453</v>
      </c>
      <c r="S45">
        <f t="shared" si="5"/>
        <v>27.152703910310173</v>
      </c>
      <c r="T45">
        <v>0</v>
      </c>
      <c r="U45" t="str">
        <f t="shared" si="6"/>
        <v>0</v>
      </c>
      <c r="V45">
        <f t="shared" si="7"/>
        <v>0</v>
      </c>
      <c r="W45" s="3">
        <v>1.45654026752458</v>
      </c>
      <c r="X45">
        <f t="shared" si="8"/>
        <v>7.4565402675245798</v>
      </c>
      <c r="AA45" s="3"/>
      <c r="AB45" s="3"/>
    </row>
    <row r="46" spans="1:28">
      <c r="A46">
        <v>354.5146484375</v>
      </c>
      <c r="B46">
        <v>218.46503374270401</v>
      </c>
      <c r="C46">
        <v>377.43385166509597</v>
      </c>
      <c r="D46">
        <v>216.213538025139</v>
      </c>
      <c r="E46">
        <v>23.029526906865872</v>
      </c>
      <c r="F46">
        <f t="shared" si="0"/>
        <v>0.81402168006651943</v>
      </c>
      <c r="G46">
        <f t="shared" si="1"/>
        <v>18.746534183864071</v>
      </c>
      <c r="H46">
        <v>45</v>
      </c>
      <c r="I46">
        <f>CORREL(E2:E131,E47:E176)</f>
        <v>-9.99541748485515E-2</v>
      </c>
      <c r="K46" t="s">
        <v>67</v>
      </c>
      <c r="L46" s="2">
        <f t="shared" si="9"/>
        <v>32.330977820703175</v>
      </c>
      <c r="M46" s="2">
        <v>44</v>
      </c>
      <c r="N46" s="2">
        <f>M46/J2</f>
        <v>9.5238095238095237</v>
      </c>
      <c r="O46" s="2">
        <f t="shared" si="2"/>
        <v>0.50517152844848712</v>
      </c>
      <c r="P46" s="3">
        <v>18.746534183864</v>
      </c>
      <c r="Q46">
        <f t="shared" si="3"/>
        <v>-19.091300198744499</v>
      </c>
      <c r="R46">
        <f t="shared" si="4"/>
        <v>-26.092420040391399</v>
      </c>
      <c r="S46">
        <f t="shared" si="5"/>
        <v>32.330977820703175</v>
      </c>
      <c r="T46">
        <v>0</v>
      </c>
      <c r="U46" t="str">
        <f t="shared" si="6"/>
        <v>0</v>
      </c>
      <c r="V46">
        <f t="shared" si="7"/>
        <v>0</v>
      </c>
      <c r="W46" s="3">
        <v>0.418257376599456</v>
      </c>
      <c r="X46">
        <f t="shared" si="8"/>
        <v>6.4182573765994562</v>
      </c>
      <c r="AA46" s="5"/>
      <c r="AB46" s="3"/>
    </row>
    <row r="47" spans="1:28">
      <c r="A47">
        <v>355.03470169245497</v>
      </c>
      <c r="B47">
        <v>218.531604336393</v>
      </c>
      <c r="C47">
        <v>348.93762444522099</v>
      </c>
      <c r="D47">
        <v>219.014190555082</v>
      </c>
      <c r="E47">
        <v>6.1161458793268544</v>
      </c>
      <c r="F47">
        <f t="shared" si="0"/>
        <v>0.83182091071527697</v>
      </c>
      <c r="G47">
        <f t="shared" si="1"/>
        <v>5.0875380354091524</v>
      </c>
      <c r="H47">
        <v>46</v>
      </c>
      <c r="I47">
        <f>CORREL(E2:E130,E48:E176)</f>
        <v>-0.17970346063645506</v>
      </c>
      <c r="K47" t="s">
        <v>68</v>
      </c>
      <c r="L47" s="2">
        <f t="shared" si="9"/>
        <v>19.675566513854363</v>
      </c>
      <c r="M47" s="2">
        <v>45</v>
      </c>
      <c r="N47" s="2">
        <f>M47/J2</f>
        <v>9.7402597402597397</v>
      </c>
      <c r="O47" s="2">
        <f t="shared" si="2"/>
        <v>0.30743072677897443</v>
      </c>
      <c r="P47" s="3">
        <v>5.0875380354091098</v>
      </c>
      <c r="Q47">
        <f t="shared" si="3"/>
        <v>16.344953904010101</v>
      </c>
      <c r="R47">
        <f t="shared" si="4"/>
        <v>10.9530999957497</v>
      </c>
      <c r="S47">
        <f t="shared" si="5"/>
        <v>19.675566513854363</v>
      </c>
      <c r="T47">
        <v>0</v>
      </c>
      <c r="U47" t="str">
        <f t="shared" si="6"/>
        <v>0</v>
      </c>
      <c r="V47">
        <f t="shared" si="7"/>
        <v>0</v>
      </c>
      <c r="W47" s="3">
        <v>-0.65604555875346304</v>
      </c>
      <c r="X47">
        <f t="shared" si="8"/>
        <v>5.3439544412465372</v>
      </c>
      <c r="AA47" s="3"/>
      <c r="AB47" s="3"/>
    </row>
    <row r="48" spans="1:28">
      <c r="A48">
        <v>355.03470169245497</v>
      </c>
      <c r="B48">
        <v>218.531604336393</v>
      </c>
      <c r="C48">
        <v>348.93762444522099</v>
      </c>
      <c r="D48">
        <v>219.014190555082</v>
      </c>
      <c r="E48">
        <v>6.1161458793268544</v>
      </c>
      <c r="F48">
        <f t="shared" si="0"/>
        <v>0.84891711922962854</v>
      </c>
      <c r="G48">
        <f t="shared" si="1"/>
        <v>5.1921009406663163</v>
      </c>
      <c r="H48">
        <v>47</v>
      </c>
      <c r="I48">
        <f>CORREL(E2:E129,E49:E176)</f>
        <v>-0.26047544216478996</v>
      </c>
      <c r="K48" t="s">
        <v>69</v>
      </c>
      <c r="L48" s="2">
        <f t="shared" si="9"/>
        <v>30.342173589552647</v>
      </c>
      <c r="M48" s="2">
        <v>46</v>
      </c>
      <c r="N48" s="2">
        <f>M48/J2</f>
        <v>9.9567099567099557</v>
      </c>
      <c r="O48" s="2">
        <f t="shared" si="2"/>
        <v>0.47409646233676012</v>
      </c>
      <c r="P48" s="3">
        <v>5.1921009406662799</v>
      </c>
      <c r="Q48">
        <f t="shared" si="3"/>
        <v>-1.24537205682497</v>
      </c>
      <c r="R48">
        <f t="shared" si="4"/>
        <v>-30.316605129509899</v>
      </c>
      <c r="S48">
        <f t="shared" si="5"/>
        <v>30.342173589552647</v>
      </c>
      <c r="T48">
        <v>0</v>
      </c>
      <c r="U48" t="str">
        <f t="shared" si="6"/>
        <v>0</v>
      </c>
      <c r="V48">
        <f t="shared" si="7"/>
        <v>0</v>
      </c>
      <c r="W48" s="3">
        <v>-1.6738502910977899</v>
      </c>
      <c r="X48">
        <f t="shared" si="8"/>
        <v>4.3261497089022098</v>
      </c>
      <c r="AA48" s="5"/>
      <c r="AB48" s="3"/>
    </row>
    <row r="49" spans="1:28">
      <c r="A49">
        <v>354.46925633055599</v>
      </c>
      <c r="B49">
        <v>216.83371696026799</v>
      </c>
      <c r="C49">
        <v>349.90384231745497</v>
      </c>
      <c r="D49">
        <v>217.258770538211</v>
      </c>
      <c r="E49">
        <v>4.5851581930333989</v>
      </c>
      <c r="F49">
        <f t="shared" si="0"/>
        <v>0.86526911934581174</v>
      </c>
      <c r="G49">
        <f t="shared" si="1"/>
        <v>3.9673957917472427</v>
      </c>
      <c r="H49">
        <v>48</v>
      </c>
      <c r="I49">
        <f>CORREL(E2:E128,E50:E176)</f>
        <v>-0.31818333820105321</v>
      </c>
      <c r="K49" t="s">
        <v>70</v>
      </c>
      <c r="L49" s="2">
        <f t="shared" si="9"/>
        <v>30.387580906034444</v>
      </c>
      <c r="M49" s="2">
        <v>47</v>
      </c>
      <c r="N49" s="2">
        <f>M49/J2</f>
        <v>10.173160173160174</v>
      </c>
      <c r="O49" s="2">
        <f t="shared" si="2"/>
        <v>0.47480595165678818</v>
      </c>
      <c r="P49" s="3">
        <v>3.96739579174722</v>
      </c>
      <c r="Q49">
        <f t="shared" si="3"/>
        <v>0.97083987055679299</v>
      </c>
      <c r="R49">
        <f t="shared" si="4"/>
        <v>30.3720684719781</v>
      </c>
      <c r="S49">
        <f t="shared" si="5"/>
        <v>30.387580906034444</v>
      </c>
      <c r="T49">
        <v>0</v>
      </c>
      <c r="U49" t="str">
        <f t="shared" si="6"/>
        <v>0</v>
      </c>
      <c r="V49">
        <f t="shared" si="7"/>
        <v>0</v>
      </c>
      <c r="W49" s="3">
        <v>-2.5475041603036801</v>
      </c>
      <c r="X49">
        <f t="shared" si="8"/>
        <v>3.4524958396963199</v>
      </c>
      <c r="AA49" s="5"/>
      <c r="AB49" s="3"/>
    </row>
    <row r="50" spans="1:28">
      <c r="A50">
        <v>354.46925633055599</v>
      </c>
      <c r="B50">
        <v>216.83371696026799</v>
      </c>
      <c r="C50">
        <v>349.90384231745497</v>
      </c>
      <c r="D50">
        <v>217.258770538211</v>
      </c>
      <c r="E50">
        <v>4.5851581930333989</v>
      </c>
      <c r="F50">
        <f t="shared" si="0"/>
        <v>0.88083751766328111</v>
      </c>
      <c r="G50">
        <f t="shared" si="1"/>
        <v>4.0387793608449947</v>
      </c>
      <c r="H50">
        <v>49</v>
      </c>
      <c r="I50">
        <f>CORREL(E2:E127,E51:E176)</f>
        <v>-0.39704624372709507</v>
      </c>
      <c r="K50" t="s">
        <v>71</v>
      </c>
      <c r="L50" s="2">
        <f t="shared" si="9"/>
        <v>14.425579488053712</v>
      </c>
      <c r="M50" s="2">
        <v>48</v>
      </c>
      <c r="N50" s="2">
        <f>M50/J2</f>
        <v>10.38961038961039</v>
      </c>
      <c r="O50" s="2">
        <f t="shared" si="2"/>
        <v>0.22539967950083925</v>
      </c>
      <c r="P50" s="3">
        <v>4.03877936084496</v>
      </c>
      <c r="Q50">
        <f t="shared" si="3"/>
        <v>-14.1197150787246</v>
      </c>
      <c r="R50">
        <f t="shared" si="4"/>
        <v>2.9548248106771302</v>
      </c>
      <c r="S50">
        <f t="shared" si="5"/>
        <v>14.425579488053712</v>
      </c>
      <c r="T50">
        <v>0</v>
      </c>
      <c r="U50" t="str">
        <f t="shared" si="6"/>
        <v>0</v>
      </c>
      <c r="V50">
        <f t="shared" si="7"/>
        <v>0</v>
      </c>
      <c r="W50" s="3">
        <v>-3.2017686817826201</v>
      </c>
      <c r="X50">
        <f t="shared" si="8"/>
        <v>2.7982313182173799</v>
      </c>
      <c r="AA50" s="5"/>
      <c r="AB50" s="3"/>
    </row>
    <row r="51" spans="1:28">
      <c r="A51">
        <v>343.93208235803701</v>
      </c>
      <c r="B51">
        <v>217.72564151036599</v>
      </c>
      <c r="C51">
        <v>353.08557271400701</v>
      </c>
      <c r="D51">
        <v>216.948984583992</v>
      </c>
      <c r="E51">
        <v>9.1863802271689483</v>
      </c>
      <c r="F51">
        <f t="shared" si="0"/>
        <v>0.89558480854685907</v>
      </c>
      <c r="G51">
        <f t="shared" si="1"/>
        <v>8.2271825769877545</v>
      </c>
      <c r="H51">
        <v>50</v>
      </c>
      <c r="I51">
        <f>CORREL(E2:E126,E52:E176)</f>
        <v>-0.38810212360211743</v>
      </c>
      <c r="K51" t="s">
        <v>72</v>
      </c>
      <c r="L51" s="2">
        <f t="shared" si="9"/>
        <v>27.972695875566487</v>
      </c>
      <c r="M51" s="2">
        <v>49</v>
      </c>
      <c r="N51" s="2">
        <f>M51/J2</f>
        <v>10.606060606060606</v>
      </c>
      <c r="O51" s="2">
        <f t="shared" si="2"/>
        <v>0.43707337305572636</v>
      </c>
      <c r="P51" s="3">
        <v>8.2271825769877296</v>
      </c>
      <c r="Q51">
        <f t="shared" si="3"/>
        <v>24.516949653948299</v>
      </c>
      <c r="R51">
        <f t="shared" si="4"/>
        <v>13.468143681023699</v>
      </c>
      <c r="S51">
        <f t="shared" si="5"/>
        <v>27.972695875566487</v>
      </c>
      <c r="T51">
        <v>0</v>
      </c>
      <c r="U51" t="str">
        <f t="shared" si="6"/>
        <v>0</v>
      </c>
      <c r="V51">
        <f t="shared" si="7"/>
        <v>0</v>
      </c>
      <c r="W51" s="3">
        <v>-3.5802990342601801</v>
      </c>
      <c r="X51">
        <f t="shared" si="8"/>
        <v>2.4197009657398199</v>
      </c>
      <c r="AA51" s="5"/>
      <c r="AB51" s="3"/>
    </row>
    <row r="52" spans="1:28">
      <c r="A52">
        <v>343.93208235803701</v>
      </c>
      <c r="B52">
        <v>217.72564151036599</v>
      </c>
      <c r="C52">
        <v>353.08557271400701</v>
      </c>
      <c r="D52">
        <v>216.948984583992</v>
      </c>
      <c r="E52">
        <v>9.1863802271689483</v>
      </c>
      <c r="F52">
        <f t="shared" si="0"/>
        <v>0.90947546448109673</v>
      </c>
      <c r="G52">
        <f t="shared" si="1"/>
        <v>8.3547874240044422</v>
      </c>
      <c r="H52">
        <v>51</v>
      </c>
      <c r="I52">
        <f>CORREL(E2:E125,E53:E176)</f>
        <v>-0.4135210908808003</v>
      </c>
      <c r="K52" t="s">
        <v>73</v>
      </c>
      <c r="L52" s="2">
        <f t="shared" si="9"/>
        <v>63.658197675947363</v>
      </c>
      <c r="M52" s="2">
        <v>50</v>
      </c>
      <c r="N52" s="2">
        <f>M52/J2</f>
        <v>10.822510822510822</v>
      </c>
      <c r="O52" s="2">
        <f t="shared" si="2"/>
        <v>0.99465933868667755</v>
      </c>
      <c r="P52" s="3">
        <v>8.3547874240044102</v>
      </c>
      <c r="Q52">
        <f t="shared" si="3"/>
        <v>-34.568223040248697</v>
      </c>
      <c r="R52">
        <f t="shared" si="4"/>
        <v>-53.454691909968098</v>
      </c>
      <c r="S52">
        <f t="shared" si="5"/>
        <v>63.658197675947363</v>
      </c>
      <c r="T52">
        <v>0</v>
      </c>
      <c r="U52" t="str">
        <f t="shared" si="6"/>
        <v>0</v>
      </c>
      <c r="V52">
        <f t="shared" si="7"/>
        <v>0</v>
      </c>
      <c r="W52" s="3">
        <v>-3.6504964379506601</v>
      </c>
      <c r="X52">
        <f t="shared" si="8"/>
        <v>2.3495035620493399</v>
      </c>
      <c r="AA52" s="5"/>
      <c r="AB52" s="3"/>
    </row>
    <row r="53" spans="1:28">
      <c r="A53">
        <v>330.93897956818398</v>
      </c>
      <c r="B53">
        <v>218.802135897981</v>
      </c>
      <c r="C53">
        <v>345.31279828854503</v>
      </c>
      <c r="D53">
        <v>217.23658034031399</v>
      </c>
      <c r="E53">
        <v>14.4588252914939</v>
      </c>
      <c r="F53">
        <f t="shared" si="0"/>
        <v>0.92247602165917097</v>
      </c>
      <c r="G53">
        <f t="shared" si="1"/>
        <v>13.337919632762295</v>
      </c>
      <c r="H53">
        <v>52</v>
      </c>
      <c r="I53">
        <f>CORREL(E2:E124,E54:E176)</f>
        <v>-0.40094213306856896</v>
      </c>
      <c r="K53" t="s">
        <v>74</v>
      </c>
      <c r="L53" s="2">
        <f t="shared" si="9"/>
        <v>63.658915415775859</v>
      </c>
      <c r="M53" s="2">
        <v>51</v>
      </c>
      <c r="N53" s="2">
        <f>M53/J2</f>
        <v>11.038961038961039</v>
      </c>
      <c r="O53" s="2">
        <f t="shared" si="2"/>
        <v>0.99467055337149779</v>
      </c>
      <c r="P53" s="3">
        <v>13.337919632762301</v>
      </c>
      <c r="Q53">
        <f t="shared" si="3"/>
        <v>15.5752403222619</v>
      </c>
      <c r="R53">
        <f t="shared" si="4"/>
        <v>61.724139530792101</v>
      </c>
      <c r="S53">
        <f t="shared" si="5"/>
        <v>63.658915415775859</v>
      </c>
      <c r="T53">
        <v>0</v>
      </c>
      <c r="U53" t="str">
        <f t="shared" si="6"/>
        <v>0</v>
      </c>
      <c r="V53">
        <f t="shared" si="7"/>
        <v>0</v>
      </c>
      <c r="W53" s="3">
        <v>-3.4063155395833</v>
      </c>
      <c r="X53">
        <f t="shared" si="8"/>
        <v>2.5936844604167</v>
      </c>
      <c r="AA53" s="5"/>
      <c r="AB53" s="3"/>
    </row>
    <row r="54" spans="1:28">
      <c r="A54">
        <v>330.93897956818398</v>
      </c>
      <c r="B54">
        <v>218.802135897981</v>
      </c>
      <c r="C54">
        <v>345.31279828854503</v>
      </c>
      <c r="D54">
        <v>217.23658034031399</v>
      </c>
      <c r="E54">
        <v>14.4588252914939</v>
      </c>
      <c r="F54">
        <f t="shared" si="0"/>
        <v>0.934555160600125</v>
      </c>
      <c r="G54">
        <f t="shared" si="1"/>
        <v>13.512569792381232</v>
      </c>
      <c r="H54">
        <v>53</v>
      </c>
      <c r="I54">
        <f>CORREL(E2:E123,E55:E176)</f>
        <v>-0.34628643259114855</v>
      </c>
      <c r="K54" t="s">
        <v>75</v>
      </c>
      <c r="L54" s="2">
        <f t="shared" si="9"/>
        <v>43.847517350692343</v>
      </c>
      <c r="M54" s="2">
        <v>52</v>
      </c>
      <c r="N54" s="2">
        <f>M54/J2</f>
        <v>11.255411255411255</v>
      </c>
      <c r="O54" s="2">
        <f t="shared" si="2"/>
        <v>0.68511745860456785</v>
      </c>
      <c r="P54" s="3">
        <v>13.5125697923812</v>
      </c>
      <c r="Q54">
        <f t="shared" si="3"/>
        <v>29.546473761401302</v>
      </c>
      <c r="R54">
        <f t="shared" si="4"/>
        <v>-32.397695382327598</v>
      </c>
      <c r="S54">
        <f t="shared" si="5"/>
        <v>43.847517350692343</v>
      </c>
      <c r="T54">
        <v>0</v>
      </c>
      <c r="U54" t="str">
        <f t="shared" si="6"/>
        <v>0</v>
      </c>
      <c r="V54">
        <f t="shared" si="7"/>
        <v>0</v>
      </c>
      <c r="W54" s="3">
        <v>-2.8687850341667001</v>
      </c>
      <c r="X54">
        <f t="shared" si="8"/>
        <v>3.1312149658332999</v>
      </c>
      <c r="AA54" s="5"/>
      <c r="AB54" s="3"/>
    </row>
    <row r="55" spans="1:28">
      <c r="A55">
        <v>328.45347506155701</v>
      </c>
      <c r="B55">
        <v>218.317728599221</v>
      </c>
      <c r="C55">
        <v>343.08288574218699</v>
      </c>
      <c r="D55">
        <v>216.97872889180999</v>
      </c>
      <c r="E55">
        <v>14.690560815672665</v>
      </c>
      <c r="F55">
        <f t="shared" si="0"/>
        <v>0.94568378160024325</v>
      </c>
      <c r="G55">
        <f t="shared" si="1"/>
        <v>13.89262510599368</v>
      </c>
      <c r="H55">
        <v>54</v>
      </c>
      <c r="I55">
        <f>CORREL(E2:E122,E56:E176)</f>
        <v>-0.32754350779201929</v>
      </c>
      <c r="K55" t="s">
        <v>76</v>
      </c>
      <c r="L55" s="2">
        <f t="shared" si="9"/>
        <v>36.541322672226812</v>
      </c>
      <c r="M55" s="2">
        <v>53</v>
      </c>
      <c r="N55" s="2">
        <f>M55/J2</f>
        <v>11.471861471861471</v>
      </c>
      <c r="O55" s="2">
        <f t="shared" si="2"/>
        <v>0.57095816675354394</v>
      </c>
      <c r="P55" s="3">
        <v>13.8926251059936</v>
      </c>
      <c r="Q55">
        <f t="shared" si="3"/>
        <v>-35.361060839876203</v>
      </c>
      <c r="R55">
        <f t="shared" si="4"/>
        <v>-9.2121462707867803</v>
      </c>
      <c r="S55">
        <f t="shared" si="5"/>
        <v>36.541322672226812</v>
      </c>
      <c r="T55">
        <v>0</v>
      </c>
      <c r="U55" t="str">
        <f t="shared" si="6"/>
        <v>0</v>
      </c>
      <c r="V55">
        <f t="shared" si="7"/>
        <v>0</v>
      </c>
      <c r="W55" s="3">
        <v>-2.0841966878947402</v>
      </c>
      <c r="X55">
        <f t="shared" si="8"/>
        <v>3.9158033121052598</v>
      </c>
      <c r="AA55" s="3"/>
      <c r="AB55" s="3"/>
    </row>
    <row r="56" spans="1:28">
      <c r="A56">
        <v>328.45347506155701</v>
      </c>
      <c r="B56">
        <v>218.317728599221</v>
      </c>
      <c r="C56">
        <v>343.08288574218699</v>
      </c>
      <c r="D56">
        <v>216.97872889180999</v>
      </c>
      <c r="E56">
        <v>14.690560815672665</v>
      </c>
      <c r="F56">
        <f t="shared" si="0"/>
        <v>0.95583507483678398</v>
      </c>
      <c r="G56">
        <f t="shared" si="1"/>
        <v>14.041753296642808</v>
      </c>
      <c r="H56">
        <v>55</v>
      </c>
      <c r="I56">
        <f>CORREL(E2:E121,E57:E176)</f>
        <v>-0.33353568310303794</v>
      </c>
      <c r="K56" t="s">
        <v>77</v>
      </c>
      <c r="L56" s="2">
        <f t="shared" si="9"/>
        <v>46.15814987837696</v>
      </c>
      <c r="M56" s="2">
        <v>54</v>
      </c>
      <c r="N56" s="2">
        <f>M56/J2</f>
        <v>11.688311688311687</v>
      </c>
      <c r="O56" s="2">
        <f t="shared" si="2"/>
        <v>0.72122109184964001</v>
      </c>
      <c r="P56" s="3">
        <v>14.041753296642799</v>
      </c>
      <c r="Q56">
        <f t="shared" si="3"/>
        <v>-38.0654446155811</v>
      </c>
      <c r="R56">
        <f t="shared" si="4"/>
        <v>26.1074075008002</v>
      </c>
      <c r="S56">
        <f t="shared" si="5"/>
        <v>46.15814987837696</v>
      </c>
      <c r="T56">
        <v>0</v>
      </c>
      <c r="U56" t="str">
        <f t="shared" si="6"/>
        <v>0</v>
      </c>
      <c r="V56">
        <f t="shared" si="7"/>
        <v>0</v>
      </c>
      <c r="W56" s="3">
        <v>-1.1201187223252</v>
      </c>
      <c r="X56">
        <f t="shared" si="8"/>
        <v>4.8798812776747997</v>
      </c>
      <c r="AA56" s="5"/>
      <c r="AB56" s="3"/>
    </row>
    <row r="57" spans="1:28">
      <c r="A57">
        <v>325.112400158833</v>
      </c>
      <c r="B57">
        <v>216.63073397981501</v>
      </c>
      <c r="C57">
        <v>312.73640744695399</v>
      </c>
      <c r="D57">
        <v>216.73703109800499</v>
      </c>
      <c r="E57">
        <v>12.376449195218223</v>
      </c>
      <c r="F57">
        <f t="shared" si="0"/>
        <v>0.9649845849551919</v>
      </c>
      <c r="G57">
        <f t="shared" si="1"/>
        <v>11.943082689866676</v>
      </c>
      <c r="H57">
        <v>56</v>
      </c>
      <c r="I57">
        <f>CORREL(E2:E120,E58:E176)</f>
        <v>-0.21419386663144863</v>
      </c>
      <c r="K57" t="s">
        <v>78</v>
      </c>
      <c r="L57" s="2">
        <f t="shared" si="9"/>
        <v>58.222941752603745</v>
      </c>
      <c r="M57" s="2">
        <v>55</v>
      </c>
      <c r="N57" s="2">
        <f>M57/J2</f>
        <v>11.904761904761905</v>
      </c>
      <c r="O57" s="2">
        <f t="shared" si="2"/>
        <v>0.90973346488443352</v>
      </c>
      <c r="P57" s="3">
        <v>11.9430826898666</v>
      </c>
      <c r="Q57">
        <f t="shared" si="3"/>
        <v>57.0890641339182</v>
      </c>
      <c r="R57">
        <f t="shared" si="4"/>
        <v>11.4345836233972</v>
      </c>
      <c r="S57">
        <f t="shared" si="5"/>
        <v>58.222941752603745</v>
      </c>
      <c r="T57">
        <v>0</v>
      </c>
      <c r="U57" t="str">
        <f t="shared" si="6"/>
        <v>0</v>
      </c>
      <c r="V57">
        <f t="shared" si="7"/>
        <v>0</v>
      </c>
      <c r="W57" s="5">
        <v>-5.9576884508881801E-2</v>
      </c>
      <c r="X57">
        <f t="shared" si="8"/>
        <v>5.940423115491118</v>
      </c>
      <c r="AA57" s="3"/>
      <c r="AB57" s="3"/>
    </row>
    <row r="58" spans="1:28">
      <c r="A58">
        <v>314.92430025687003</v>
      </c>
      <c r="B58">
        <v>221.757782576149</v>
      </c>
      <c r="C58">
        <v>320.91905978310399</v>
      </c>
      <c r="D58">
        <v>220.90339250972701</v>
      </c>
      <c r="E58">
        <v>6.0553384845913785</v>
      </c>
      <c r="F58">
        <f t="shared" si="0"/>
        <v>0.97311026998418959</v>
      </c>
      <c r="G58">
        <f t="shared" si="1"/>
        <v>5.8925120675863694</v>
      </c>
      <c r="H58">
        <v>57</v>
      </c>
      <c r="I58">
        <f>CORREL(E2:E119,E59:E176)</f>
        <v>-0.12528144943850197</v>
      </c>
      <c r="K58" t="s">
        <v>79</v>
      </c>
      <c r="L58" s="2">
        <f t="shared" si="9"/>
        <v>71.426508625371383</v>
      </c>
      <c r="M58" s="2">
        <v>56</v>
      </c>
      <c r="N58" s="2">
        <f>M58/J2</f>
        <v>12.121212121212121</v>
      </c>
      <c r="O58" s="2">
        <f t="shared" si="2"/>
        <v>1.1160391972714279</v>
      </c>
      <c r="P58" s="3">
        <v>5.8925120675863401</v>
      </c>
      <c r="Q58">
        <f t="shared" si="3"/>
        <v>-14.9295835505281</v>
      </c>
      <c r="R58">
        <f t="shared" si="4"/>
        <v>-69.848791467126006</v>
      </c>
      <c r="S58">
        <f t="shared" si="5"/>
        <v>71.426508625371383</v>
      </c>
      <c r="T58">
        <v>0</v>
      </c>
      <c r="U58" t="str">
        <f t="shared" si="6"/>
        <v>0</v>
      </c>
      <c r="V58">
        <f t="shared" si="7"/>
        <v>0</v>
      </c>
      <c r="W58" s="3">
        <v>1.00609567459759</v>
      </c>
      <c r="X58">
        <f t="shared" si="8"/>
        <v>7.0060956745975904</v>
      </c>
      <c r="AA58" s="5"/>
      <c r="AB58" s="3"/>
    </row>
    <row r="59" spans="1:28">
      <c r="A59">
        <v>314.92430025687003</v>
      </c>
      <c r="B59">
        <v>221.757782576149</v>
      </c>
      <c r="C59">
        <v>320.91905978310399</v>
      </c>
      <c r="D59">
        <v>220.90339250972701</v>
      </c>
      <c r="E59">
        <v>6.0553384845913785</v>
      </c>
      <c r="F59">
        <f t="shared" si="0"/>
        <v>0.98019255443681608</v>
      </c>
      <c r="G59">
        <f t="shared" si="1"/>
        <v>5.9353976971911822</v>
      </c>
      <c r="H59">
        <v>58</v>
      </c>
      <c r="I59">
        <f>CORREL(E2:E118,E60:E176)</f>
        <v>-4.0811836029370684E-2</v>
      </c>
      <c r="K59" t="s">
        <v>80</v>
      </c>
      <c r="L59" s="2">
        <f t="shared" si="9"/>
        <v>58.863557933624108</v>
      </c>
      <c r="M59" s="2">
        <v>57</v>
      </c>
      <c r="N59" s="2">
        <f>M59/J2</f>
        <v>12.337662337662337</v>
      </c>
      <c r="O59" s="2">
        <f t="shared" si="2"/>
        <v>0.91974309271287669</v>
      </c>
      <c r="P59" s="3">
        <v>5.9353976971911502</v>
      </c>
      <c r="Q59">
        <f t="shared" si="3"/>
        <v>-12.7718258147345</v>
      </c>
      <c r="R59">
        <f t="shared" si="4"/>
        <v>57.461281903236397</v>
      </c>
      <c r="S59">
        <f t="shared" si="5"/>
        <v>58.863557933624108</v>
      </c>
      <c r="T59">
        <v>0</v>
      </c>
      <c r="U59" t="str">
        <f t="shared" si="6"/>
        <v>0</v>
      </c>
      <c r="V59">
        <f t="shared" si="7"/>
        <v>0</v>
      </c>
      <c r="W59" s="3">
        <v>1.98512394976516</v>
      </c>
      <c r="X59">
        <f t="shared" si="8"/>
        <v>7.9851239497651605</v>
      </c>
      <c r="AA59" s="3"/>
      <c r="AB59" s="3"/>
    </row>
    <row r="60" spans="1:28">
      <c r="A60">
        <v>317.657775166433</v>
      </c>
      <c r="B60">
        <v>222.56054165020001</v>
      </c>
      <c r="C60">
        <v>323.21179959189499</v>
      </c>
      <c r="D60">
        <v>222.16718835496701</v>
      </c>
      <c r="E60">
        <v>5.567936254439255</v>
      </c>
      <c r="F60">
        <f t="shared" si="0"/>
        <v>0.98621437646949028</v>
      </c>
      <c r="G60">
        <f t="shared" si="1"/>
        <v>5.4911787813936792</v>
      </c>
      <c r="H60">
        <v>59</v>
      </c>
      <c r="I60">
        <f>CORREL(E2:E117,E61:E176)</f>
        <v>-2.985459271936728E-2</v>
      </c>
      <c r="K60" t="s">
        <v>81</v>
      </c>
      <c r="L60" s="2">
        <f t="shared" si="9"/>
        <v>26.584059890726905</v>
      </c>
      <c r="M60" s="2">
        <v>58</v>
      </c>
      <c r="N60" s="2">
        <f>M60/J2</f>
        <v>12.554112554112553</v>
      </c>
      <c r="O60" s="2">
        <f t="shared" si="2"/>
        <v>0.4153759357926079</v>
      </c>
      <c r="P60" s="3">
        <v>5.4911787813936401</v>
      </c>
      <c r="Q60">
        <f t="shared" si="3"/>
        <v>26.461606034240202</v>
      </c>
      <c r="R60">
        <f t="shared" si="4"/>
        <v>-2.5486557952021198</v>
      </c>
      <c r="S60">
        <f t="shared" si="5"/>
        <v>26.584059890726905</v>
      </c>
      <c r="T60">
        <v>0</v>
      </c>
      <c r="U60" t="str">
        <f t="shared" si="6"/>
        <v>0</v>
      </c>
      <c r="V60">
        <f t="shared" si="7"/>
        <v>0</v>
      </c>
      <c r="W60" s="3">
        <v>2.79319468331905</v>
      </c>
      <c r="X60">
        <f t="shared" si="8"/>
        <v>8.7931946833190509</v>
      </c>
      <c r="AA60" s="5"/>
      <c r="AB60" s="3"/>
    </row>
    <row r="61" spans="1:28">
      <c r="A61">
        <v>317.657775166433</v>
      </c>
      <c r="B61">
        <v>222.56054165020001</v>
      </c>
      <c r="C61">
        <v>323.21179959189499</v>
      </c>
      <c r="D61">
        <v>222.16718835496701</v>
      </c>
      <c r="E61">
        <v>5.567936254439255</v>
      </c>
      <c r="F61">
        <f t="shared" si="0"/>
        <v>0.99116122898548609</v>
      </c>
      <c r="G61">
        <f t="shared" si="1"/>
        <v>5.5187225408628562</v>
      </c>
      <c r="H61">
        <v>60</v>
      </c>
      <c r="I61">
        <f>CORREL(E2:E116,E62:E176)</f>
        <v>-8.1842054403445039E-2</v>
      </c>
      <c r="K61" t="s">
        <v>82</v>
      </c>
      <c r="L61" s="2">
        <f t="shared" si="9"/>
        <v>51.280212173368213</v>
      </c>
      <c r="M61" s="2">
        <v>59</v>
      </c>
      <c r="N61" s="2">
        <f>M61/J2</f>
        <v>12.770562770562771</v>
      </c>
      <c r="O61" s="2">
        <f t="shared" si="2"/>
        <v>0.80125331520887833</v>
      </c>
      <c r="P61" s="3">
        <v>5.5187225408628304</v>
      </c>
      <c r="Q61">
        <f t="shared" si="3"/>
        <v>-29.922382226391299</v>
      </c>
      <c r="R61">
        <f t="shared" si="4"/>
        <v>-41.645062161598503</v>
      </c>
      <c r="S61">
        <f t="shared" si="5"/>
        <v>51.280212173368213</v>
      </c>
      <c r="T61">
        <v>0</v>
      </c>
      <c r="U61" t="str">
        <f t="shared" si="6"/>
        <v>0</v>
      </c>
      <c r="V61">
        <f t="shared" si="7"/>
        <v>0</v>
      </c>
      <c r="W61" s="3">
        <v>3.3607173662763401</v>
      </c>
      <c r="X61">
        <f t="shared" si="8"/>
        <v>9.3607173662763401</v>
      </c>
      <c r="AA61" s="3"/>
      <c r="AB61" s="3"/>
    </row>
    <row r="62" spans="1:28">
      <c r="A62">
        <v>316.95416378510998</v>
      </c>
      <c r="B62">
        <v>216.99130783377899</v>
      </c>
      <c r="C62">
        <v>322.420034445677</v>
      </c>
      <c r="D62">
        <v>216.05574480939899</v>
      </c>
      <c r="E62">
        <v>5.5453602453433462</v>
      </c>
      <c r="F62">
        <f t="shared" si="0"/>
        <v>0.99502119458379923</v>
      </c>
      <c r="G62">
        <f t="shared" si="1"/>
        <v>5.5177509757190464</v>
      </c>
      <c r="H62">
        <v>61</v>
      </c>
      <c r="I62">
        <f>CORREL(E2:E115,E63:E176)</f>
        <v>-2.9732310292031921E-2</v>
      </c>
      <c r="K62" t="s">
        <v>83</v>
      </c>
      <c r="L62" s="2">
        <f t="shared" si="9"/>
        <v>34.320366679302992</v>
      </c>
      <c r="M62" s="2">
        <v>60</v>
      </c>
      <c r="N62" s="2">
        <f>M62/J2</f>
        <v>12.987012987012987</v>
      </c>
      <c r="O62" s="2">
        <f t="shared" si="2"/>
        <v>0.53625572936410926</v>
      </c>
      <c r="P62" s="3">
        <v>5.51775097571901</v>
      </c>
      <c r="Q62">
        <f t="shared" si="3"/>
        <v>-17.379587572271699</v>
      </c>
      <c r="R62">
        <f t="shared" si="4"/>
        <v>29.5945519449028</v>
      </c>
      <c r="S62">
        <f t="shared" si="5"/>
        <v>34.320366679302992</v>
      </c>
      <c r="T62">
        <v>0</v>
      </c>
      <c r="U62" t="str">
        <f t="shared" si="6"/>
        <v>0</v>
      </c>
      <c r="V62">
        <f t="shared" si="7"/>
        <v>0</v>
      </c>
      <c r="W62" s="3">
        <v>3.6388173262520498</v>
      </c>
      <c r="X62">
        <f t="shared" si="8"/>
        <v>9.6388173262520489</v>
      </c>
      <c r="AA62" s="5"/>
      <c r="AB62" s="3"/>
    </row>
    <row r="63" spans="1:28">
      <c r="A63">
        <v>316.95416378510998</v>
      </c>
      <c r="B63">
        <v>216.99130783377899</v>
      </c>
      <c r="C63">
        <v>322.420034445677</v>
      </c>
      <c r="D63">
        <v>216.05574480939899</v>
      </c>
      <c r="E63">
        <v>5.5453602453433462</v>
      </c>
      <c r="F63">
        <f t="shared" si="0"/>
        <v>0.99778497426921064</v>
      </c>
      <c r="G63">
        <f t="shared" si="1"/>
        <v>5.5330771297134147</v>
      </c>
      <c r="H63">
        <v>62</v>
      </c>
      <c r="I63">
        <f>CORREL(E2:E114,E64:E176)</f>
        <v>-8.3702826602180355E-2</v>
      </c>
      <c r="K63" t="s">
        <v>84</v>
      </c>
      <c r="L63" s="2">
        <f t="shared" si="9"/>
        <v>41.41992893350853</v>
      </c>
      <c r="M63" s="2">
        <v>61</v>
      </c>
      <c r="N63" s="2">
        <f>M63/J2</f>
        <v>13.203463203463203</v>
      </c>
      <c r="O63" s="2">
        <f t="shared" si="2"/>
        <v>0.64718638958607078</v>
      </c>
      <c r="P63" s="3">
        <v>5.5330771297133801</v>
      </c>
      <c r="Q63">
        <f t="shared" si="3"/>
        <v>40.363984354712798</v>
      </c>
      <c r="R63">
        <f t="shared" si="4"/>
        <v>9.2929693784816703</v>
      </c>
      <c r="S63">
        <f t="shared" si="5"/>
        <v>41.41992893350853</v>
      </c>
      <c r="T63">
        <v>0</v>
      </c>
      <c r="U63" t="str">
        <f t="shared" si="6"/>
        <v>0</v>
      </c>
      <c r="V63">
        <f t="shared" si="7"/>
        <v>0</v>
      </c>
      <c r="W63" s="3">
        <v>3.6035447814272898</v>
      </c>
      <c r="X63">
        <f t="shared" si="8"/>
        <v>9.6035447814272903</v>
      </c>
      <c r="AA63" s="3"/>
      <c r="AB63" s="3"/>
    </row>
    <row r="64" spans="1:28">
      <c r="A64">
        <v>291.40016120880898</v>
      </c>
      <c r="B64">
        <v>224.553342826635</v>
      </c>
      <c r="C64">
        <v>321.43132286220202</v>
      </c>
      <c r="D64">
        <v>219.88905091044501</v>
      </c>
      <c r="E64">
        <v>30.391220596278458</v>
      </c>
      <c r="F64">
        <f t="shared" si="0"/>
        <v>0.99944590985437931</v>
      </c>
      <c r="G64">
        <f t="shared" si="1"/>
        <v>30.374381120432677</v>
      </c>
      <c r="H64">
        <v>63</v>
      </c>
      <c r="I64">
        <f>CORREL(E2:E113,E65:E176)</f>
        <v>-0.10474576816198407</v>
      </c>
      <c r="K64" t="s">
        <v>85</v>
      </c>
      <c r="L64" s="2">
        <f t="shared" si="9"/>
        <v>33.076121343920576</v>
      </c>
      <c r="M64" s="2">
        <v>62</v>
      </c>
      <c r="N64" s="2">
        <f>M64/J2</f>
        <v>13.419913419913419</v>
      </c>
      <c r="O64" s="2">
        <f t="shared" si="2"/>
        <v>0.516814395998759</v>
      </c>
      <c r="P64" s="3">
        <v>30.374381120432599</v>
      </c>
      <c r="Q64">
        <f t="shared" si="3"/>
        <v>-3.87855407366375</v>
      </c>
      <c r="R64">
        <f t="shared" si="4"/>
        <v>-32.847931768308101</v>
      </c>
      <c r="S64">
        <f t="shared" si="5"/>
        <v>33.076121343920576</v>
      </c>
      <c r="T64">
        <v>0</v>
      </c>
      <c r="U64" t="str">
        <f t="shared" si="6"/>
        <v>0</v>
      </c>
      <c r="V64">
        <f t="shared" si="7"/>
        <v>0</v>
      </c>
      <c r="W64" s="3">
        <v>3.2579373796781099</v>
      </c>
      <c r="X64">
        <f t="shared" si="8"/>
        <v>9.2579373796781095</v>
      </c>
      <c r="AA64" s="5"/>
      <c r="AB64" s="3"/>
    </row>
    <row r="65" spans="1:28">
      <c r="A65">
        <v>291.40016120880898</v>
      </c>
      <c r="B65">
        <v>224.553342826635</v>
      </c>
      <c r="C65">
        <v>321.43132286220202</v>
      </c>
      <c r="D65">
        <v>219.88905091044501</v>
      </c>
      <c r="E65">
        <v>30.391220596278458</v>
      </c>
      <c r="F65">
        <f t="shared" si="0"/>
        <v>1</v>
      </c>
      <c r="G65">
        <f t="shared" si="1"/>
        <v>30.391220596278458</v>
      </c>
      <c r="H65">
        <v>64</v>
      </c>
      <c r="I65">
        <f>CORREL(E2:E112,E66:E176)</f>
        <v>-0.20161374414129224</v>
      </c>
      <c r="K65" t="s">
        <v>86</v>
      </c>
      <c r="L65" s="2">
        <f t="shared" si="9"/>
        <v>40.103559404480492</v>
      </c>
      <c r="M65" s="2">
        <v>63</v>
      </c>
      <c r="N65" s="2">
        <f>M65/J2</f>
        <v>13.636363636363637</v>
      </c>
      <c r="O65" s="2">
        <f t="shared" si="2"/>
        <v>0.62661811569500769</v>
      </c>
      <c r="P65" s="3">
        <v>30.391220596278401</v>
      </c>
      <c r="Q65">
        <f t="shared" si="3"/>
        <v>-12.99031093038</v>
      </c>
      <c r="R65">
        <f t="shared" si="4"/>
        <v>37.941366591633802</v>
      </c>
      <c r="S65">
        <f t="shared" si="5"/>
        <v>40.103559404480492</v>
      </c>
      <c r="T65">
        <v>0</v>
      </c>
      <c r="U65" t="str">
        <f t="shared" si="6"/>
        <v>0</v>
      </c>
      <c r="V65">
        <f t="shared" si="7"/>
        <v>0</v>
      </c>
      <c r="W65" s="3">
        <v>2.63175859838007</v>
      </c>
      <c r="X65">
        <f t="shared" si="8"/>
        <v>8.6317585983800704</v>
      </c>
      <c r="AA65" s="5"/>
      <c r="AB65" s="3"/>
    </row>
    <row r="66" spans="1:28">
      <c r="A66">
        <v>285.15544158104302</v>
      </c>
      <c r="B66">
        <v>227.33740329371301</v>
      </c>
      <c r="C66">
        <v>311.35744514910601</v>
      </c>
      <c r="D66">
        <v>221.05211404881999</v>
      </c>
      <c r="E66">
        <v>26.945312242999776</v>
      </c>
      <c r="F66">
        <f t="shared" si="0"/>
        <v>0.99944590985437931</v>
      </c>
      <c r="G66">
        <f t="shared" si="1"/>
        <v>26.930382111015259</v>
      </c>
      <c r="H66">
        <v>65</v>
      </c>
      <c r="I66">
        <f>CORREL(E2:E111,E67:E176)</f>
        <v>-0.25460195467389624</v>
      </c>
      <c r="K66" s="3">
        <v>13.191417242959099</v>
      </c>
      <c r="L66" s="2">
        <f t="shared" si="9"/>
        <v>13.191417242959099</v>
      </c>
      <c r="M66" s="2">
        <v>64</v>
      </c>
      <c r="N66" s="2">
        <f>M66/J2</f>
        <v>13.852813852813853</v>
      </c>
      <c r="O66" s="2">
        <f t="shared" si="2"/>
        <v>0.20611589442123593</v>
      </c>
      <c r="P66" s="3">
        <v>26.930382111015199</v>
      </c>
      <c r="Q66">
        <f t="shared" si="3"/>
        <v>13.191417242959099</v>
      </c>
      <c r="R66">
        <f t="shared" si="4"/>
        <v>0</v>
      </c>
      <c r="S66">
        <f t="shared" si="5"/>
        <v>13.191417242959099</v>
      </c>
      <c r="T66">
        <v>0</v>
      </c>
      <c r="U66" t="str">
        <f t="shared" si="6"/>
        <v>0</v>
      </c>
      <c r="V66">
        <f t="shared" si="7"/>
        <v>0</v>
      </c>
      <c r="W66" s="3">
        <v>1.7789345337218001</v>
      </c>
      <c r="X66">
        <f t="shared" si="8"/>
        <v>7.7789345337218005</v>
      </c>
      <c r="AA66" s="5"/>
      <c r="AB66" s="3"/>
    </row>
    <row r="67" spans="1:28">
      <c r="A67">
        <v>285.15544158104302</v>
      </c>
      <c r="B67">
        <v>227.33740329371301</v>
      </c>
      <c r="C67">
        <v>311.35744514910601</v>
      </c>
      <c r="D67">
        <v>221.05211404881999</v>
      </c>
      <c r="E67">
        <v>26.945312242999776</v>
      </c>
      <c r="F67">
        <f t="shared" ref="F67:F129" si="10">0.54-(0.46*COS(2*PI()*0.03*H67/3.84))</f>
        <v>0.99778497426921064</v>
      </c>
      <c r="G67">
        <f t="shared" ref="G67:G129" si="11">E67*F67</f>
        <v>26.885627683057379</v>
      </c>
      <c r="H67">
        <v>66</v>
      </c>
      <c r="I67">
        <f>CORREL(E2:E110,E68:E176)</f>
        <v>-0.3244311866964294</v>
      </c>
      <c r="K67" t="s">
        <v>87</v>
      </c>
      <c r="L67" s="2">
        <f t="shared" ref="L67:L129" si="12">IMABS(K67)</f>
        <v>40.103559404480997</v>
      </c>
      <c r="M67" s="2">
        <v>65</v>
      </c>
      <c r="N67" s="2">
        <f>M67/J2</f>
        <v>14.069264069264069</v>
      </c>
      <c r="O67" s="2">
        <f t="shared" ref="O67:O128" si="13">L67/(128/2)</f>
        <v>0.62661811569501558</v>
      </c>
      <c r="P67" s="3">
        <v>26.885627683057301</v>
      </c>
      <c r="Q67">
        <f t="shared" ref="Q67:Q128" si="14">IMREAL(K67)</f>
        <v>-12.990310930380399</v>
      </c>
      <c r="R67">
        <f t="shared" ref="R67:R128" si="15">IMAGINARY(K67)</f>
        <v>-37.9413665916342</v>
      </c>
      <c r="S67">
        <f t="shared" ref="S67:S128" si="16">IMABS(K67)</f>
        <v>40.103559404480997</v>
      </c>
      <c r="T67">
        <v>0</v>
      </c>
      <c r="U67" t="str">
        <f t="shared" ref="U67:U129" si="17">COMPLEX(T67*Q67,T67*R67)</f>
        <v>0</v>
      </c>
      <c r="V67">
        <f t="shared" ref="V67:V129" si="18">IMABS(U67)</f>
        <v>0</v>
      </c>
      <c r="W67" s="3">
        <v>0.77290982151064602</v>
      </c>
      <c r="X67">
        <f t="shared" ref="X67:X129" si="19">W67+6</f>
        <v>6.7729098215106465</v>
      </c>
      <c r="AA67" s="5"/>
      <c r="AB67" s="3"/>
    </row>
    <row r="68" spans="1:28">
      <c r="A68">
        <v>280.88367672931298</v>
      </c>
      <c r="B68">
        <v>231.13519833338401</v>
      </c>
      <c r="C68">
        <v>287.24469255380598</v>
      </c>
      <c r="D68">
        <v>230.404810330283</v>
      </c>
      <c r="E68">
        <v>6.4028110197415771</v>
      </c>
      <c r="F68">
        <f t="shared" si="10"/>
        <v>0.99502119458379934</v>
      </c>
      <c r="G68">
        <f t="shared" si="11"/>
        <v>6.3709326695575781</v>
      </c>
      <c r="H68">
        <v>67</v>
      </c>
      <c r="I68">
        <f>CORREL(E2:E109,E69:E176)</f>
        <v>-0.33257993719536638</v>
      </c>
      <c r="K68" t="s">
        <v>88</v>
      </c>
      <c r="L68" s="2">
        <f t="shared" si="12"/>
        <v>33.076121343920647</v>
      </c>
      <c r="M68" s="2">
        <v>66</v>
      </c>
      <c r="N68" s="2">
        <f>M68/J2</f>
        <v>14.285714285714285</v>
      </c>
      <c r="O68" s="2">
        <f t="shared" si="13"/>
        <v>0.51681439599876011</v>
      </c>
      <c r="P68" s="3">
        <v>6.3709326695575497</v>
      </c>
      <c r="Q68">
        <f t="shared" si="14"/>
        <v>-3.8785540736634898</v>
      </c>
      <c r="R68">
        <f t="shared" si="15"/>
        <v>32.8479317683082</v>
      </c>
      <c r="S68">
        <f t="shared" si="16"/>
        <v>33.076121343920647</v>
      </c>
      <c r="T68">
        <v>0</v>
      </c>
      <c r="U68" t="str">
        <f t="shared" si="17"/>
        <v>0</v>
      </c>
      <c r="V68">
        <f t="shared" si="18"/>
        <v>0</v>
      </c>
      <c r="W68" s="3">
        <v>-0.29967736554756003</v>
      </c>
      <c r="X68">
        <f t="shared" si="19"/>
        <v>5.7003226344524398</v>
      </c>
      <c r="AA68" s="5"/>
      <c r="AB68" s="3"/>
    </row>
    <row r="69" spans="1:28">
      <c r="A69">
        <v>277.00276961864603</v>
      </c>
      <c r="B69">
        <v>226.138458133207</v>
      </c>
      <c r="C69">
        <v>288.73608968415601</v>
      </c>
      <c r="D69">
        <v>225.69242841074899</v>
      </c>
      <c r="E69">
        <v>11.741794678541062</v>
      </c>
      <c r="F69">
        <f t="shared" si="10"/>
        <v>0.99116122898548609</v>
      </c>
      <c r="G69">
        <f t="shared" si="11"/>
        <v>11.638011644078</v>
      </c>
      <c r="H69">
        <v>68</v>
      </c>
      <c r="I69">
        <f>CORREL(E2:E108,E70:E176)</f>
        <v>-0.38012193198274713</v>
      </c>
      <c r="K69" t="s">
        <v>89</v>
      </c>
      <c r="L69" s="2">
        <f t="shared" si="12"/>
        <v>41.419928933508466</v>
      </c>
      <c r="M69" s="2">
        <v>67</v>
      </c>
      <c r="N69" s="2">
        <f>M69/J2</f>
        <v>14.502164502164502</v>
      </c>
      <c r="O69" s="2">
        <f t="shared" si="13"/>
        <v>0.64718638958606978</v>
      </c>
      <c r="P69" s="3">
        <v>11.638011644078</v>
      </c>
      <c r="Q69">
        <f t="shared" si="14"/>
        <v>40.363984354712699</v>
      </c>
      <c r="R69">
        <f t="shared" si="15"/>
        <v>-9.2929693784817999</v>
      </c>
      <c r="S69">
        <f t="shared" si="16"/>
        <v>41.419928933508466</v>
      </c>
      <c r="T69">
        <v>0</v>
      </c>
      <c r="U69" t="str">
        <f t="shared" si="17"/>
        <v>0</v>
      </c>
      <c r="V69">
        <f t="shared" si="18"/>
        <v>0</v>
      </c>
      <c r="W69" s="3">
        <v>-1.3464565391075001</v>
      </c>
      <c r="X69">
        <f t="shared" si="19"/>
        <v>4.6535434608925001</v>
      </c>
      <c r="AA69" s="5"/>
      <c r="AB69" s="3"/>
    </row>
    <row r="70" spans="1:28">
      <c r="A70">
        <v>277.00276961864603</v>
      </c>
      <c r="B70">
        <v>226.138458133207</v>
      </c>
      <c r="C70">
        <v>288.73608968415601</v>
      </c>
      <c r="D70">
        <v>225.69242841074899</v>
      </c>
      <c r="E70">
        <v>11.741794678541062</v>
      </c>
      <c r="F70">
        <f t="shared" si="10"/>
        <v>0.98621437646949028</v>
      </c>
      <c r="G70">
        <f t="shared" si="11"/>
        <v>11.579926717530153</v>
      </c>
      <c r="H70">
        <v>69</v>
      </c>
      <c r="I70">
        <f>CORREL(E2:E107,E71:E176)</f>
        <v>-0.35816020587649727</v>
      </c>
      <c r="K70" t="s">
        <v>90</v>
      </c>
      <c r="L70" s="2">
        <f t="shared" si="12"/>
        <v>34.320366679302992</v>
      </c>
      <c r="M70" s="2">
        <v>68</v>
      </c>
      <c r="N70" s="2">
        <f>M70/J2</f>
        <v>14.718614718614718</v>
      </c>
      <c r="O70" s="2">
        <f t="shared" si="13"/>
        <v>0.53625572936410926</v>
      </c>
      <c r="P70" s="3">
        <v>11.5799267175301</v>
      </c>
      <c r="Q70">
        <f t="shared" si="14"/>
        <v>-17.379587572271699</v>
      </c>
      <c r="R70">
        <f t="shared" si="15"/>
        <v>-29.5945519449028</v>
      </c>
      <c r="S70">
        <f t="shared" si="16"/>
        <v>34.320366679302992</v>
      </c>
      <c r="T70">
        <v>0</v>
      </c>
      <c r="U70" t="str">
        <f t="shared" si="17"/>
        <v>0</v>
      </c>
      <c r="V70">
        <f t="shared" si="18"/>
        <v>0</v>
      </c>
      <c r="W70" s="3">
        <v>-2.27727977961715</v>
      </c>
      <c r="X70">
        <f t="shared" si="19"/>
        <v>3.72272022038285</v>
      </c>
      <c r="AA70" s="5"/>
      <c r="AB70" s="3"/>
    </row>
    <row r="71" spans="1:28">
      <c r="A71">
        <v>277.083740234375</v>
      </c>
      <c r="B71">
        <v>222.107126436344</v>
      </c>
      <c r="C71">
        <v>282.67943029737597</v>
      </c>
      <c r="D71">
        <v>221.92255659882599</v>
      </c>
      <c r="E71">
        <v>5.5987331876138962</v>
      </c>
      <c r="F71">
        <f t="shared" si="10"/>
        <v>0.98019255443681619</v>
      </c>
      <c r="G71">
        <f t="shared" si="11"/>
        <v>5.4878365847774431</v>
      </c>
      <c r="H71">
        <v>70</v>
      </c>
      <c r="I71">
        <f>CORREL(E2:E106,E72:E176)</f>
        <v>-0.36403529189791445</v>
      </c>
      <c r="K71" t="s">
        <v>91</v>
      </c>
      <c r="L71" s="2">
        <f t="shared" si="12"/>
        <v>51.280212173368199</v>
      </c>
      <c r="M71" s="2">
        <v>69</v>
      </c>
      <c r="N71" s="2">
        <f>M71/J2</f>
        <v>14.935064935064934</v>
      </c>
      <c r="O71" s="2">
        <f t="shared" si="13"/>
        <v>0.8012533152088781</v>
      </c>
      <c r="P71" s="3">
        <v>5.4878365847774404</v>
      </c>
      <c r="Q71">
        <f t="shared" si="14"/>
        <v>-29.922382226391001</v>
      </c>
      <c r="R71">
        <f t="shared" si="15"/>
        <v>41.645062161598702</v>
      </c>
      <c r="S71">
        <f t="shared" si="16"/>
        <v>51.280212173368199</v>
      </c>
      <c r="T71">
        <v>0</v>
      </c>
      <c r="U71" t="str">
        <f t="shared" si="17"/>
        <v>0</v>
      </c>
      <c r="V71">
        <f t="shared" si="18"/>
        <v>0</v>
      </c>
      <c r="W71" s="3">
        <v>-3.01198521461852</v>
      </c>
      <c r="X71">
        <f t="shared" si="19"/>
        <v>2.98801478538148</v>
      </c>
      <c r="AA71" s="3"/>
      <c r="AB71" s="3"/>
    </row>
    <row r="72" spans="1:28">
      <c r="A72">
        <v>277.083740234375</v>
      </c>
      <c r="B72">
        <v>222.107126436344</v>
      </c>
      <c r="C72">
        <v>282.67943029737597</v>
      </c>
      <c r="D72">
        <v>221.92255659882599</v>
      </c>
      <c r="E72">
        <v>5.5987331876138962</v>
      </c>
      <c r="F72">
        <f t="shared" si="10"/>
        <v>0.9731102699841897</v>
      </c>
      <c r="G72">
        <f t="shared" si="11"/>
        <v>5.4481847637684018</v>
      </c>
      <c r="H72">
        <v>71</v>
      </c>
      <c r="I72">
        <f>CORREL(E2:E105,E73:E176)</f>
        <v>-0.35857108249169367</v>
      </c>
      <c r="K72" t="s">
        <v>92</v>
      </c>
      <c r="L72" s="2">
        <f t="shared" si="12"/>
        <v>26.584059890726799</v>
      </c>
      <c r="M72" s="2">
        <v>70</v>
      </c>
      <c r="N72" s="2">
        <f>M72/J2</f>
        <v>15.15151515151515</v>
      </c>
      <c r="O72" s="2">
        <f t="shared" si="13"/>
        <v>0.41537593579260623</v>
      </c>
      <c r="P72" s="3">
        <v>5.4481847637684</v>
      </c>
      <c r="Q72">
        <f t="shared" si="14"/>
        <v>26.461606034240098</v>
      </c>
      <c r="R72">
        <f t="shared" si="15"/>
        <v>2.5486557952021198</v>
      </c>
      <c r="S72">
        <f t="shared" si="16"/>
        <v>26.584059890726799</v>
      </c>
      <c r="T72">
        <v>0</v>
      </c>
      <c r="U72" t="str">
        <f t="shared" si="17"/>
        <v>0</v>
      </c>
      <c r="V72">
        <f t="shared" si="18"/>
        <v>0</v>
      </c>
      <c r="W72" s="3">
        <v>-3.4873005053778399</v>
      </c>
      <c r="X72">
        <f t="shared" si="19"/>
        <v>2.5126994946221601</v>
      </c>
      <c r="AA72" s="5"/>
      <c r="AB72" s="3"/>
    </row>
    <row r="73" spans="1:28">
      <c r="A73">
        <v>274.31011725399702</v>
      </c>
      <c r="B73">
        <v>221.20542201179401</v>
      </c>
      <c r="C73">
        <v>282.60004469578303</v>
      </c>
      <c r="D73">
        <v>220.761348264226</v>
      </c>
      <c r="E73">
        <v>8.3018129636456983</v>
      </c>
      <c r="F73">
        <f t="shared" si="10"/>
        <v>0.96498458495519202</v>
      </c>
      <c r="G73">
        <f t="shared" si="11"/>
        <v>8.0111215370992763</v>
      </c>
      <c r="H73">
        <v>72</v>
      </c>
      <c r="I73">
        <f>CORREL(E2:E104,E74:E176)</f>
        <v>-0.27086765030236698</v>
      </c>
      <c r="K73" t="s">
        <v>93</v>
      </c>
      <c r="L73" s="2">
        <f t="shared" si="12"/>
        <v>58.863557933624229</v>
      </c>
      <c r="M73" s="2">
        <v>71</v>
      </c>
      <c r="N73" s="2">
        <f>M73/J2</f>
        <v>15.367965367965368</v>
      </c>
      <c r="O73" s="2">
        <f t="shared" si="13"/>
        <v>0.91974309271287857</v>
      </c>
      <c r="P73" s="3">
        <v>8.0111215370992692</v>
      </c>
      <c r="Q73">
        <f t="shared" si="14"/>
        <v>-12.7718258147346</v>
      </c>
      <c r="R73">
        <f t="shared" si="15"/>
        <v>-57.461281903236497</v>
      </c>
      <c r="S73">
        <f t="shared" si="16"/>
        <v>58.863557933624229</v>
      </c>
      <c r="T73">
        <v>0</v>
      </c>
      <c r="U73" t="str">
        <f t="shared" si="17"/>
        <v>0</v>
      </c>
      <c r="V73">
        <f t="shared" si="18"/>
        <v>0</v>
      </c>
      <c r="W73" s="3">
        <v>-3.6622918182122199</v>
      </c>
      <c r="X73">
        <f t="shared" si="19"/>
        <v>2.3377081817877801</v>
      </c>
      <c r="AA73" s="3"/>
      <c r="AB73" s="3"/>
    </row>
    <row r="74" spans="1:28">
      <c r="A74">
        <v>268.25364334759502</v>
      </c>
      <c r="B74">
        <v>220.758245683365</v>
      </c>
      <c r="C74">
        <v>279.66419383245602</v>
      </c>
      <c r="D74">
        <v>218.90195806481</v>
      </c>
      <c r="E74">
        <v>11.560556478403726</v>
      </c>
      <c r="F74">
        <f t="shared" si="10"/>
        <v>0.95583507483678409</v>
      </c>
      <c r="G74">
        <f t="shared" si="11"/>
        <v>11.049985366689894</v>
      </c>
      <c r="H74">
        <v>73</v>
      </c>
      <c r="I74">
        <f>CORREL(E2:E103,E75:E176)</f>
        <v>-0.20636316112136638</v>
      </c>
      <c r="K74" t="s">
        <v>94</v>
      </c>
      <c r="L74" s="2">
        <f t="shared" si="12"/>
        <v>71.42650862537144</v>
      </c>
      <c r="M74" s="2">
        <v>72</v>
      </c>
      <c r="N74" s="2">
        <f>M74/J2</f>
        <v>15.584415584415584</v>
      </c>
      <c r="O74" s="2">
        <f t="shared" si="13"/>
        <v>1.1160391972714288</v>
      </c>
      <c r="P74" s="3">
        <v>11.049985366689899</v>
      </c>
      <c r="Q74">
        <f t="shared" si="14"/>
        <v>-14.9295835505278</v>
      </c>
      <c r="R74">
        <f t="shared" si="15"/>
        <v>69.848791467126105</v>
      </c>
      <c r="S74">
        <f t="shared" si="16"/>
        <v>71.42650862537144</v>
      </c>
      <c r="T74">
        <v>0</v>
      </c>
      <c r="U74" t="str">
        <f t="shared" si="17"/>
        <v>0</v>
      </c>
      <c r="V74">
        <f t="shared" si="18"/>
        <v>0</v>
      </c>
      <c r="W74" s="3">
        <v>-3.5218890187608101</v>
      </c>
      <c r="X74">
        <f t="shared" si="19"/>
        <v>2.4781109812391899</v>
      </c>
      <c r="AA74" s="5"/>
      <c r="AB74" s="3"/>
    </row>
    <row r="75" spans="1:28">
      <c r="A75">
        <v>268.25364334759502</v>
      </c>
      <c r="B75">
        <v>220.758245683365</v>
      </c>
      <c r="C75">
        <v>279.66419383245602</v>
      </c>
      <c r="D75">
        <v>218.90195806481</v>
      </c>
      <c r="E75">
        <v>11.560556478403726</v>
      </c>
      <c r="F75">
        <f t="shared" si="10"/>
        <v>0.94568378160024336</v>
      </c>
      <c r="G75">
        <f t="shared" si="11"/>
        <v>10.932630767900028</v>
      </c>
      <c r="H75">
        <v>74</v>
      </c>
      <c r="I75">
        <f>CORREL(E2:E102,E76:E176)</f>
        <v>-0.19656459444160085</v>
      </c>
      <c r="K75" t="s">
        <v>95</v>
      </c>
      <c r="L75" s="2">
        <f t="shared" si="12"/>
        <v>58.222941752603631</v>
      </c>
      <c r="M75" s="2">
        <v>73</v>
      </c>
      <c r="N75" s="2">
        <f>M75/J2</f>
        <v>15.8008658008658</v>
      </c>
      <c r="O75" s="2">
        <f t="shared" si="13"/>
        <v>0.90973346488443174</v>
      </c>
      <c r="P75" s="3">
        <v>10.932630767899999</v>
      </c>
      <c r="Q75">
        <f t="shared" si="14"/>
        <v>57.089064133918001</v>
      </c>
      <c r="R75">
        <f t="shared" si="15"/>
        <v>-11.4345836233976</v>
      </c>
      <c r="S75">
        <f t="shared" si="16"/>
        <v>58.222941752603631</v>
      </c>
      <c r="T75">
        <v>0</v>
      </c>
      <c r="U75" t="str">
        <f t="shared" si="17"/>
        <v>0</v>
      </c>
      <c r="V75">
        <f t="shared" si="18"/>
        <v>0</v>
      </c>
      <c r="W75" s="3">
        <v>-3.0781835018368802</v>
      </c>
      <c r="X75">
        <f t="shared" si="19"/>
        <v>2.9218164981631198</v>
      </c>
      <c r="AA75" s="3"/>
      <c r="AB75" s="3"/>
    </row>
    <row r="76" spans="1:28">
      <c r="A76">
        <v>261.55183262212699</v>
      </c>
      <c r="B76">
        <v>217.129575024319</v>
      </c>
      <c r="C76">
        <v>277.08347044473402</v>
      </c>
      <c r="D76">
        <v>213.560865112779</v>
      </c>
      <c r="E76">
        <v>15.9363566691186</v>
      </c>
      <c r="F76">
        <f t="shared" si="10"/>
        <v>0.93455516060012522</v>
      </c>
      <c r="G76">
        <f t="shared" si="11"/>
        <v>14.89340436628901</v>
      </c>
      <c r="H76">
        <v>75</v>
      </c>
      <c r="I76">
        <f>CORREL(E2:E101,E77:E176)</f>
        <v>-0.14721329760953403</v>
      </c>
      <c r="K76" t="s">
        <v>96</v>
      </c>
      <c r="L76" s="2">
        <f t="shared" si="12"/>
        <v>46.158149878376783</v>
      </c>
      <c r="M76" s="2">
        <v>74</v>
      </c>
      <c r="N76" s="2">
        <f>M76/J2</f>
        <v>16.017316017316016</v>
      </c>
      <c r="O76" s="2">
        <f t="shared" si="13"/>
        <v>0.72122109184963723</v>
      </c>
      <c r="P76" s="3">
        <v>14.893404366288999</v>
      </c>
      <c r="Q76">
        <f t="shared" si="14"/>
        <v>-38.0654446155811</v>
      </c>
      <c r="R76">
        <f t="shared" si="15"/>
        <v>-26.107407500799901</v>
      </c>
      <c r="S76">
        <f t="shared" si="16"/>
        <v>46.158149878376783</v>
      </c>
      <c r="T76">
        <v>0</v>
      </c>
      <c r="U76" t="str">
        <f t="shared" si="17"/>
        <v>0</v>
      </c>
      <c r="V76">
        <f t="shared" si="18"/>
        <v>0</v>
      </c>
      <c r="W76" s="3">
        <v>-2.3693868886254501</v>
      </c>
      <c r="X76">
        <f t="shared" si="19"/>
        <v>3.6306131113745499</v>
      </c>
      <c r="AA76" s="5"/>
      <c r="AB76" s="3"/>
    </row>
    <row r="77" spans="1:28">
      <c r="A77">
        <v>255.52410817424601</v>
      </c>
      <c r="B77">
        <v>219.875797494376</v>
      </c>
      <c r="C77">
        <v>273.06869708703101</v>
      </c>
      <c r="D77">
        <v>220.52413572318801</v>
      </c>
      <c r="E77">
        <v>17.556564088042897</v>
      </c>
      <c r="F77">
        <f t="shared" si="10"/>
        <v>0.92247602165917097</v>
      </c>
      <c r="G77">
        <f t="shared" si="11"/>
        <v>16.195509393942082</v>
      </c>
      <c r="H77">
        <v>76</v>
      </c>
      <c r="I77">
        <f>CORREL(E2:E100,E78:E176)</f>
        <v>-7.4489095139908215E-2</v>
      </c>
      <c r="K77" t="s">
        <v>97</v>
      </c>
      <c r="L77" s="2">
        <f t="shared" si="12"/>
        <v>36.541322672226713</v>
      </c>
      <c r="M77" s="2">
        <v>75</v>
      </c>
      <c r="N77" s="2">
        <f>M77/J2</f>
        <v>16.233766233766232</v>
      </c>
      <c r="O77" s="2">
        <f t="shared" si="13"/>
        <v>0.57095816675354238</v>
      </c>
      <c r="P77" s="3">
        <v>16.195509393942</v>
      </c>
      <c r="Q77">
        <f t="shared" si="14"/>
        <v>-35.361060839876103</v>
      </c>
      <c r="R77">
        <f t="shared" si="15"/>
        <v>9.2121462707867607</v>
      </c>
      <c r="S77">
        <f t="shared" si="16"/>
        <v>36.541322672226713</v>
      </c>
      <c r="T77">
        <v>0</v>
      </c>
      <c r="U77" t="str">
        <f t="shared" si="17"/>
        <v>0</v>
      </c>
      <c r="V77">
        <f t="shared" si="18"/>
        <v>0</v>
      </c>
      <c r="W77" s="3">
        <v>-1.45654026752458</v>
      </c>
      <c r="X77">
        <f t="shared" si="19"/>
        <v>4.5434597324754202</v>
      </c>
      <c r="AA77" s="3"/>
      <c r="AB77" s="3"/>
    </row>
    <row r="78" spans="1:28">
      <c r="A78">
        <v>255.52410817424601</v>
      </c>
      <c r="B78">
        <v>219.875797494376</v>
      </c>
      <c r="C78">
        <v>273.06869708703101</v>
      </c>
      <c r="D78">
        <v>220.52413572318801</v>
      </c>
      <c r="E78">
        <v>17.556564088042897</v>
      </c>
      <c r="F78">
        <f t="shared" si="10"/>
        <v>0.90947546448109673</v>
      </c>
      <c r="G78">
        <f t="shared" si="11"/>
        <v>15.967264278664956</v>
      </c>
      <c r="H78">
        <v>77</v>
      </c>
      <c r="I78">
        <f>CORREL(E2:E99,E79:E176)</f>
        <v>-6.4239178209354764E-2</v>
      </c>
      <c r="K78" t="s">
        <v>98</v>
      </c>
      <c r="L78" s="2">
        <f t="shared" si="12"/>
        <v>43.847517350692421</v>
      </c>
      <c r="M78" s="2">
        <v>76</v>
      </c>
      <c r="N78" s="2">
        <f>M78/J2</f>
        <v>16.450216450216448</v>
      </c>
      <c r="O78" s="2">
        <f t="shared" si="13"/>
        <v>0.68511745860456907</v>
      </c>
      <c r="P78" s="3">
        <v>15.967264278664899</v>
      </c>
      <c r="Q78">
        <f t="shared" si="14"/>
        <v>29.546473761401401</v>
      </c>
      <c r="R78">
        <f t="shared" si="15"/>
        <v>32.397695382327598</v>
      </c>
      <c r="S78">
        <f t="shared" si="16"/>
        <v>43.847517350692421</v>
      </c>
      <c r="T78">
        <v>0</v>
      </c>
      <c r="U78" t="str">
        <f t="shared" si="17"/>
        <v>0</v>
      </c>
      <c r="V78">
        <f t="shared" si="18"/>
        <v>0</v>
      </c>
      <c r="W78" s="3">
        <v>-0.418257376599456</v>
      </c>
      <c r="X78">
        <f t="shared" si="19"/>
        <v>5.5817426234005438</v>
      </c>
      <c r="AA78" s="5"/>
      <c r="AB78" s="3"/>
    </row>
    <row r="79" spans="1:28">
      <c r="A79">
        <v>254.39957436884399</v>
      </c>
      <c r="B79">
        <v>220.99326618357799</v>
      </c>
      <c r="C79">
        <v>279.90324431541802</v>
      </c>
      <c r="D79">
        <v>222.52293971911399</v>
      </c>
      <c r="E79">
        <v>25.549502575766574</v>
      </c>
      <c r="F79">
        <f t="shared" si="10"/>
        <v>0.89558480854685918</v>
      </c>
      <c r="G79">
        <f t="shared" si="11"/>
        <v>22.881746372785393</v>
      </c>
      <c r="H79">
        <v>78</v>
      </c>
      <c r="I79">
        <f>CORREL(E2:E98,E80:E176)</f>
        <v>1.4425038040793278E-3</v>
      </c>
      <c r="K79" t="s">
        <v>99</v>
      </c>
      <c r="L79" s="2">
        <f t="shared" si="12"/>
        <v>63.658915415775908</v>
      </c>
      <c r="M79" s="2">
        <v>77</v>
      </c>
      <c r="N79" s="2">
        <f>M79/J2</f>
        <v>16.666666666666668</v>
      </c>
      <c r="O79" s="2">
        <f t="shared" si="13"/>
        <v>0.99467055337149857</v>
      </c>
      <c r="P79" s="3">
        <v>22.881746372785301</v>
      </c>
      <c r="Q79">
        <f t="shared" si="14"/>
        <v>15.575240322261701</v>
      </c>
      <c r="R79">
        <f t="shared" si="15"/>
        <v>-61.724139530792201</v>
      </c>
      <c r="S79">
        <f t="shared" si="16"/>
        <v>63.658915415775908</v>
      </c>
      <c r="T79">
        <v>0</v>
      </c>
      <c r="U79" t="str">
        <f t="shared" si="17"/>
        <v>0</v>
      </c>
      <c r="V79">
        <f t="shared" si="18"/>
        <v>0</v>
      </c>
      <c r="W79" s="3">
        <v>0.65604555875346304</v>
      </c>
      <c r="X79">
        <f t="shared" si="19"/>
        <v>6.6560455587534628</v>
      </c>
      <c r="AA79" s="3"/>
      <c r="AB79" s="3"/>
    </row>
    <row r="80" spans="1:28">
      <c r="A80">
        <v>250.28882334668299</v>
      </c>
      <c r="B80">
        <v>222.200035243646</v>
      </c>
      <c r="C80">
        <v>281.77308886338699</v>
      </c>
      <c r="D80">
        <v>228.43814502523099</v>
      </c>
      <c r="E80">
        <v>32.096308024030165</v>
      </c>
      <c r="F80">
        <f t="shared" si="10"/>
        <v>0.88083751766328122</v>
      </c>
      <c r="G80">
        <f t="shared" si="11"/>
        <v>28.271632286042784</v>
      </c>
      <c r="H80">
        <v>79</v>
      </c>
      <c r="I80">
        <f>CORREL(E2:E97,E81:E176)</f>
        <v>9.2219571910359295E-3</v>
      </c>
      <c r="K80" t="s">
        <v>100</v>
      </c>
      <c r="L80" s="2">
        <f t="shared" si="12"/>
        <v>63.658197675947513</v>
      </c>
      <c r="M80" s="2">
        <v>78</v>
      </c>
      <c r="N80" s="2">
        <f>M80/J2</f>
        <v>16.883116883116884</v>
      </c>
      <c r="O80" s="2">
        <f t="shared" si="13"/>
        <v>0.99465933868667988</v>
      </c>
      <c r="P80" s="3">
        <v>28.271632286042699</v>
      </c>
      <c r="Q80">
        <f t="shared" si="14"/>
        <v>-34.568223040248498</v>
      </c>
      <c r="R80">
        <f t="shared" si="15"/>
        <v>53.454691909968403</v>
      </c>
      <c r="S80">
        <f t="shared" si="16"/>
        <v>63.658197675947513</v>
      </c>
      <c r="T80">
        <v>0</v>
      </c>
      <c r="U80" t="str">
        <f t="shared" si="17"/>
        <v>0</v>
      </c>
      <c r="V80">
        <f t="shared" si="18"/>
        <v>0</v>
      </c>
      <c r="W80" s="3">
        <v>1.6738502910977899</v>
      </c>
      <c r="X80">
        <f t="shared" si="19"/>
        <v>7.6738502910977902</v>
      </c>
      <c r="AA80" s="5"/>
      <c r="AB80" s="3"/>
    </row>
    <row r="81" spans="1:28">
      <c r="A81">
        <v>250.28882334668299</v>
      </c>
      <c r="B81">
        <v>222.200035243646</v>
      </c>
      <c r="C81">
        <v>281.77308886338699</v>
      </c>
      <c r="D81">
        <v>228.43814502523099</v>
      </c>
      <c r="E81">
        <v>32.096308024030165</v>
      </c>
      <c r="F81">
        <f t="shared" si="10"/>
        <v>0.86526911934581197</v>
      </c>
      <c r="G81">
        <f t="shared" si="11"/>
        <v>27.7719441782045</v>
      </c>
      <c r="H81">
        <v>80</v>
      </c>
      <c r="I81">
        <f>CORREL(E2:E96,E82:E176)</f>
        <v>9.2838205660876905E-3</v>
      </c>
      <c r="K81" t="s">
        <v>101</v>
      </c>
      <c r="L81" s="2">
        <f t="shared" si="12"/>
        <v>27.972695875566625</v>
      </c>
      <c r="M81" s="2">
        <v>79</v>
      </c>
      <c r="N81" s="2">
        <f>M81/J2</f>
        <v>17.0995670995671</v>
      </c>
      <c r="O81" s="2">
        <f t="shared" si="13"/>
        <v>0.43707337305572852</v>
      </c>
      <c r="P81" s="3">
        <v>27.7719441782045</v>
      </c>
      <c r="Q81">
        <f t="shared" si="14"/>
        <v>24.516949653948299</v>
      </c>
      <c r="R81">
        <f t="shared" si="15"/>
        <v>-13.468143681023999</v>
      </c>
      <c r="S81">
        <f t="shared" si="16"/>
        <v>27.972695875566625</v>
      </c>
      <c r="T81">
        <v>0</v>
      </c>
      <c r="U81" t="str">
        <f t="shared" si="17"/>
        <v>0</v>
      </c>
      <c r="V81">
        <f t="shared" si="18"/>
        <v>0</v>
      </c>
      <c r="W81" s="3">
        <v>2.5475041603036801</v>
      </c>
      <c r="X81">
        <f t="shared" si="19"/>
        <v>8.5475041603036797</v>
      </c>
      <c r="AA81" s="5"/>
      <c r="AB81" s="3"/>
    </row>
    <row r="82" spans="1:28">
      <c r="A82">
        <v>249.95160315843799</v>
      </c>
      <c r="B82">
        <v>221.567176195434</v>
      </c>
      <c r="C82">
        <v>278.99132160825002</v>
      </c>
      <c r="D82">
        <v>228.419799329705</v>
      </c>
      <c r="E82">
        <v>29.837286932036889</v>
      </c>
      <c r="F82">
        <f t="shared" si="10"/>
        <v>0.84891711922962865</v>
      </c>
      <c r="G82">
        <f t="shared" si="11"/>
        <v>25.3293836679726</v>
      </c>
      <c r="H82">
        <v>81</v>
      </c>
      <c r="I82">
        <f>CORREL(E2:E95,E83:E176)</f>
        <v>-7.9205608891906434E-2</v>
      </c>
      <c r="K82" t="s">
        <v>102</v>
      </c>
      <c r="L82" s="2">
        <f t="shared" si="12"/>
        <v>14.425579488053708</v>
      </c>
      <c r="M82" s="2">
        <v>80</v>
      </c>
      <c r="N82" s="2">
        <f>M82/J2</f>
        <v>17.316017316017316</v>
      </c>
      <c r="O82" s="2">
        <f t="shared" si="13"/>
        <v>0.2253996795008392</v>
      </c>
      <c r="P82" s="3">
        <v>25.3293836679726</v>
      </c>
      <c r="Q82">
        <f t="shared" si="14"/>
        <v>-14.1197150787246</v>
      </c>
      <c r="R82">
        <f t="shared" si="15"/>
        <v>-2.95482481067712</v>
      </c>
      <c r="S82">
        <f t="shared" si="16"/>
        <v>14.425579488053708</v>
      </c>
      <c r="T82">
        <v>0</v>
      </c>
      <c r="U82" t="str">
        <f t="shared" si="17"/>
        <v>0</v>
      </c>
      <c r="V82">
        <f t="shared" si="18"/>
        <v>0</v>
      </c>
      <c r="W82" s="3">
        <v>3.2017686817826201</v>
      </c>
      <c r="X82">
        <f t="shared" si="19"/>
        <v>9.201768681782621</v>
      </c>
      <c r="AA82" s="5"/>
      <c r="AB82" s="3"/>
    </row>
    <row r="83" spans="1:28">
      <c r="A83">
        <v>218.95331309277699</v>
      </c>
      <c r="B83">
        <v>222.463653445707</v>
      </c>
      <c r="C83">
        <v>249.18160666380399</v>
      </c>
      <c r="D83">
        <v>216.617918971911</v>
      </c>
      <c r="E83">
        <v>30.78834753205048</v>
      </c>
      <c r="F83">
        <f t="shared" si="10"/>
        <v>0.8318209107152772</v>
      </c>
      <c r="G83">
        <f t="shared" si="11"/>
        <v>25.610391283528688</v>
      </c>
      <c r="H83">
        <v>82</v>
      </c>
      <c r="I83">
        <f>CORREL(E2:E94,E84:E176)</f>
        <v>-0.1011181467949659</v>
      </c>
      <c r="K83" t="s">
        <v>103</v>
      </c>
      <c r="L83" s="2">
        <f t="shared" si="12"/>
        <v>30.387580906034643</v>
      </c>
      <c r="M83" s="2">
        <v>81</v>
      </c>
      <c r="N83" s="2">
        <f>M83/J2</f>
        <v>17.532467532467532</v>
      </c>
      <c r="O83" s="2">
        <f t="shared" si="13"/>
        <v>0.47480595165679129</v>
      </c>
      <c r="P83" s="3">
        <v>25.610391283528699</v>
      </c>
      <c r="Q83">
        <f t="shared" si="14"/>
        <v>0.97083987055679299</v>
      </c>
      <c r="R83">
        <f t="shared" si="15"/>
        <v>-30.372068471978299</v>
      </c>
      <c r="S83">
        <f t="shared" si="16"/>
        <v>30.387580906034643</v>
      </c>
      <c r="T83">
        <v>0</v>
      </c>
      <c r="U83" t="str">
        <f t="shared" si="17"/>
        <v>0</v>
      </c>
      <c r="V83">
        <f t="shared" si="18"/>
        <v>0</v>
      </c>
      <c r="W83" s="3">
        <v>3.5802990342601801</v>
      </c>
      <c r="X83">
        <f t="shared" si="19"/>
        <v>9.5802990342601806</v>
      </c>
      <c r="AA83" s="5"/>
      <c r="AB83" s="3"/>
    </row>
    <row r="84" spans="1:28">
      <c r="A84">
        <v>218.95331309277699</v>
      </c>
      <c r="B84">
        <v>222.463653445707</v>
      </c>
      <c r="C84">
        <v>249.18160666380399</v>
      </c>
      <c r="D84">
        <v>216.617918971911</v>
      </c>
      <c r="E84">
        <v>30.78834753205048</v>
      </c>
      <c r="F84">
        <f t="shared" si="10"/>
        <v>0.81402168006651965</v>
      </c>
      <c r="G84">
        <f t="shared" si="11"/>
        <v>25.062382384511615</v>
      </c>
      <c r="H84">
        <v>83</v>
      </c>
      <c r="I84">
        <f>CORREL(E2:E93,E85:E176)</f>
        <v>-0.15258570922193859</v>
      </c>
      <c r="K84" t="s">
        <v>104</v>
      </c>
      <c r="L84" s="2">
        <f t="shared" si="12"/>
        <v>30.34217358955285</v>
      </c>
      <c r="M84" s="2">
        <v>82</v>
      </c>
      <c r="N84" s="2">
        <f>M84/J2</f>
        <v>17.748917748917748</v>
      </c>
      <c r="O84" s="2">
        <f t="shared" si="13"/>
        <v>0.47409646233676328</v>
      </c>
      <c r="P84" s="3">
        <v>25.062382384511601</v>
      </c>
      <c r="Q84">
        <f t="shared" si="14"/>
        <v>-1.24537205682491</v>
      </c>
      <c r="R84">
        <f t="shared" si="15"/>
        <v>30.316605129510101</v>
      </c>
      <c r="S84">
        <f t="shared" si="16"/>
        <v>30.34217358955285</v>
      </c>
      <c r="T84">
        <v>0</v>
      </c>
      <c r="U84" t="str">
        <f t="shared" si="17"/>
        <v>0</v>
      </c>
      <c r="V84">
        <f t="shared" si="18"/>
        <v>0</v>
      </c>
      <c r="W84" s="3">
        <v>3.6504964379506601</v>
      </c>
      <c r="X84">
        <f t="shared" si="19"/>
        <v>9.650496437950661</v>
      </c>
      <c r="AA84" s="5"/>
      <c r="AB84" s="5"/>
    </row>
    <row r="85" spans="1:28">
      <c r="A85">
        <v>215.44223699309899</v>
      </c>
      <c r="B85">
        <v>225.81349651173301</v>
      </c>
      <c r="C85">
        <v>253.08738500691501</v>
      </c>
      <c r="D85">
        <v>221.72682421495</v>
      </c>
      <c r="E85">
        <v>37.866318271564381</v>
      </c>
      <c r="F85">
        <f t="shared" si="10"/>
        <v>0.79556230718901699</v>
      </c>
      <c r="G85">
        <f t="shared" si="11"/>
        <v>30.125015528879388</v>
      </c>
      <c r="H85">
        <v>84</v>
      </c>
      <c r="I85">
        <f>CORREL(E2:E92,E86:E176)</f>
        <v>-0.15170468083144203</v>
      </c>
      <c r="K85" t="s">
        <v>105</v>
      </c>
      <c r="L85" s="2">
        <f t="shared" si="12"/>
        <v>19.675566513854392</v>
      </c>
      <c r="M85" s="2">
        <v>83</v>
      </c>
      <c r="N85" s="2">
        <f>M85/J2</f>
        <v>17.965367965367964</v>
      </c>
      <c r="O85" s="2">
        <f t="shared" si="13"/>
        <v>0.30743072677897487</v>
      </c>
      <c r="P85" s="3">
        <v>30.125015528879398</v>
      </c>
      <c r="Q85">
        <f t="shared" si="14"/>
        <v>16.344953904010001</v>
      </c>
      <c r="R85">
        <f t="shared" si="15"/>
        <v>-10.9530999957499</v>
      </c>
      <c r="S85">
        <f t="shared" si="16"/>
        <v>19.675566513854392</v>
      </c>
      <c r="T85">
        <v>0</v>
      </c>
      <c r="U85" t="str">
        <f t="shared" si="17"/>
        <v>0</v>
      </c>
      <c r="V85">
        <f t="shared" si="18"/>
        <v>0</v>
      </c>
      <c r="W85" s="3">
        <v>3.4063155395833</v>
      </c>
      <c r="X85">
        <f t="shared" si="19"/>
        <v>9.4063155395833</v>
      </c>
      <c r="AA85" s="5"/>
      <c r="AB85" s="3"/>
    </row>
    <row r="86" spans="1:28">
      <c r="A86">
        <v>210.47579754187399</v>
      </c>
      <c r="B86">
        <v>226.94769215862101</v>
      </c>
      <c r="C86">
        <v>245.93962886825099</v>
      </c>
      <c r="D86">
        <v>223.59501630137399</v>
      </c>
      <c r="E86">
        <v>35.621956259440417</v>
      </c>
      <c r="F86">
        <f t="shared" si="10"/>
        <v>0.7764872623288821</v>
      </c>
      <c r="G86">
        <f t="shared" si="11"/>
        <v>27.659995294692074</v>
      </c>
      <c r="H86">
        <v>85</v>
      </c>
      <c r="I86">
        <f>CORREL(E2:E91,E87:E176)</f>
        <v>-0.16048691236543172</v>
      </c>
      <c r="K86" t="s">
        <v>106</v>
      </c>
      <c r="L86" s="2">
        <f t="shared" si="12"/>
        <v>32.33097782070319</v>
      </c>
      <c r="M86" s="2">
        <v>84</v>
      </c>
      <c r="N86" s="2">
        <f>M86/J2</f>
        <v>18.18181818181818</v>
      </c>
      <c r="O86" s="2">
        <f t="shared" si="13"/>
        <v>0.50517152844848734</v>
      </c>
      <c r="P86" s="3">
        <v>27.659995294691999</v>
      </c>
      <c r="Q86">
        <f t="shared" si="14"/>
        <v>-19.091300198744399</v>
      </c>
      <c r="R86">
        <f t="shared" si="15"/>
        <v>26.092420040391499</v>
      </c>
      <c r="S86">
        <f t="shared" si="16"/>
        <v>32.33097782070319</v>
      </c>
      <c r="T86">
        <v>0</v>
      </c>
      <c r="U86" t="str">
        <f t="shared" si="17"/>
        <v>0</v>
      </c>
      <c r="V86">
        <f t="shared" si="18"/>
        <v>0</v>
      </c>
      <c r="W86" s="3">
        <v>2.8687850341667001</v>
      </c>
      <c r="X86">
        <f t="shared" si="19"/>
        <v>8.8687850341667005</v>
      </c>
      <c r="AA86" s="5"/>
      <c r="AB86" s="3"/>
    </row>
    <row r="87" spans="1:28">
      <c r="A87">
        <v>210.47579754187399</v>
      </c>
      <c r="B87">
        <v>226.94769215862101</v>
      </c>
      <c r="C87">
        <v>245.93962886825099</v>
      </c>
      <c r="D87">
        <v>223.59501630137399</v>
      </c>
      <c r="E87">
        <v>35.621956259440417</v>
      </c>
      <c r="F87">
        <f t="shared" si="10"/>
        <v>0.7568424989399587</v>
      </c>
      <c r="G87">
        <f t="shared" si="11"/>
        <v>26.96021039252479</v>
      </c>
      <c r="H87">
        <v>86</v>
      </c>
      <c r="I87">
        <f>CORREL(E2:E90,E88:E176)</f>
        <v>-0.22366949133949618</v>
      </c>
      <c r="K87" t="s">
        <v>107</v>
      </c>
      <c r="L87" s="2">
        <f t="shared" si="12"/>
        <v>27.152703910310422</v>
      </c>
      <c r="M87" s="2">
        <v>85</v>
      </c>
      <c r="N87" s="2">
        <f>M87/J2</f>
        <v>18.398268398268399</v>
      </c>
      <c r="O87" s="2">
        <f t="shared" si="13"/>
        <v>0.42426099859860034</v>
      </c>
      <c r="P87" s="3">
        <v>26.960210392524701</v>
      </c>
      <c r="Q87">
        <f t="shared" si="14"/>
        <v>22.094383174876299</v>
      </c>
      <c r="R87">
        <f t="shared" si="15"/>
        <v>-15.7831416949456</v>
      </c>
      <c r="S87">
        <f t="shared" si="16"/>
        <v>27.152703910310422</v>
      </c>
      <c r="T87">
        <v>0</v>
      </c>
      <c r="U87" t="str">
        <f t="shared" si="17"/>
        <v>0</v>
      </c>
      <c r="V87">
        <f t="shared" si="18"/>
        <v>0</v>
      </c>
      <c r="W87" s="3">
        <v>2.0841966878947402</v>
      </c>
      <c r="X87">
        <f t="shared" si="19"/>
        <v>8.0841966878947407</v>
      </c>
      <c r="AA87" s="3"/>
      <c r="AB87" s="3"/>
    </row>
    <row r="88" spans="1:28">
      <c r="A88">
        <v>209.87396430227</v>
      </c>
      <c r="B88">
        <v>226.85758241883499</v>
      </c>
      <c r="C88">
        <v>239.43982313579099</v>
      </c>
      <c r="D88">
        <v>222.74207635426799</v>
      </c>
      <c r="E88">
        <v>29.850919562572589</v>
      </c>
      <c r="F88">
        <f t="shared" si="10"/>
        <v>0.73667534297793003</v>
      </c>
      <c r="G88">
        <f t="shared" si="11"/>
        <v>21.990436406964761</v>
      </c>
      <c r="H88">
        <v>87</v>
      </c>
      <c r="I88">
        <f>CORREL(E2:E89,E89:E176)</f>
        <v>-0.26560998957760101</v>
      </c>
      <c r="K88" t="s">
        <v>108</v>
      </c>
      <c r="L88" s="2">
        <f t="shared" si="12"/>
        <v>27.365461946715229</v>
      </c>
      <c r="M88" s="2">
        <v>86</v>
      </c>
      <c r="N88" s="2">
        <f>M88/J2</f>
        <v>18.614718614718615</v>
      </c>
      <c r="O88" s="2">
        <f t="shared" si="13"/>
        <v>0.42758534291742545</v>
      </c>
      <c r="P88" s="3">
        <v>21.990436406964701</v>
      </c>
      <c r="Q88">
        <f t="shared" si="14"/>
        <v>-27.3622489219788</v>
      </c>
      <c r="R88">
        <f t="shared" si="15"/>
        <v>0.41933457857552298</v>
      </c>
      <c r="S88">
        <f t="shared" si="16"/>
        <v>27.365461946715229</v>
      </c>
      <c r="T88">
        <v>0</v>
      </c>
      <c r="U88" t="str">
        <f t="shared" si="17"/>
        <v>0</v>
      </c>
      <c r="V88">
        <f t="shared" si="18"/>
        <v>0</v>
      </c>
      <c r="W88" s="3">
        <v>1.1201187223252</v>
      </c>
      <c r="X88">
        <f t="shared" si="19"/>
        <v>7.1201187223252003</v>
      </c>
      <c r="AA88" s="5"/>
      <c r="AB88" s="3"/>
    </row>
    <row r="89" spans="1:28">
      <c r="A89">
        <v>210.094078924869</v>
      </c>
      <c r="B89">
        <v>229.119465037542</v>
      </c>
      <c r="C89">
        <v>233.12025374475601</v>
      </c>
      <c r="D89">
        <v>223.06767872613599</v>
      </c>
      <c r="E89">
        <v>23.808167598429744</v>
      </c>
      <c r="F89">
        <f t="shared" si="10"/>
        <v>0.71603437888794164</v>
      </c>
      <c r="G89">
        <f t="shared" si="11"/>
        <v>17.047466498801658</v>
      </c>
      <c r="H89">
        <v>88</v>
      </c>
      <c r="I89">
        <f>CORREL(E2:E88,E90:E176)</f>
        <v>-0.31473903571476902</v>
      </c>
      <c r="K89" t="s">
        <v>109</v>
      </c>
      <c r="L89" s="2">
        <f t="shared" si="12"/>
        <v>36.098147639578968</v>
      </c>
      <c r="M89" s="2">
        <v>87</v>
      </c>
      <c r="N89" s="2">
        <f>M89/J2</f>
        <v>18.831168831168831</v>
      </c>
      <c r="O89" s="2">
        <f t="shared" si="13"/>
        <v>0.56403355686842138</v>
      </c>
      <c r="P89" s="3">
        <v>17.047466498801601</v>
      </c>
      <c r="Q89">
        <f t="shared" si="14"/>
        <v>9.3831452704182094</v>
      </c>
      <c r="R89">
        <f t="shared" si="15"/>
        <v>-34.857321294716101</v>
      </c>
      <c r="S89">
        <f t="shared" si="16"/>
        <v>36.098147639578968</v>
      </c>
      <c r="T89">
        <v>0</v>
      </c>
      <c r="U89" t="str">
        <f t="shared" si="17"/>
        <v>0</v>
      </c>
      <c r="V89">
        <f t="shared" si="18"/>
        <v>0</v>
      </c>
      <c r="W89" s="5">
        <v>5.9576884508881801E-2</v>
      </c>
      <c r="X89">
        <f t="shared" si="19"/>
        <v>6.059576884508882</v>
      </c>
      <c r="AA89" s="3"/>
      <c r="AB89" s="3"/>
    </row>
    <row r="90" spans="1:28">
      <c r="A90">
        <v>209.542190492385</v>
      </c>
      <c r="B90">
        <v>225.89416361411699</v>
      </c>
      <c r="C90">
        <v>219.503801991503</v>
      </c>
      <c r="D90">
        <v>225.694721622689</v>
      </c>
      <c r="E90">
        <v>9.9636078188226875</v>
      </c>
      <c r="F90">
        <f t="shared" si="10"/>
        <v>0.69496933256042159</v>
      </c>
      <c r="G90">
        <f t="shared" si="11"/>
        <v>6.9244018757410011</v>
      </c>
      <c r="H90">
        <v>89</v>
      </c>
      <c r="I90">
        <f>CORREL(E2:E87,E91:E176)</f>
        <v>-0.34288508697046677</v>
      </c>
      <c r="K90" t="s">
        <v>110</v>
      </c>
      <c r="L90" s="2">
        <f t="shared" si="12"/>
        <v>29.461336162080713</v>
      </c>
      <c r="M90" s="2">
        <v>88</v>
      </c>
      <c r="N90" s="2">
        <f>M90/J2</f>
        <v>19.047619047619047</v>
      </c>
      <c r="O90" s="2">
        <f t="shared" si="13"/>
        <v>0.46033337753251113</v>
      </c>
      <c r="P90" s="3">
        <v>6.9244018757409602</v>
      </c>
      <c r="Q90">
        <f t="shared" si="14"/>
        <v>2.3059121569012002</v>
      </c>
      <c r="R90">
        <f t="shared" si="15"/>
        <v>29.3709567018131</v>
      </c>
      <c r="S90">
        <f t="shared" si="16"/>
        <v>29.461336162080713</v>
      </c>
      <c r="T90">
        <v>0</v>
      </c>
      <c r="U90" t="str">
        <f t="shared" si="17"/>
        <v>0</v>
      </c>
      <c r="V90">
        <f t="shared" si="18"/>
        <v>0</v>
      </c>
      <c r="W90" s="3">
        <v>-1.00609567459759</v>
      </c>
      <c r="X90">
        <f t="shared" si="19"/>
        <v>4.9939043254024096</v>
      </c>
      <c r="AA90" s="5"/>
      <c r="AB90" s="3"/>
    </row>
    <row r="91" spans="1:28">
      <c r="A91">
        <v>209.542190492385</v>
      </c>
      <c r="B91">
        <v>225.89416361411699</v>
      </c>
      <c r="C91">
        <v>219.503801991503</v>
      </c>
      <c r="D91">
        <v>225.694721622689</v>
      </c>
      <c r="E91">
        <v>9.9636078188226875</v>
      </c>
      <c r="F91">
        <f t="shared" si="10"/>
        <v>0.67353095153705278</v>
      </c>
      <c r="G91">
        <f t="shared" si="11"/>
        <v>6.710798254953664</v>
      </c>
      <c r="H91">
        <v>90</v>
      </c>
      <c r="I91">
        <f>CORREL(E2:E86,E92:E176)</f>
        <v>-0.33840670875579415</v>
      </c>
      <c r="K91" t="s">
        <v>111</v>
      </c>
      <c r="L91" s="2">
        <f t="shared" si="12"/>
        <v>20.890018164279255</v>
      </c>
      <c r="M91" s="2">
        <v>89</v>
      </c>
      <c r="N91" s="2">
        <f>M91/J2</f>
        <v>19.264069264069263</v>
      </c>
      <c r="O91" s="2">
        <f t="shared" si="13"/>
        <v>0.32640653381686335</v>
      </c>
      <c r="P91" s="3">
        <v>6.7107982549536302</v>
      </c>
      <c r="Q91">
        <f t="shared" si="14"/>
        <v>-15.8380526096217</v>
      </c>
      <c r="R91">
        <f t="shared" si="15"/>
        <v>-13.6216353070684</v>
      </c>
      <c r="S91">
        <f t="shared" si="16"/>
        <v>20.890018164279255</v>
      </c>
      <c r="T91">
        <v>0</v>
      </c>
      <c r="U91" t="str">
        <f t="shared" si="17"/>
        <v>0</v>
      </c>
      <c r="V91">
        <f t="shared" si="18"/>
        <v>0</v>
      </c>
      <c r="W91" s="3">
        <v>-1.98512394976516</v>
      </c>
      <c r="X91">
        <f t="shared" si="19"/>
        <v>4.0148760502348395</v>
      </c>
      <c r="AA91" s="3"/>
      <c r="AB91" s="3"/>
    </row>
    <row r="92" spans="1:28">
      <c r="A92">
        <v>201.80217864634</v>
      </c>
      <c r="B92">
        <v>222.47457992612999</v>
      </c>
      <c r="C92">
        <v>217.01448670620999</v>
      </c>
      <c r="D92">
        <v>221.394342207259</v>
      </c>
      <c r="E92">
        <v>15.250614087231282</v>
      </c>
      <c r="F92">
        <f t="shared" si="10"/>
        <v>0.65177088275550155</v>
      </c>
      <c r="G92">
        <f t="shared" si="11"/>
        <v>9.93990620619822</v>
      </c>
      <c r="H92">
        <v>91</v>
      </c>
      <c r="I92">
        <f>CORREL(E2:E85,E93:E176)</f>
        <v>-0.2488814234068818</v>
      </c>
      <c r="K92" t="s">
        <v>112</v>
      </c>
      <c r="L92" s="2">
        <f t="shared" si="12"/>
        <v>32.15206761873776</v>
      </c>
      <c r="M92" s="2">
        <v>90</v>
      </c>
      <c r="N92" s="2">
        <f>M92/J2</f>
        <v>19.480519480519479</v>
      </c>
      <c r="O92" s="2">
        <f t="shared" si="13"/>
        <v>0.5023760565427775</v>
      </c>
      <c r="P92" s="3">
        <v>9.9399062061981898</v>
      </c>
      <c r="Q92">
        <f t="shared" si="14"/>
        <v>-3.86161247670517</v>
      </c>
      <c r="R92">
        <f t="shared" si="15"/>
        <v>31.919326453414399</v>
      </c>
      <c r="S92">
        <f t="shared" si="16"/>
        <v>32.15206761873776</v>
      </c>
      <c r="T92">
        <v>0</v>
      </c>
      <c r="U92" t="str">
        <f t="shared" si="17"/>
        <v>0</v>
      </c>
      <c r="V92">
        <f t="shared" si="18"/>
        <v>0</v>
      </c>
      <c r="W92" s="3">
        <v>-2.79319468331905</v>
      </c>
      <c r="X92">
        <f t="shared" si="19"/>
        <v>3.20680531668095</v>
      </c>
      <c r="AA92" s="5"/>
      <c r="AB92" s="3"/>
    </row>
    <row r="93" spans="1:28">
      <c r="A93">
        <v>201.80217864634</v>
      </c>
      <c r="B93">
        <v>222.47457992612999</v>
      </c>
      <c r="C93">
        <v>217.01448670620999</v>
      </c>
      <c r="D93">
        <v>221.394342207259</v>
      </c>
      <c r="E93">
        <v>15.250614087231282</v>
      </c>
      <c r="F93">
        <f t="shared" si="10"/>
        <v>0.62974154812741923</v>
      </c>
      <c r="G93">
        <f t="shared" si="11"/>
        <v>9.6039453251868565</v>
      </c>
      <c r="H93">
        <v>92</v>
      </c>
      <c r="I93">
        <f>CORREL(E2:E84,E94:E176)</f>
        <v>-0.19538393425303965</v>
      </c>
      <c r="K93" t="s">
        <v>113</v>
      </c>
      <c r="L93" s="2">
        <f t="shared" si="12"/>
        <v>34.090450594430479</v>
      </c>
      <c r="M93" s="2">
        <v>91</v>
      </c>
      <c r="N93" s="2">
        <f>M93/J2</f>
        <v>19.696969696969695</v>
      </c>
      <c r="O93" s="2">
        <f t="shared" si="13"/>
        <v>0.53266329053797623</v>
      </c>
      <c r="P93" s="3">
        <v>9.6039453251868299</v>
      </c>
      <c r="Q93">
        <f t="shared" si="14"/>
        <v>28.925007981450801</v>
      </c>
      <c r="R93">
        <f t="shared" si="15"/>
        <v>-18.041694349597901</v>
      </c>
      <c r="S93">
        <f t="shared" si="16"/>
        <v>34.090450594430479</v>
      </c>
      <c r="T93">
        <v>0</v>
      </c>
      <c r="U93" t="str">
        <f t="shared" si="17"/>
        <v>0</v>
      </c>
      <c r="V93">
        <f t="shared" si="18"/>
        <v>0</v>
      </c>
      <c r="W93" s="3">
        <v>-3.3607173662763401</v>
      </c>
      <c r="X93">
        <f t="shared" si="19"/>
        <v>2.6392826337236599</v>
      </c>
      <c r="AA93" s="3"/>
      <c r="AB93" s="3"/>
    </row>
    <row r="94" spans="1:28">
      <c r="A94">
        <v>199.39363163454499</v>
      </c>
      <c r="B94">
        <v>223.53755110803701</v>
      </c>
      <c r="C94">
        <v>213.92303466796801</v>
      </c>
      <c r="D94">
        <v>222.088241161539</v>
      </c>
      <c r="E94">
        <v>14.601508546333841</v>
      </c>
      <c r="F94">
        <f t="shared" si="10"/>
        <v>0.60749601824946631</v>
      </c>
      <c r="G94">
        <f t="shared" si="11"/>
        <v>8.8703583023333614</v>
      </c>
      <c r="H94">
        <v>93</v>
      </c>
      <c r="I94">
        <f>CORREL(E2:E83,E95:E176)</f>
        <v>-0.18202720509036552</v>
      </c>
      <c r="K94" t="s">
        <v>114</v>
      </c>
      <c r="L94" s="2">
        <f t="shared" si="12"/>
        <v>7.0855326145856177</v>
      </c>
      <c r="M94" s="2">
        <v>92</v>
      </c>
      <c r="N94" s="2">
        <f>M94/J2</f>
        <v>19.913419913419911</v>
      </c>
      <c r="O94" s="2">
        <f t="shared" si="13"/>
        <v>0.11071144710290028</v>
      </c>
      <c r="P94" s="3">
        <v>8.8703583023333294</v>
      </c>
      <c r="Q94">
        <f t="shared" si="14"/>
        <v>-7.0183024871034601</v>
      </c>
      <c r="R94">
        <f t="shared" si="15"/>
        <v>0.97375696756114205</v>
      </c>
      <c r="S94">
        <f t="shared" si="16"/>
        <v>7.0855326145856177</v>
      </c>
      <c r="T94">
        <v>0</v>
      </c>
      <c r="U94" t="str">
        <f t="shared" si="17"/>
        <v>0</v>
      </c>
      <c r="V94">
        <f t="shared" si="18"/>
        <v>0</v>
      </c>
      <c r="W94" s="3">
        <v>-3.6388173262520498</v>
      </c>
      <c r="X94">
        <f t="shared" si="19"/>
        <v>2.3611826737479502</v>
      </c>
      <c r="AA94" s="5"/>
      <c r="AB94" s="3"/>
    </row>
    <row r="95" spans="1:28">
      <c r="A95">
        <v>197.50365403468501</v>
      </c>
      <c r="B95">
        <v>220.15030845315499</v>
      </c>
      <c r="C95">
        <v>208.744237046297</v>
      </c>
      <c r="D95">
        <v>218.99338302909101</v>
      </c>
      <c r="E95">
        <v>11.299963844091966</v>
      </c>
      <c r="F95">
        <f t="shared" si="10"/>
        <v>0.58508788455159788</v>
      </c>
      <c r="G95">
        <f t="shared" si="11"/>
        <v>6.6114719410493104</v>
      </c>
      <c r="H95">
        <v>94</v>
      </c>
      <c r="I95">
        <f>CORREL(E2:E82,E96:E176)</f>
        <v>-3.2699386543885545E-2</v>
      </c>
      <c r="K95" t="s">
        <v>115</v>
      </c>
      <c r="L95" s="2">
        <f t="shared" si="12"/>
        <v>20.68464541949654</v>
      </c>
      <c r="M95" s="2">
        <v>93</v>
      </c>
      <c r="N95" s="2">
        <f>M95/J2</f>
        <v>20.129870129870131</v>
      </c>
      <c r="O95" s="2">
        <f t="shared" si="13"/>
        <v>0.32319758467963344</v>
      </c>
      <c r="P95" s="3">
        <v>6.6114719410492899</v>
      </c>
      <c r="Q95">
        <f t="shared" si="14"/>
        <v>-20.679770687153901</v>
      </c>
      <c r="R95">
        <f t="shared" si="15"/>
        <v>-0.449043936635938</v>
      </c>
      <c r="S95">
        <f t="shared" si="16"/>
        <v>20.68464541949654</v>
      </c>
      <c r="T95">
        <v>0</v>
      </c>
      <c r="U95" t="str">
        <f t="shared" si="17"/>
        <v>0</v>
      </c>
      <c r="V95">
        <f t="shared" si="18"/>
        <v>0</v>
      </c>
      <c r="W95" s="3">
        <v>-3.6035447814272898</v>
      </c>
      <c r="X95">
        <f t="shared" si="19"/>
        <v>2.3964552185727102</v>
      </c>
      <c r="AA95" s="3"/>
      <c r="AB95" s="3"/>
    </row>
    <row r="96" spans="1:28">
      <c r="A96">
        <v>205.298365730255</v>
      </c>
      <c r="B96">
        <v>225.23729328793701</v>
      </c>
      <c r="C96">
        <v>201.35233814521499</v>
      </c>
      <c r="D96">
        <v>223.734463821589</v>
      </c>
      <c r="E96">
        <v>4.2225146662647068</v>
      </c>
      <c r="F96">
        <f t="shared" si="10"/>
        <v>0.56257113019061278</v>
      </c>
      <c r="G96">
        <f t="shared" si="11"/>
        <v>2.3754648480469744</v>
      </c>
      <c r="H96">
        <v>95</v>
      </c>
      <c r="I96">
        <f>CORREL(E2:E81,E97:E176)</f>
        <v>6.6687221175714351E-2</v>
      </c>
      <c r="K96" t="s">
        <v>116</v>
      </c>
      <c r="L96" s="2">
        <f t="shared" si="12"/>
        <v>21.022182831341411</v>
      </c>
      <c r="M96" s="2">
        <v>94</v>
      </c>
      <c r="N96" s="2">
        <f>M96/J2</f>
        <v>20.346320346320347</v>
      </c>
      <c r="O96" s="2">
        <f t="shared" si="13"/>
        <v>0.32847160673970954</v>
      </c>
      <c r="P96" s="3">
        <v>2.3754648480469398</v>
      </c>
      <c r="Q96">
        <f t="shared" si="14"/>
        <v>17.811722619116701</v>
      </c>
      <c r="R96">
        <f t="shared" si="15"/>
        <v>-11.1657829252584</v>
      </c>
      <c r="S96">
        <f t="shared" si="16"/>
        <v>21.022182831341411</v>
      </c>
      <c r="T96">
        <v>0</v>
      </c>
      <c r="U96" t="str">
        <f t="shared" si="17"/>
        <v>0</v>
      </c>
      <c r="V96">
        <f t="shared" si="18"/>
        <v>0</v>
      </c>
      <c r="W96" s="3">
        <v>-3.2579373796781099</v>
      </c>
      <c r="X96">
        <f t="shared" si="19"/>
        <v>2.7420626203218901</v>
      </c>
      <c r="AA96" s="5"/>
      <c r="AB96" s="3"/>
    </row>
    <row r="97" spans="1:28">
      <c r="A97">
        <v>205.298365730255</v>
      </c>
      <c r="B97">
        <v>225.23729328793701</v>
      </c>
      <c r="C97">
        <v>201.35233814521499</v>
      </c>
      <c r="D97">
        <v>223.734463821589</v>
      </c>
      <c r="E97">
        <v>4.2225146662647068</v>
      </c>
      <c r="F97">
        <f t="shared" si="10"/>
        <v>0.54000000000000048</v>
      </c>
      <c r="G97">
        <f t="shared" si="11"/>
        <v>2.2801579197829436</v>
      </c>
      <c r="H97">
        <v>96</v>
      </c>
      <c r="I97">
        <f>CORREL(E2:E80,E98:E176)</f>
        <v>0.15375533681389744</v>
      </c>
      <c r="K97" t="s">
        <v>117</v>
      </c>
      <c r="L97" s="2">
        <f t="shared" si="12"/>
        <v>18.662398701783431</v>
      </c>
      <c r="M97" s="2">
        <v>95</v>
      </c>
      <c r="N97" s="2">
        <f>M97/J2</f>
        <v>20.562770562770563</v>
      </c>
      <c r="O97" s="2">
        <f t="shared" si="13"/>
        <v>0.29159997971536611</v>
      </c>
      <c r="P97" s="3">
        <v>2.2801579197829098</v>
      </c>
      <c r="Q97">
        <f t="shared" si="14"/>
        <v>17.483983033281</v>
      </c>
      <c r="R97">
        <f t="shared" si="15"/>
        <v>6.5265199452901399</v>
      </c>
      <c r="S97">
        <f t="shared" si="16"/>
        <v>18.662398701783431</v>
      </c>
      <c r="T97">
        <v>0</v>
      </c>
      <c r="U97" t="str">
        <f t="shared" si="17"/>
        <v>0</v>
      </c>
      <c r="V97">
        <f t="shared" si="18"/>
        <v>0</v>
      </c>
      <c r="W97" s="3">
        <v>-2.63175859838007</v>
      </c>
      <c r="X97">
        <f t="shared" si="19"/>
        <v>3.36824140161993</v>
      </c>
      <c r="AA97" s="5"/>
      <c r="AB97" s="3"/>
    </row>
    <row r="98" spans="1:28">
      <c r="A98">
        <v>190.06723984299001</v>
      </c>
      <c r="B98">
        <v>225.07980358554201</v>
      </c>
      <c r="C98">
        <v>209.82713893786399</v>
      </c>
      <c r="D98">
        <v>225.94771685767199</v>
      </c>
      <c r="E98">
        <v>19.778950570936296</v>
      </c>
      <c r="F98">
        <f t="shared" si="10"/>
        <v>0.51742886980938796</v>
      </c>
      <c r="G98">
        <f t="shared" si="11"/>
        <v>10.234200039935317</v>
      </c>
      <c r="H98">
        <v>97</v>
      </c>
      <c r="I98">
        <f>CORREL(E2:E79,E99:E176)</f>
        <v>0.22231329123875285</v>
      </c>
      <c r="K98" t="s">
        <v>118</v>
      </c>
      <c r="L98" s="2">
        <f t="shared" si="12"/>
        <v>31.144209651424895</v>
      </c>
      <c r="M98" s="2">
        <v>96</v>
      </c>
      <c r="N98" s="2">
        <f>M98/J2</f>
        <v>20.779220779220779</v>
      </c>
      <c r="O98" s="2">
        <f t="shared" si="13"/>
        <v>0.48662827580351398</v>
      </c>
      <c r="P98" s="3">
        <v>10.234200039935301</v>
      </c>
      <c r="Q98">
        <f t="shared" si="14"/>
        <v>-31.003897827816601</v>
      </c>
      <c r="R98">
        <f t="shared" si="15"/>
        <v>-2.9529839644360401</v>
      </c>
      <c r="S98">
        <f t="shared" si="16"/>
        <v>31.144209651424895</v>
      </c>
      <c r="T98">
        <v>0</v>
      </c>
      <c r="U98" t="str">
        <f t="shared" si="17"/>
        <v>0</v>
      </c>
      <c r="V98">
        <f t="shared" si="18"/>
        <v>0</v>
      </c>
      <c r="W98" s="3">
        <v>-1.7789345337218001</v>
      </c>
      <c r="X98">
        <f t="shared" si="19"/>
        <v>4.2210654662781995</v>
      </c>
      <c r="AA98" s="5"/>
      <c r="AB98" s="3"/>
    </row>
    <row r="99" spans="1:28">
      <c r="A99">
        <v>180.92298978219199</v>
      </c>
      <c r="B99">
        <v>225.37859561192801</v>
      </c>
      <c r="C99">
        <v>211.138889891628</v>
      </c>
      <c r="D99">
        <v>225.85787690752599</v>
      </c>
      <c r="E99">
        <v>30.219701024062513</v>
      </c>
      <c r="F99">
        <f t="shared" si="10"/>
        <v>0.49491211544840241</v>
      </c>
      <c r="G99">
        <f t="shared" si="11"/>
        <v>14.956096162037031</v>
      </c>
      <c r="H99">
        <v>98</v>
      </c>
      <c r="I99">
        <f>CORREL(E2:E78,E100:E176)</f>
        <v>0.14102182579352665</v>
      </c>
      <c r="K99" t="s">
        <v>119</v>
      </c>
      <c r="L99" s="2">
        <f t="shared" si="12"/>
        <v>41.549812181331468</v>
      </c>
      <c r="M99" s="2">
        <v>97</v>
      </c>
      <c r="N99" s="2">
        <f>M99/J2</f>
        <v>20.995670995670995</v>
      </c>
      <c r="O99" s="2">
        <f t="shared" si="13"/>
        <v>0.64921581533330419</v>
      </c>
      <c r="P99" s="3">
        <v>14.956096162036999</v>
      </c>
      <c r="Q99">
        <f t="shared" si="14"/>
        <v>-7.9792296516224201</v>
      </c>
      <c r="R99">
        <f t="shared" si="15"/>
        <v>40.776448919328303</v>
      </c>
      <c r="S99">
        <f t="shared" si="16"/>
        <v>41.549812181331468</v>
      </c>
      <c r="T99">
        <v>0</v>
      </c>
      <c r="U99" t="str">
        <f t="shared" si="17"/>
        <v>0</v>
      </c>
      <c r="V99">
        <f t="shared" si="18"/>
        <v>0</v>
      </c>
      <c r="W99" s="3">
        <v>-0.77290982151064602</v>
      </c>
      <c r="X99">
        <f t="shared" si="19"/>
        <v>5.2270901784893535</v>
      </c>
      <c r="AA99" s="5"/>
      <c r="AB99" s="3"/>
    </row>
    <row r="100" spans="1:28">
      <c r="A100">
        <v>176.85813672254901</v>
      </c>
      <c r="B100">
        <v>227.015712871625</v>
      </c>
      <c r="C100">
        <v>210.28149841545999</v>
      </c>
      <c r="D100">
        <v>229.63864147616701</v>
      </c>
      <c r="E100">
        <v>33.526122073983956</v>
      </c>
      <c r="F100">
        <f t="shared" si="10"/>
        <v>0.47250398175053393</v>
      </c>
      <c r="G100">
        <f t="shared" si="11"/>
        <v>15.841226172611888</v>
      </c>
      <c r="H100">
        <v>99</v>
      </c>
      <c r="I100">
        <f>CORREL(E2:E77,E101:E176)</f>
        <v>0.19520336037179623</v>
      </c>
      <c r="K100" t="s">
        <v>120</v>
      </c>
      <c r="L100" s="2">
        <f t="shared" si="12"/>
        <v>31.160202350215371</v>
      </c>
      <c r="M100" s="2">
        <v>98</v>
      </c>
      <c r="N100" s="2">
        <f>M100/J2</f>
        <v>21.212121212121211</v>
      </c>
      <c r="O100" s="2">
        <f t="shared" si="13"/>
        <v>0.48687816172211518</v>
      </c>
      <c r="P100" s="3">
        <v>15.841226172611901</v>
      </c>
      <c r="Q100">
        <f t="shared" si="14"/>
        <v>10.569922669953501</v>
      </c>
      <c r="R100">
        <f t="shared" si="15"/>
        <v>-29.3127096198487</v>
      </c>
      <c r="S100">
        <f t="shared" si="16"/>
        <v>31.160202350215371</v>
      </c>
      <c r="T100">
        <v>0</v>
      </c>
      <c r="U100" t="str">
        <f t="shared" si="17"/>
        <v>0</v>
      </c>
      <c r="V100">
        <f t="shared" si="18"/>
        <v>0</v>
      </c>
      <c r="W100" s="3">
        <v>0.29967736554756003</v>
      </c>
      <c r="X100">
        <f t="shared" si="19"/>
        <v>6.2996773655475602</v>
      </c>
      <c r="AA100" s="5"/>
      <c r="AB100" s="3"/>
    </row>
    <row r="101" spans="1:28">
      <c r="A101">
        <v>176.85813672254901</v>
      </c>
      <c r="B101">
        <v>227.015712871625</v>
      </c>
      <c r="C101">
        <v>210.28149841545999</v>
      </c>
      <c r="D101">
        <v>229.63864147616701</v>
      </c>
      <c r="E101">
        <v>33.526122073983956</v>
      </c>
      <c r="F101">
        <f t="shared" si="10"/>
        <v>0.45025845187258101</v>
      </c>
      <c r="G101">
        <f t="shared" si="11"/>
        <v>15.095419822323182</v>
      </c>
      <c r="H101">
        <v>100</v>
      </c>
      <c r="I101">
        <f>CORREL(E2:E76,E102:E176)</f>
        <v>9.6091636133870992E-2</v>
      </c>
      <c r="K101" t="s">
        <v>121</v>
      </c>
      <c r="L101" s="2">
        <f t="shared" si="12"/>
        <v>23.966929885047396</v>
      </c>
      <c r="M101" s="2">
        <v>99</v>
      </c>
      <c r="N101" s="2">
        <f>M101/J2</f>
        <v>21.428571428571427</v>
      </c>
      <c r="O101" s="2">
        <f t="shared" si="13"/>
        <v>0.37448327945386556</v>
      </c>
      <c r="P101" s="3">
        <v>15.095419822323199</v>
      </c>
      <c r="Q101">
        <f t="shared" si="14"/>
        <v>-9.1652981100351401</v>
      </c>
      <c r="R101">
        <f t="shared" si="15"/>
        <v>-22.1452260920715</v>
      </c>
      <c r="S101">
        <f t="shared" si="16"/>
        <v>23.966929885047396</v>
      </c>
      <c r="T101">
        <v>0</v>
      </c>
      <c r="U101" t="str">
        <f t="shared" si="17"/>
        <v>0</v>
      </c>
      <c r="V101">
        <f t="shared" si="18"/>
        <v>0</v>
      </c>
      <c r="W101" s="3">
        <v>1.3464565391075001</v>
      </c>
      <c r="X101">
        <f t="shared" si="19"/>
        <v>7.3464565391074999</v>
      </c>
      <c r="AA101" s="5"/>
      <c r="AB101" s="3"/>
    </row>
    <row r="102" spans="1:28">
      <c r="A102">
        <v>168.40984276203699</v>
      </c>
      <c r="B102">
        <v>225.33215807012999</v>
      </c>
      <c r="C102">
        <v>210.94958187355601</v>
      </c>
      <c r="D102">
        <v>229.491268885274</v>
      </c>
      <c r="E102">
        <v>42.742573699401269</v>
      </c>
      <c r="F102">
        <f t="shared" si="10"/>
        <v>0.42822911724449869</v>
      </c>
      <c r="G102">
        <f t="shared" si="11"/>
        <v>18.303614604052534</v>
      </c>
      <c r="H102">
        <v>101</v>
      </c>
      <c r="I102">
        <f>CORREL(E2:E75,E103:E176)</f>
        <v>0.14536155549034141</v>
      </c>
      <c r="K102" t="s">
        <v>122</v>
      </c>
      <c r="L102" s="2">
        <f t="shared" si="12"/>
        <v>9.4034210724408815</v>
      </c>
      <c r="M102" s="2">
        <v>100</v>
      </c>
      <c r="N102" s="2">
        <f>M102/J2</f>
        <v>21.645021645021643</v>
      </c>
      <c r="O102" s="2">
        <f t="shared" si="13"/>
        <v>0.14692845425688877</v>
      </c>
      <c r="P102" s="3">
        <v>18.303614604052498</v>
      </c>
      <c r="Q102">
        <f t="shared" si="14"/>
        <v>8.4877552116218595</v>
      </c>
      <c r="R102">
        <f t="shared" si="15"/>
        <v>-4.0475102635090598</v>
      </c>
      <c r="S102">
        <f t="shared" si="16"/>
        <v>9.4034210724408815</v>
      </c>
      <c r="T102">
        <v>0</v>
      </c>
      <c r="U102" t="str">
        <f t="shared" si="17"/>
        <v>0</v>
      </c>
      <c r="V102">
        <f t="shared" si="18"/>
        <v>0</v>
      </c>
      <c r="W102" s="3">
        <v>2.27727977961715</v>
      </c>
      <c r="X102">
        <f t="shared" si="19"/>
        <v>8.2772797796171496</v>
      </c>
      <c r="AA102" s="5"/>
      <c r="AB102" s="3"/>
    </row>
    <row r="103" spans="1:28">
      <c r="A103">
        <v>168.40984276203699</v>
      </c>
      <c r="B103">
        <v>225.33215807012999</v>
      </c>
      <c r="C103">
        <v>210.94958187355601</v>
      </c>
      <c r="D103">
        <v>229.491268885274</v>
      </c>
      <c r="E103">
        <v>42.742573699401269</v>
      </c>
      <c r="F103">
        <f t="shared" si="10"/>
        <v>0.40646904846294751</v>
      </c>
      <c r="G103">
        <f t="shared" si="11"/>
        <v>17.373533260453041</v>
      </c>
      <c r="H103">
        <v>102</v>
      </c>
      <c r="I103">
        <f>CORREL(E2:E74,E104:E176)</f>
        <v>0.13026799948706244</v>
      </c>
      <c r="K103" t="s">
        <v>123</v>
      </c>
      <c r="L103" s="2">
        <f t="shared" si="12"/>
        <v>68.74433700400202</v>
      </c>
      <c r="M103" s="2">
        <v>101</v>
      </c>
      <c r="N103" s="2">
        <f>M103/J2</f>
        <v>21.861471861471863</v>
      </c>
      <c r="O103" s="2">
        <f t="shared" si="13"/>
        <v>1.0741302656875316</v>
      </c>
      <c r="P103" s="3">
        <v>17.373533260453002</v>
      </c>
      <c r="Q103">
        <f t="shared" si="14"/>
        <v>-18.8272379275218</v>
      </c>
      <c r="R103">
        <f t="shared" si="15"/>
        <v>66.115951041638098</v>
      </c>
      <c r="S103">
        <f t="shared" si="16"/>
        <v>68.74433700400202</v>
      </c>
      <c r="T103">
        <v>0</v>
      </c>
      <c r="U103" t="str">
        <f t="shared" si="17"/>
        <v>0</v>
      </c>
      <c r="V103">
        <f t="shared" si="18"/>
        <v>0</v>
      </c>
      <c r="W103" s="3">
        <v>3.01198521461852</v>
      </c>
      <c r="X103">
        <f t="shared" si="19"/>
        <v>9.0119852146185195</v>
      </c>
      <c r="AA103" s="3"/>
      <c r="AB103" s="3"/>
    </row>
    <row r="104" spans="1:28">
      <c r="A104">
        <v>162.003805791357</v>
      </c>
      <c r="B104">
        <v>226.00336097093799</v>
      </c>
      <c r="C104">
        <v>185.018700031918</v>
      </c>
      <c r="D104">
        <v>225.851132166524</v>
      </c>
      <c r="E104">
        <v>23.015397683140332</v>
      </c>
      <c r="F104">
        <f t="shared" si="10"/>
        <v>0.38503066743957859</v>
      </c>
      <c r="G104">
        <f t="shared" si="11"/>
        <v>8.8616339313268533</v>
      </c>
      <c r="H104">
        <v>103</v>
      </c>
      <c r="I104">
        <f>CORREL(E2:E73,E105:E176)</f>
        <v>0.14142580363278609</v>
      </c>
      <c r="K104" t="s">
        <v>124</v>
      </c>
      <c r="L104" s="2">
        <f t="shared" si="12"/>
        <v>50.223347740215566</v>
      </c>
      <c r="M104" s="2">
        <v>102</v>
      </c>
      <c r="N104" s="2">
        <f>M104/J2</f>
        <v>22.077922077922079</v>
      </c>
      <c r="O104" s="2">
        <f t="shared" si="13"/>
        <v>0.78473980844086821</v>
      </c>
      <c r="P104" s="3">
        <v>8.8616339313268302</v>
      </c>
      <c r="Q104">
        <f t="shared" si="14"/>
        <v>10.0614921067677</v>
      </c>
      <c r="R104">
        <f t="shared" si="15"/>
        <v>-49.205193169218099</v>
      </c>
      <c r="S104">
        <f t="shared" si="16"/>
        <v>50.223347740215566</v>
      </c>
      <c r="T104">
        <v>0</v>
      </c>
      <c r="U104" t="str">
        <f t="shared" si="17"/>
        <v>0</v>
      </c>
      <c r="V104">
        <f t="shared" si="18"/>
        <v>0</v>
      </c>
      <c r="W104" s="3">
        <v>3.4873005053778399</v>
      </c>
      <c r="X104">
        <f t="shared" si="19"/>
        <v>9.4873005053778403</v>
      </c>
      <c r="AA104" s="5"/>
      <c r="AB104" s="3"/>
    </row>
    <row r="105" spans="1:28">
      <c r="A105">
        <v>162.003805791357</v>
      </c>
      <c r="B105">
        <v>226.00336097093799</v>
      </c>
      <c r="C105">
        <v>185.018700031918</v>
      </c>
      <c r="D105">
        <v>225.851132166524</v>
      </c>
      <c r="E105">
        <v>23.015397683140332</v>
      </c>
      <c r="F105">
        <f t="shared" si="10"/>
        <v>0.36396562111205866</v>
      </c>
      <c r="G105">
        <f t="shared" si="11"/>
        <v>8.3768135128852066</v>
      </c>
      <c r="H105">
        <v>104</v>
      </c>
      <c r="I105">
        <f>CORREL(E2:E72,E106:E176)</f>
        <v>0.11880608832660565</v>
      </c>
      <c r="K105" t="s">
        <v>125</v>
      </c>
      <c r="L105" s="2">
        <f t="shared" si="12"/>
        <v>37.548531973614892</v>
      </c>
      <c r="M105" s="2">
        <v>103</v>
      </c>
      <c r="N105" s="2">
        <f>M105/J2</f>
        <v>22.294372294372295</v>
      </c>
      <c r="O105" s="2">
        <f t="shared" si="13"/>
        <v>0.58669581208773269</v>
      </c>
      <c r="P105" s="3">
        <v>8.3768135128851906</v>
      </c>
      <c r="Q105">
        <f t="shared" si="14"/>
        <v>-33.832718829187797</v>
      </c>
      <c r="R105">
        <f t="shared" si="15"/>
        <v>16.2861717416556</v>
      </c>
      <c r="S105">
        <f t="shared" si="16"/>
        <v>37.548531973614892</v>
      </c>
      <c r="T105">
        <v>0</v>
      </c>
      <c r="U105" t="str">
        <f t="shared" si="17"/>
        <v>0</v>
      </c>
      <c r="V105">
        <f t="shared" si="18"/>
        <v>0</v>
      </c>
      <c r="W105" s="3">
        <v>3.6622918182122199</v>
      </c>
      <c r="X105">
        <f t="shared" si="19"/>
        <v>9.6622918182122195</v>
      </c>
      <c r="AA105" s="3"/>
      <c r="AB105" s="3"/>
    </row>
    <row r="106" spans="1:28">
      <c r="A106">
        <v>167.91676847108999</v>
      </c>
      <c r="B106">
        <v>225.671013858067</v>
      </c>
      <c r="C106">
        <v>175.13809287223299</v>
      </c>
      <c r="D106">
        <v>225.26518279198001</v>
      </c>
      <c r="E106">
        <v>7.2327190572249194</v>
      </c>
      <c r="F106">
        <f t="shared" si="10"/>
        <v>0.3433246570220706</v>
      </c>
      <c r="G106">
        <f t="shared" si="11"/>
        <v>2.4831707896587392</v>
      </c>
      <c r="H106">
        <v>105</v>
      </c>
      <c r="I106">
        <f>CORREL(E2:E71,E107:E176)</f>
        <v>0.19280518857340112</v>
      </c>
      <c r="K106" t="s">
        <v>126</v>
      </c>
      <c r="L106" s="2">
        <f t="shared" si="12"/>
        <v>44.141313177088698</v>
      </c>
      <c r="M106" s="2">
        <v>104</v>
      </c>
      <c r="N106" s="2">
        <f>M106/J2</f>
        <v>22.510822510822511</v>
      </c>
      <c r="O106" s="2">
        <f t="shared" si="13"/>
        <v>0.6897080183920109</v>
      </c>
      <c r="P106" s="3">
        <v>2.4831707896587099</v>
      </c>
      <c r="Q106">
        <f t="shared" si="14"/>
        <v>43.290711170192402</v>
      </c>
      <c r="R106">
        <f t="shared" si="15"/>
        <v>-8.6237958798201397</v>
      </c>
      <c r="S106">
        <f t="shared" si="16"/>
        <v>44.141313177088698</v>
      </c>
      <c r="T106">
        <v>0</v>
      </c>
      <c r="U106" t="str">
        <f t="shared" si="17"/>
        <v>0</v>
      </c>
      <c r="V106">
        <f t="shared" si="18"/>
        <v>0</v>
      </c>
      <c r="W106" s="3">
        <v>3.5218890187608101</v>
      </c>
      <c r="X106">
        <f t="shared" si="19"/>
        <v>9.5218890187608096</v>
      </c>
      <c r="AA106" s="5"/>
      <c r="AB106" s="3"/>
    </row>
    <row r="107" spans="1:28">
      <c r="A107">
        <v>144.222931739421</v>
      </c>
      <c r="B107">
        <v>226.776308289761</v>
      </c>
      <c r="C107">
        <v>175.699946659548</v>
      </c>
      <c r="D107">
        <v>223.63470910217001</v>
      </c>
      <c r="E107">
        <v>31.633401867920728</v>
      </c>
      <c r="F107">
        <f t="shared" si="10"/>
        <v>0.32315750106004149</v>
      </c>
      <c r="G107">
        <f t="shared" si="11"/>
        <v>10.222571097665311</v>
      </c>
      <c r="H107">
        <v>106</v>
      </c>
      <c r="I107">
        <f>CORREL(E2:E70,E108:E176)</f>
        <v>0.20074687090303342</v>
      </c>
      <c r="K107" t="s">
        <v>127</v>
      </c>
      <c r="L107" s="2">
        <f t="shared" si="12"/>
        <v>37.545073097741209</v>
      </c>
      <c r="M107" s="2">
        <v>105</v>
      </c>
      <c r="N107" s="2">
        <f>M107/J2</f>
        <v>22.727272727272727</v>
      </c>
      <c r="O107" s="2">
        <f t="shared" si="13"/>
        <v>0.58664176715220639</v>
      </c>
      <c r="P107" s="3">
        <v>10.2225710976653</v>
      </c>
      <c r="Q107">
        <f t="shared" si="14"/>
        <v>10.5539092991449</v>
      </c>
      <c r="R107">
        <f t="shared" si="15"/>
        <v>36.031201928608397</v>
      </c>
      <c r="S107">
        <f t="shared" si="16"/>
        <v>37.545073097741209</v>
      </c>
      <c r="T107">
        <v>0</v>
      </c>
      <c r="U107" t="str">
        <f t="shared" si="17"/>
        <v>0</v>
      </c>
      <c r="V107">
        <f t="shared" si="18"/>
        <v>0</v>
      </c>
      <c r="W107" s="3">
        <v>3.0781835018368802</v>
      </c>
      <c r="X107">
        <f t="shared" si="19"/>
        <v>9.0781835018368806</v>
      </c>
      <c r="AA107" s="3"/>
      <c r="AB107" s="3"/>
    </row>
    <row r="108" spans="1:28">
      <c r="A108">
        <v>144.222931739421</v>
      </c>
      <c r="B108">
        <v>226.776308289761</v>
      </c>
      <c r="C108">
        <v>175.699946659548</v>
      </c>
      <c r="D108">
        <v>223.63470910217001</v>
      </c>
      <c r="E108">
        <v>31.633401867920728</v>
      </c>
      <c r="F108">
        <f t="shared" si="10"/>
        <v>0.30351273767111808</v>
      </c>
      <c r="G108">
        <f t="shared" si="11"/>
        <v>9.6011404027832814</v>
      </c>
      <c r="H108">
        <v>107</v>
      </c>
      <c r="I108">
        <f>CORREL(E2:E69,E109:E176)</f>
        <v>0.15808806520099203</v>
      </c>
      <c r="K108" t="s">
        <v>128</v>
      </c>
      <c r="L108" s="2">
        <f t="shared" si="12"/>
        <v>59.696650314291766</v>
      </c>
      <c r="M108" s="2">
        <v>106</v>
      </c>
      <c r="N108" s="2">
        <f>M108/J2</f>
        <v>22.943722943722943</v>
      </c>
      <c r="O108" s="2">
        <f t="shared" si="13"/>
        <v>0.93276016116080884</v>
      </c>
      <c r="P108" s="3">
        <v>9.6011404027832405</v>
      </c>
      <c r="Q108">
        <f t="shared" si="14"/>
        <v>-23.843138592524401</v>
      </c>
      <c r="R108">
        <f t="shared" si="15"/>
        <v>-54.728372904778603</v>
      </c>
      <c r="S108">
        <f t="shared" si="16"/>
        <v>59.696650314291766</v>
      </c>
      <c r="T108">
        <v>0</v>
      </c>
      <c r="U108" t="str">
        <f t="shared" si="17"/>
        <v>0</v>
      </c>
      <c r="V108">
        <f t="shared" si="18"/>
        <v>0</v>
      </c>
      <c r="W108" s="3">
        <v>2.3693868886254501</v>
      </c>
      <c r="X108">
        <f t="shared" si="19"/>
        <v>8.3693868886254492</v>
      </c>
      <c r="AA108" s="5"/>
      <c r="AB108" s="3"/>
    </row>
    <row r="109" spans="1:28">
      <c r="A109">
        <v>140.737561533887</v>
      </c>
      <c r="B109">
        <v>228.52525335527099</v>
      </c>
      <c r="C109">
        <v>164.382355567546</v>
      </c>
      <c r="D109">
        <v>224.40226062819099</v>
      </c>
      <c r="E109">
        <v>24.001569822028529</v>
      </c>
      <c r="F109">
        <f t="shared" si="10"/>
        <v>0.28443769281098319</v>
      </c>
      <c r="G109">
        <f t="shared" si="11"/>
        <v>6.8269511440195148</v>
      </c>
      <c r="H109">
        <v>108</v>
      </c>
      <c r="I109">
        <f>CORREL(E2:E68,E110:E176)</f>
        <v>0.11775754443624886</v>
      </c>
      <c r="K109" t="s">
        <v>129</v>
      </c>
      <c r="L109" s="2">
        <f t="shared" si="12"/>
        <v>35.534826401716849</v>
      </c>
      <c r="M109" s="2">
        <v>107</v>
      </c>
      <c r="N109" s="2">
        <f>M109/J2</f>
        <v>23.160173160173159</v>
      </c>
      <c r="O109" s="2">
        <f t="shared" si="13"/>
        <v>0.55523166252682576</v>
      </c>
      <c r="P109" s="3">
        <v>6.8269511440194703</v>
      </c>
      <c r="Q109">
        <f t="shared" si="14"/>
        <v>-21.158990557034699</v>
      </c>
      <c r="R109">
        <f t="shared" si="15"/>
        <v>28.548572749044201</v>
      </c>
      <c r="S109">
        <f t="shared" si="16"/>
        <v>35.534826401716849</v>
      </c>
      <c r="T109">
        <v>0</v>
      </c>
      <c r="U109" t="str">
        <f t="shared" si="17"/>
        <v>0</v>
      </c>
      <c r="V109">
        <f t="shared" si="18"/>
        <v>0</v>
      </c>
      <c r="W109" s="3">
        <v>1.45654026752458</v>
      </c>
      <c r="X109">
        <f t="shared" si="19"/>
        <v>7.4565402675245798</v>
      </c>
      <c r="AA109" s="3"/>
      <c r="AB109" s="3"/>
    </row>
    <row r="110" spans="1:28">
      <c r="A110">
        <v>139.30446425857201</v>
      </c>
      <c r="B110">
        <v>229.02250938563901</v>
      </c>
      <c r="C110">
        <v>163.66346734785299</v>
      </c>
      <c r="D110">
        <v>224.125085496716</v>
      </c>
      <c r="E110">
        <v>24.846444257708061</v>
      </c>
      <c r="F110">
        <f t="shared" si="10"/>
        <v>0.26597831993348087</v>
      </c>
      <c r="G110">
        <f t="shared" si="11"/>
        <v>6.6086154999860733</v>
      </c>
      <c r="H110">
        <v>109</v>
      </c>
      <c r="I110">
        <f>CORREL(E2:E67,E111:E176)</f>
        <v>-4.1126629846102797E-2</v>
      </c>
      <c r="K110" t="s">
        <v>130</v>
      </c>
      <c r="L110" s="2">
        <f t="shared" si="12"/>
        <v>32.419339334995151</v>
      </c>
      <c r="M110" s="2">
        <v>108</v>
      </c>
      <c r="N110" s="2">
        <f>M110/J2</f>
        <v>23.376623376623375</v>
      </c>
      <c r="O110" s="2">
        <f t="shared" si="13"/>
        <v>0.50655217710929923</v>
      </c>
      <c r="P110" s="3">
        <v>6.6086154999860396</v>
      </c>
      <c r="Q110">
        <f t="shared" si="14"/>
        <v>20.509056861757799</v>
      </c>
      <c r="R110">
        <f t="shared" si="15"/>
        <v>25.107611386962901</v>
      </c>
      <c r="S110">
        <f t="shared" si="16"/>
        <v>32.419339334995151</v>
      </c>
      <c r="T110">
        <v>0</v>
      </c>
      <c r="U110" t="str">
        <f t="shared" si="17"/>
        <v>0</v>
      </c>
      <c r="V110">
        <f t="shared" si="18"/>
        <v>0</v>
      </c>
      <c r="W110" s="3">
        <v>0.418257376599456</v>
      </c>
      <c r="X110">
        <f t="shared" si="19"/>
        <v>6.4182573765994562</v>
      </c>
      <c r="AA110" s="5"/>
      <c r="AB110" s="3"/>
    </row>
    <row r="111" spans="1:28">
      <c r="A111">
        <v>139.30446425857201</v>
      </c>
      <c r="B111">
        <v>229.02250938563901</v>
      </c>
      <c r="C111">
        <v>163.66346734785299</v>
      </c>
      <c r="D111">
        <v>224.125085496716</v>
      </c>
      <c r="E111">
        <v>24.846444257708061</v>
      </c>
      <c r="F111">
        <f t="shared" si="10"/>
        <v>0.24817908928472304</v>
      </c>
      <c r="G111">
        <f t="shared" si="11"/>
        <v>6.1663679078416234</v>
      </c>
      <c r="H111">
        <v>110</v>
      </c>
      <c r="I111">
        <f>CORREL(E2:E66,E112:E176)</f>
        <v>-2.6010000701175744E-2</v>
      </c>
      <c r="K111" t="s">
        <v>131</v>
      </c>
      <c r="L111" s="2">
        <f t="shared" si="12"/>
        <v>51.51149650485624</v>
      </c>
      <c r="M111" s="2">
        <v>109</v>
      </c>
      <c r="N111" s="2">
        <f>M111/J2</f>
        <v>23.593073593073594</v>
      </c>
      <c r="O111" s="2">
        <f t="shared" si="13"/>
        <v>0.80486713288837874</v>
      </c>
      <c r="P111" s="3">
        <v>6.1663679078415896</v>
      </c>
      <c r="Q111">
        <f t="shared" si="14"/>
        <v>-46.171311651403798</v>
      </c>
      <c r="R111">
        <f t="shared" si="15"/>
        <v>-22.8395326694475</v>
      </c>
      <c r="S111">
        <f t="shared" si="16"/>
        <v>51.51149650485624</v>
      </c>
      <c r="T111">
        <v>0</v>
      </c>
      <c r="U111" t="str">
        <f t="shared" si="17"/>
        <v>0</v>
      </c>
      <c r="V111">
        <f t="shared" si="18"/>
        <v>0</v>
      </c>
      <c r="W111" s="3">
        <v>-0.65604555875346304</v>
      </c>
      <c r="X111">
        <f t="shared" si="19"/>
        <v>5.3439544412465372</v>
      </c>
      <c r="AA111" s="3"/>
      <c r="AB111" s="3"/>
    </row>
    <row r="112" spans="1:28">
      <c r="A112">
        <v>135.60015132918801</v>
      </c>
      <c r="B112">
        <v>228.68523861183701</v>
      </c>
      <c r="C112">
        <v>151.99400311778001</v>
      </c>
      <c r="D112">
        <v>228.53577515123399</v>
      </c>
      <c r="E112">
        <v>16.394533106873663</v>
      </c>
      <c r="F112">
        <f t="shared" si="10"/>
        <v>0.23108288077037159</v>
      </c>
      <c r="G112">
        <f t="shared" si="11"/>
        <v>3.7884959392215962</v>
      </c>
      <c r="H112">
        <v>111</v>
      </c>
      <c r="I112">
        <f>CORREL(E2:E65,E113:E176)</f>
        <v>3.3925134570947824E-3</v>
      </c>
      <c r="K112" t="s">
        <v>132</v>
      </c>
      <c r="L112" s="2">
        <f t="shared" si="12"/>
        <v>92.930184804060147</v>
      </c>
      <c r="M112" s="2">
        <v>110</v>
      </c>
      <c r="N112" s="2">
        <f>M112/J2</f>
        <v>23.80952380952381</v>
      </c>
      <c r="O112" s="2">
        <f t="shared" si="13"/>
        <v>1.4520341375634398</v>
      </c>
      <c r="P112" s="3">
        <v>3.78849593922157</v>
      </c>
      <c r="Q112">
        <f t="shared" si="14"/>
        <v>75.179379334559599</v>
      </c>
      <c r="R112">
        <f t="shared" si="15"/>
        <v>-54.626734943497802</v>
      </c>
      <c r="S112">
        <f t="shared" si="16"/>
        <v>92.930184804060147</v>
      </c>
      <c r="T112">
        <v>0</v>
      </c>
      <c r="U112" t="str">
        <f t="shared" si="17"/>
        <v>0</v>
      </c>
      <c r="V112">
        <f t="shared" si="18"/>
        <v>0</v>
      </c>
      <c r="W112" s="3">
        <v>-1.6738502910977899</v>
      </c>
      <c r="X112">
        <f t="shared" si="19"/>
        <v>4.3261497089022098</v>
      </c>
      <c r="AA112" s="5"/>
      <c r="AB112" s="3"/>
    </row>
    <row r="113" spans="1:28">
      <c r="A113">
        <v>135.60015132918801</v>
      </c>
      <c r="B113">
        <v>228.68523861183701</v>
      </c>
      <c r="C113">
        <v>151.99400311778001</v>
      </c>
      <c r="D113">
        <v>228.53577515123399</v>
      </c>
      <c r="E113">
        <v>16.394533106873663</v>
      </c>
      <c r="F113">
        <f t="shared" si="10"/>
        <v>0.21473088065418822</v>
      </c>
      <c r="G113">
        <f t="shared" si="11"/>
        <v>3.5204125319532262</v>
      </c>
      <c r="H113">
        <v>112</v>
      </c>
      <c r="I113">
        <f>CORREL(E2:E64,E114:E176)</f>
        <v>4.6556548370771347E-2</v>
      </c>
      <c r="K113" t="s">
        <v>133</v>
      </c>
      <c r="L113" s="2">
        <f t="shared" si="12"/>
        <v>72.702092214939569</v>
      </c>
      <c r="M113" s="2">
        <v>111</v>
      </c>
      <c r="N113" s="2">
        <f>M113/J2</f>
        <v>24.025974025974026</v>
      </c>
      <c r="O113" s="2">
        <f t="shared" si="13"/>
        <v>1.1359701908584308</v>
      </c>
      <c r="P113" s="3">
        <v>3.5204125319532</v>
      </c>
      <c r="Q113">
        <f t="shared" si="14"/>
        <v>-25.289431327317899</v>
      </c>
      <c r="R113">
        <f t="shared" si="15"/>
        <v>68.161857923404995</v>
      </c>
      <c r="S113">
        <f t="shared" si="16"/>
        <v>72.702092214939569</v>
      </c>
      <c r="T113">
        <v>0</v>
      </c>
      <c r="U113" t="str">
        <f t="shared" si="17"/>
        <v>0</v>
      </c>
      <c r="V113">
        <f t="shared" si="18"/>
        <v>0</v>
      </c>
      <c r="W113" s="3">
        <v>-2.5475041603036801</v>
      </c>
      <c r="X113">
        <f t="shared" si="19"/>
        <v>3.4524958396963199</v>
      </c>
      <c r="AA113" s="5"/>
      <c r="AB113" s="3"/>
    </row>
    <row r="114" spans="1:28">
      <c r="A114">
        <v>132.92286011217101</v>
      </c>
      <c r="B114">
        <v>228.74745884757999</v>
      </c>
      <c r="C114">
        <v>151.92768545187801</v>
      </c>
      <c r="D114">
        <v>228.264940076301</v>
      </c>
      <c r="E114">
        <v>19.010949754218114</v>
      </c>
      <c r="F114">
        <f t="shared" si="10"/>
        <v>0.19916248233671868</v>
      </c>
      <c r="G114">
        <f t="shared" si="11"/>
        <v>3.7862679446287113</v>
      </c>
      <c r="H114">
        <v>113</v>
      </c>
      <c r="I114">
        <f>CORREL(E2:E63,E115:E176)</f>
        <v>0.12726568589659989</v>
      </c>
      <c r="K114" t="s">
        <v>134</v>
      </c>
      <c r="L114" s="2">
        <f t="shared" si="12"/>
        <v>16.769406198977798</v>
      </c>
      <c r="M114" s="2">
        <v>112</v>
      </c>
      <c r="N114" s="2">
        <f>M114/J2</f>
        <v>24.242424242424242</v>
      </c>
      <c r="O114" s="2">
        <f t="shared" si="13"/>
        <v>0.26202197185902809</v>
      </c>
      <c r="P114" s="3">
        <v>3.7862679446287002</v>
      </c>
      <c r="Q114">
        <f t="shared" si="14"/>
        <v>-10.9331950669559</v>
      </c>
      <c r="R114">
        <f t="shared" si="15"/>
        <v>-12.715275454908801</v>
      </c>
      <c r="S114">
        <f t="shared" si="16"/>
        <v>16.769406198977798</v>
      </c>
      <c r="T114">
        <v>0</v>
      </c>
      <c r="U114" t="str">
        <f t="shared" si="17"/>
        <v>0</v>
      </c>
      <c r="V114">
        <f t="shared" si="18"/>
        <v>0</v>
      </c>
      <c r="W114" s="3">
        <v>-3.2017686817826201</v>
      </c>
      <c r="X114">
        <f t="shared" si="19"/>
        <v>2.7982313182173799</v>
      </c>
      <c r="AA114" s="5"/>
      <c r="AB114" s="3"/>
    </row>
    <row r="115" spans="1:28">
      <c r="A115">
        <v>132.92286011217101</v>
      </c>
      <c r="B115">
        <v>228.74745884757999</v>
      </c>
      <c r="C115">
        <v>151.92768545187801</v>
      </c>
      <c r="D115">
        <v>228.264940076301</v>
      </c>
      <c r="E115">
        <v>19.010949754218114</v>
      </c>
      <c r="F115">
        <f t="shared" si="10"/>
        <v>0.18441519145314117</v>
      </c>
      <c r="G115">
        <f t="shared" si="11"/>
        <v>3.5059079386301804</v>
      </c>
      <c r="H115">
        <v>114</v>
      </c>
      <c r="I115">
        <f>CORREL(E2:E62,E116:E176)</f>
        <v>0.15451462939938315</v>
      </c>
      <c r="K115" t="s">
        <v>135</v>
      </c>
      <c r="L115" s="2">
        <f t="shared" si="12"/>
        <v>49.00712082182163</v>
      </c>
      <c r="M115" s="2">
        <v>113</v>
      </c>
      <c r="N115" s="2">
        <f>M115/J2</f>
        <v>24.458874458874458</v>
      </c>
      <c r="O115" s="2">
        <f t="shared" si="13"/>
        <v>0.76573626284096297</v>
      </c>
      <c r="P115" s="3">
        <v>3.5059079386301599</v>
      </c>
      <c r="Q115">
        <f t="shared" si="14"/>
        <v>-48.919761037095498</v>
      </c>
      <c r="R115">
        <f t="shared" si="15"/>
        <v>-2.9248711626491799</v>
      </c>
      <c r="S115">
        <f t="shared" si="16"/>
        <v>49.00712082182163</v>
      </c>
      <c r="T115">
        <v>0</v>
      </c>
      <c r="U115" t="str">
        <f t="shared" si="17"/>
        <v>0</v>
      </c>
      <c r="V115">
        <f t="shared" si="18"/>
        <v>0</v>
      </c>
      <c r="W115" s="3">
        <v>-3.5802990342601801</v>
      </c>
      <c r="X115">
        <f t="shared" si="19"/>
        <v>2.4197009657398199</v>
      </c>
      <c r="AA115" s="5"/>
      <c r="AB115" s="3"/>
    </row>
    <row r="116" spans="1:28">
      <c r="A116">
        <v>119.64235547729901</v>
      </c>
      <c r="B116">
        <v>226.88267285536199</v>
      </c>
      <c r="C116">
        <v>141.39426324154101</v>
      </c>
      <c r="D116">
        <v>224.55192643102501</v>
      </c>
      <c r="E116">
        <v>21.876422702961545</v>
      </c>
      <c r="F116">
        <f t="shared" si="10"/>
        <v>0.17052453551890356</v>
      </c>
      <c r="G116">
        <f t="shared" si="11"/>
        <v>3.730466820237714</v>
      </c>
      <c r="H116">
        <v>115</v>
      </c>
      <c r="I116">
        <f>CORREL(E2:E61,E117:E176)</f>
        <v>0.27949941808198719</v>
      </c>
      <c r="K116" t="s">
        <v>136</v>
      </c>
      <c r="L116" s="2">
        <f t="shared" si="12"/>
        <v>73.213927371301565</v>
      </c>
      <c r="M116" s="2">
        <v>114</v>
      </c>
      <c r="N116" s="2">
        <f>M116/J2</f>
        <v>24.675324675324674</v>
      </c>
      <c r="O116" s="2">
        <f t="shared" si="13"/>
        <v>1.143967615176587</v>
      </c>
      <c r="P116" s="3">
        <v>3.7304668202376901</v>
      </c>
      <c r="Q116">
        <f t="shared" si="14"/>
        <v>58.494646630480801</v>
      </c>
      <c r="R116">
        <f t="shared" si="15"/>
        <v>-44.030165531206002</v>
      </c>
      <c r="S116">
        <f t="shared" si="16"/>
        <v>73.213927371301565</v>
      </c>
      <c r="T116">
        <v>0</v>
      </c>
      <c r="U116" t="str">
        <f t="shared" si="17"/>
        <v>0</v>
      </c>
      <c r="V116">
        <f t="shared" si="18"/>
        <v>0</v>
      </c>
      <c r="W116" s="3">
        <v>-3.6504964379506601</v>
      </c>
      <c r="X116">
        <f t="shared" si="19"/>
        <v>2.3495035620493399</v>
      </c>
      <c r="AA116" s="5"/>
      <c r="AB116" s="3"/>
    </row>
    <row r="117" spans="1:28">
      <c r="A117">
        <v>119.64235547729901</v>
      </c>
      <c r="B117">
        <v>226.88267285536199</v>
      </c>
      <c r="C117">
        <v>141.39426324154101</v>
      </c>
      <c r="D117">
        <v>224.55192643102501</v>
      </c>
      <c r="E117">
        <v>21.876422702961545</v>
      </c>
      <c r="F117">
        <f t="shared" si="10"/>
        <v>0.15752397834082943</v>
      </c>
      <c r="G117">
        <f t="shared" si="11"/>
        <v>3.4460611360361435</v>
      </c>
      <c r="H117">
        <v>116</v>
      </c>
      <c r="I117">
        <f>CORREL(E2:E60,E118:E176)</f>
        <v>0.28117051610096305</v>
      </c>
      <c r="K117" t="s">
        <v>137</v>
      </c>
      <c r="L117" s="2">
        <f t="shared" si="12"/>
        <v>70.068194676161696</v>
      </c>
      <c r="M117" s="2">
        <v>115</v>
      </c>
      <c r="N117" s="2">
        <f>M117/J2</f>
        <v>24.89177489177489</v>
      </c>
      <c r="O117" s="2">
        <f t="shared" si="13"/>
        <v>1.0948155418150265</v>
      </c>
      <c r="P117" s="3">
        <v>3.44606113603612</v>
      </c>
      <c r="Q117">
        <f t="shared" si="14"/>
        <v>-35.683825819458399</v>
      </c>
      <c r="R117">
        <f t="shared" si="15"/>
        <v>60.301048747621699</v>
      </c>
      <c r="S117">
        <f t="shared" si="16"/>
        <v>70.068194676161696</v>
      </c>
      <c r="T117">
        <v>0</v>
      </c>
      <c r="U117" t="str">
        <f t="shared" si="17"/>
        <v>0</v>
      </c>
      <c r="V117">
        <f t="shared" si="18"/>
        <v>0</v>
      </c>
      <c r="W117" s="3">
        <v>-3.4063155395833</v>
      </c>
      <c r="X117">
        <f t="shared" si="19"/>
        <v>2.5936844604167</v>
      </c>
      <c r="AA117" s="5"/>
      <c r="AB117" s="3"/>
    </row>
    <row r="118" spans="1:28">
      <c r="A118">
        <v>118.558113068458</v>
      </c>
      <c r="B118">
        <v>224.67609711287</v>
      </c>
      <c r="C118">
        <v>139.35437534198601</v>
      </c>
      <c r="D118">
        <v>224.25829413150501</v>
      </c>
      <c r="E118">
        <v>20.8004587420711</v>
      </c>
      <c r="F118">
        <f t="shared" si="10"/>
        <v>0.1454448393998749</v>
      </c>
      <c r="G118">
        <f t="shared" si="11"/>
        <v>3.0253193811842554</v>
      </c>
      <c r="H118">
        <v>117</v>
      </c>
      <c r="I118">
        <f>CORREL(E2:E59,E119:E176)</f>
        <v>0.37853475000493786</v>
      </c>
      <c r="K118" t="s">
        <v>138</v>
      </c>
      <c r="L118" s="2">
        <f t="shared" si="12"/>
        <v>122.29532908352341</v>
      </c>
      <c r="M118" s="2">
        <v>116</v>
      </c>
      <c r="N118" s="2">
        <f>M118/J2</f>
        <v>25.108225108225106</v>
      </c>
      <c r="O118" s="2">
        <f t="shared" si="13"/>
        <v>1.9108645169300533</v>
      </c>
      <c r="P118" s="3">
        <v>3.02531938118423</v>
      </c>
      <c r="Q118">
        <f t="shared" si="14"/>
        <v>119.86687815717499</v>
      </c>
      <c r="R118">
        <f t="shared" si="15"/>
        <v>-24.2503409563712</v>
      </c>
      <c r="S118">
        <f t="shared" si="16"/>
        <v>122.29532908352341</v>
      </c>
      <c r="T118">
        <v>0</v>
      </c>
      <c r="U118" t="str">
        <f t="shared" si="17"/>
        <v>0</v>
      </c>
      <c r="V118">
        <f t="shared" si="18"/>
        <v>0</v>
      </c>
      <c r="W118" s="3">
        <v>-2.8687850341667001</v>
      </c>
      <c r="X118">
        <f t="shared" si="19"/>
        <v>3.1312149658332999</v>
      </c>
      <c r="AA118" s="5"/>
      <c r="AB118" s="3"/>
    </row>
    <row r="119" spans="1:28">
      <c r="A119">
        <v>109.405389926776</v>
      </c>
      <c r="B119">
        <v>229.80516913150501</v>
      </c>
      <c r="C119">
        <v>144.61967426700801</v>
      </c>
      <c r="D119">
        <v>228.99016835253499</v>
      </c>
      <c r="E119">
        <v>35.223714282631114</v>
      </c>
      <c r="F119">
        <f t="shared" si="10"/>
        <v>0.13431621839975677</v>
      </c>
      <c r="G119">
        <f t="shared" si="11"/>
        <v>4.7311161004365125</v>
      </c>
      <c r="H119">
        <v>118</v>
      </c>
      <c r="I119">
        <f>CORREL(E2:E58,E120:E176)</f>
        <v>0.26437318818389455</v>
      </c>
      <c r="K119" t="s">
        <v>139</v>
      </c>
      <c r="L119" s="2">
        <f t="shared" si="12"/>
        <v>154.54491566234623</v>
      </c>
      <c r="M119" s="2">
        <v>117</v>
      </c>
      <c r="N119" s="2">
        <f>M119/J2</f>
        <v>25.324675324675326</v>
      </c>
      <c r="O119" s="2">
        <f t="shared" si="13"/>
        <v>2.4147643072241598</v>
      </c>
      <c r="P119" s="3">
        <v>4.7311161004364903</v>
      </c>
      <c r="Q119">
        <f t="shared" si="14"/>
        <v>-154.15265346350699</v>
      </c>
      <c r="R119">
        <f t="shared" si="15"/>
        <v>11.0041077440035</v>
      </c>
      <c r="S119">
        <f t="shared" si="16"/>
        <v>154.54491566234623</v>
      </c>
      <c r="T119">
        <v>0</v>
      </c>
      <c r="U119" t="str">
        <f t="shared" si="17"/>
        <v>0</v>
      </c>
      <c r="V119">
        <f t="shared" si="18"/>
        <v>0</v>
      </c>
      <c r="W119" s="3">
        <v>-2.0841966878947402</v>
      </c>
      <c r="X119">
        <f t="shared" si="19"/>
        <v>3.9158033121052598</v>
      </c>
      <c r="AA119" s="3"/>
      <c r="AB119" s="3"/>
    </row>
    <row r="120" spans="1:28">
      <c r="A120">
        <v>105.222655656272</v>
      </c>
      <c r="B120">
        <v>230.85475200252301</v>
      </c>
      <c r="C120">
        <v>141.105866547224</v>
      </c>
      <c r="D120">
        <v>231.65204783636301</v>
      </c>
      <c r="E120">
        <v>35.892067431275045</v>
      </c>
      <c r="F120">
        <f t="shared" si="10"/>
        <v>0.1241649251632162</v>
      </c>
      <c r="G120">
        <f t="shared" si="11"/>
        <v>4.4565358665573758</v>
      </c>
      <c r="H120">
        <v>119</v>
      </c>
      <c r="I120">
        <f>CORREL(E2:E57,E121:E176)</f>
        <v>0.29435526529303407</v>
      </c>
      <c r="K120" t="s">
        <v>140</v>
      </c>
      <c r="L120" s="2">
        <f t="shared" si="12"/>
        <v>81.169867834928738</v>
      </c>
      <c r="M120" s="2">
        <v>118</v>
      </c>
      <c r="N120" s="2">
        <f>M120/J2</f>
        <v>25.541125541125542</v>
      </c>
      <c r="O120" s="2">
        <f t="shared" si="13"/>
        <v>1.2682791849207615</v>
      </c>
      <c r="P120" s="3">
        <v>4.45653586655735</v>
      </c>
      <c r="Q120">
        <f t="shared" si="14"/>
        <v>80.885617821517997</v>
      </c>
      <c r="R120">
        <f t="shared" si="15"/>
        <v>6.7870666691236003</v>
      </c>
      <c r="S120">
        <f t="shared" si="16"/>
        <v>81.169867834928738</v>
      </c>
      <c r="T120">
        <v>0</v>
      </c>
      <c r="U120" t="str">
        <f t="shared" si="17"/>
        <v>0</v>
      </c>
      <c r="V120">
        <f t="shared" si="18"/>
        <v>0</v>
      </c>
      <c r="W120" s="3">
        <v>-1.1201187223252</v>
      </c>
      <c r="X120">
        <f t="shared" si="19"/>
        <v>4.8798812776747997</v>
      </c>
      <c r="AA120" s="5"/>
      <c r="AB120" s="3"/>
    </row>
    <row r="121" spans="1:28">
      <c r="A121">
        <v>105.222655656272</v>
      </c>
      <c r="B121">
        <v>230.85475200252301</v>
      </c>
      <c r="C121">
        <v>141.105866547224</v>
      </c>
      <c r="D121">
        <v>231.65204783636301</v>
      </c>
      <c r="E121">
        <v>35.892067431275045</v>
      </c>
      <c r="F121">
        <f t="shared" si="10"/>
        <v>0.11501541504480806</v>
      </c>
      <c r="G121">
        <f t="shared" si="11"/>
        <v>4.1281410324243373</v>
      </c>
      <c r="H121">
        <v>120</v>
      </c>
      <c r="I121">
        <f>CORREL(E2:E56,E122:E176)</f>
        <v>0.22733736311120945</v>
      </c>
      <c r="K121" t="s">
        <v>141</v>
      </c>
      <c r="L121" s="2">
        <f t="shared" si="12"/>
        <v>97.555254031013135</v>
      </c>
      <c r="M121" s="2">
        <v>119</v>
      </c>
      <c r="N121" s="2">
        <f>M121/J2</f>
        <v>25.757575757575758</v>
      </c>
      <c r="O121" s="2">
        <f t="shared" si="13"/>
        <v>1.5243008442345802</v>
      </c>
      <c r="P121" s="3">
        <v>4.1281410324243</v>
      </c>
      <c r="Q121">
        <f t="shared" si="14"/>
        <v>-63.179415044638297</v>
      </c>
      <c r="R121">
        <f t="shared" si="15"/>
        <v>-74.332961085058599</v>
      </c>
      <c r="S121">
        <f t="shared" si="16"/>
        <v>97.555254031013135</v>
      </c>
      <c r="T121">
        <v>0</v>
      </c>
      <c r="U121" t="str">
        <f t="shared" si="17"/>
        <v>0</v>
      </c>
      <c r="V121">
        <f t="shared" si="18"/>
        <v>0</v>
      </c>
      <c r="W121" s="5">
        <v>-5.9576884508881801E-2</v>
      </c>
      <c r="X121">
        <f t="shared" si="19"/>
        <v>5.940423115491118</v>
      </c>
      <c r="AA121" s="3"/>
      <c r="AB121" s="3"/>
    </row>
    <row r="122" spans="1:28">
      <c r="A122">
        <v>101.496245269181</v>
      </c>
      <c r="B122">
        <v>229.79798598233799</v>
      </c>
      <c r="C122">
        <v>139.265412208171</v>
      </c>
      <c r="D122">
        <v>234.031761080374</v>
      </c>
      <c r="E122">
        <v>38.005720922593284</v>
      </c>
      <c r="F122">
        <f t="shared" si="10"/>
        <v>0.10688973001581042</v>
      </c>
      <c r="G122">
        <f t="shared" si="11"/>
        <v>4.0624212484722335</v>
      </c>
      <c r="H122">
        <v>121</v>
      </c>
      <c r="I122">
        <f>CORREL(E2:E55,E123:E176)</f>
        <v>0.12122994295476472</v>
      </c>
      <c r="K122" t="s">
        <v>142</v>
      </c>
      <c r="L122" s="2">
        <f t="shared" si="12"/>
        <v>132.77888369504555</v>
      </c>
      <c r="M122" s="2">
        <v>120</v>
      </c>
      <c r="N122" s="2">
        <f>M122/J2</f>
        <v>25.974025974025974</v>
      </c>
      <c r="O122" s="2">
        <f t="shared" si="13"/>
        <v>2.0746700577350867</v>
      </c>
      <c r="P122" s="3">
        <v>4.06242124847219</v>
      </c>
      <c r="Q122">
        <f t="shared" si="14"/>
        <v>64.437870454244504</v>
      </c>
      <c r="R122">
        <f t="shared" si="15"/>
        <v>116.09475787745301</v>
      </c>
      <c r="S122">
        <f t="shared" si="16"/>
        <v>132.77888369504555</v>
      </c>
      <c r="T122">
        <v>0</v>
      </c>
      <c r="U122" t="str">
        <f t="shared" si="17"/>
        <v>0</v>
      </c>
      <c r="V122">
        <f t="shared" si="18"/>
        <v>0</v>
      </c>
      <c r="W122" s="3">
        <v>1.00609567459759</v>
      </c>
      <c r="X122">
        <f t="shared" si="19"/>
        <v>7.0060956745975904</v>
      </c>
      <c r="AA122" s="5"/>
      <c r="AB122" s="3"/>
    </row>
    <row r="123" spans="1:28">
      <c r="A123">
        <v>98.864700258010103</v>
      </c>
      <c r="B123">
        <v>225.798118502249</v>
      </c>
      <c r="C123">
        <v>132.75872683988899</v>
      </c>
      <c r="D123">
        <v>226.33881066467001</v>
      </c>
      <c r="E123">
        <v>33.898338985083271</v>
      </c>
      <c r="F123">
        <f t="shared" si="10"/>
        <v>9.980744556318405E-2</v>
      </c>
      <c r="G123">
        <f t="shared" si="11"/>
        <v>3.383306622936058</v>
      </c>
      <c r="H123">
        <v>122</v>
      </c>
      <c r="I123">
        <f>CORREL(E2:E54,E124:E176)</f>
        <v>6.4967689888168118E-2</v>
      </c>
      <c r="K123" t="s">
        <v>143</v>
      </c>
      <c r="L123" s="2">
        <f t="shared" si="12"/>
        <v>166.49277528105861</v>
      </c>
      <c r="M123" s="2">
        <v>121</v>
      </c>
      <c r="N123" s="2">
        <f>M123/J2</f>
        <v>26.19047619047619</v>
      </c>
      <c r="O123" s="2">
        <f t="shared" si="13"/>
        <v>2.6014496137665408</v>
      </c>
      <c r="P123" s="3">
        <v>3.3833066229360198</v>
      </c>
      <c r="Q123">
        <f t="shared" si="14"/>
        <v>-146.143683250809</v>
      </c>
      <c r="R123">
        <f t="shared" si="15"/>
        <v>79.761319363939094</v>
      </c>
      <c r="S123">
        <f t="shared" si="16"/>
        <v>166.49277528105861</v>
      </c>
      <c r="T123">
        <v>0</v>
      </c>
      <c r="U123" t="str">
        <f t="shared" si="17"/>
        <v>0</v>
      </c>
      <c r="V123">
        <f t="shared" si="18"/>
        <v>0</v>
      </c>
      <c r="W123" s="3">
        <v>1.98512394976516</v>
      </c>
      <c r="X123">
        <f t="shared" si="19"/>
        <v>7.9851239497651605</v>
      </c>
      <c r="AA123" s="3"/>
      <c r="AB123" s="3"/>
    </row>
    <row r="124" spans="1:28">
      <c r="A124">
        <v>98.864700258010103</v>
      </c>
      <c r="B124">
        <v>225.798118502249</v>
      </c>
      <c r="C124">
        <v>132.75872683988899</v>
      </c>
      <c r="D124">
        <v>226.33881066467001</v>
      </c>
      <c r="E124">
        <v>33.898338985083271</v>
      </c>
      <c r="F124">
        <f t="shared" si="10"/>
        <v>9.3785623530509787E-2</v>
      </c>
      <c r="G124">
        <f t="shared" si="11"/>
        <v>3.1791768583646229</v>
      </c>
      <c r="H124">
        <v>123</v>
      </c>
      <c r="I124">
        <f>CORREL(E2:E53,E125:E176)</f>
        <v>1.2969682151718397E-3</v>
      </c>
      <c r="K124" t="s">
        <v>144</v>
      </c>
      <c r="L124" s="2">
        <f t="shared" si="12"/>
        <v>234.417687944557</v>
      </c>
      <c r="M124" s="2">
        <v>122</v>
      </c>
      <c r="N124" s="2">
        <f>M124/J2</f>
        <v>26.406926406926406</v>
      </c>
      <c r="O124" s="2">
        <f t="shared" si="13"/>
        <v>3.6627763741337032</v>
      </c>
      <c r="P124" s="3">
        <v>3.1791768583645799</v>
      </c>
      <c r="Q124">
        <f t="shared" si="14"/>
        <v>113.85181015819499</v>
      </c>
      <c r="R124">
        <f t="shared" si="15"/>
        <v>-204.913195634088</v>
      </c>
      <c r="S124">
        <f t="shared" si="16"/>
        <v>234.417687944557</v>
      </c>
      <c r="T124">
        <v>1</v>
      </c>
      <c r="U124" t="str">
        <f t="shared" si="17"/>
        <v>113.851810158195-204.913195634088i</v>
      </c>
      <c r="V124">
        <f t="shared" si="18"/>
        <v>234.417687944557</v>
      </c>
      <c r="W124" s="3">
        <v>2.79319468331905</v>
      </c>
      <c r="X124">
        <f t="shared" si="19"/>
        <v>8.7931946833190509</v>
      </c>
      <c r="AA124" s="5"/>
      <c r="AB124" s="3"/>
    </row>
    <row r="125" spans="1:28">
      <c r="A125">
        <v>92.150732136885907</v>
      </c>
      <c r="B125">
        <v>227.679226767692</v>
      </c>
      <c r="C125">
        <v>113.97814727664399</v>
      </c>
      <c r="D125">
        <v>226.40200888785799</v>
      </c>
      <c r="E125">
        <v>21.864751020670422</v>
      </c>
      <c r="F125">
        <f t="shared" si="10"/>
        <v>8.8838771014514095E-2</v>
      </c>
      <c r="G125">
        <f t="shared" si="11"/>
        <v>1.9424376092147029</v>
      </c>
      <c r="H125">
        <v>124</v>
      </c>
      <c r="I125">
        <f>CORREL(E2:E52,E126:E176)</f>
        <v>5.3648700500908621E-2</v>
      </c>
      <c r="K125" t="s">
        <v>145</v>
      </c>
      <c r="L125" s="2">
        <f t="shared" si="12"/>
        <v>97.569104630543023</v>
      </c>
      <c r="M125" s="2">
        <v>123</v>
      </c>
      <c r="N125" s="2">
        <f>M125/J2</f>
        <v>26.623376623376622</v>
      </c>
      <c r="O125" s="2">
        <f t="shared" si="13"/>
        <v>1.5245172598522347</v>
      </c>
      <c r="P125" s="3">
        <v>1.94243760921466</v>
      </c>
      <c r="Q125">
        <f t="shared" si="14"/>
        <v>-8.8166018207530801</v>
      </c>
      <c r="R125">
        <f t="shared" si="15"/>
        <v>97.169942424291605</v>
      </c>
      <c r="S125">
        <f t="shared" si="16"/>
        <v>97.569104630543023</v>
      </c>
      <c r="T125">
        <v>0</v>
      </c>
      <c r="U125" t="str">
        <f t="shared" si="17"/>
        <v>0</v>
      </c>
      <c r="V125">
        <f t="shared" si="18"/>
        <v>0</v>
      </c>
      <c r="W125" s="3">
        <v>3.3607173662763401</v>
      </c>
      <c r="X125">
        <f t="shared" si="19"/>
        <v>9.3607173662763401</v>
      </c>
      <c r="AA125" s="3"/>
      <c r="AB125" s="3"/>
    </row>
    <row r="126" spans="1:28">
      <c r="A126">
        <v>82.884983997864396</v>
      </c>
      <c r="B126">
        <v>235.31167685660799</v>
      </c>
      <c r="C126">
        <v>111.871166065973</v>
      </c>
      <c r="D126">
        <v>230.19592570145301</v>
      </c>
      <c r="E126">
        <v>29.434158061120254</v>
      </c>
      <c r="F126">
        <f t="shared" si="10"/>
        <v>8.4978805416200787E-2</v>
      </c>
      <c r="G126">
        <f t="shared" si="11"/>
        <v>2.5012795904656357</v>
      </c>
      <c r="H126">
        <v>125</v>
      </c>
      <c r="I126">
        <f>CORREL(E2:E51,E127:E176)</f>
        <v>3.2177884913600407E-2</v>
      </c>
      <c r="K126" t="s">
        <v>146</v>
      </c>
      <c r="L126" s="2">
        <f t="shared" si="12"/>
        <v>90.15157047357846</v>
      </c>
      <c r="M126" s="2">
        <v>124</v>
      </c>
      <c r="N126" s="2">
        <f>M126/J2</f>
        <v>26.839826839826838</v>
      </c>
      <c r="O126" s="2">
        <f t="shared" si="13"/>
        <v>1.4086182886496634</v>
      </c>
      <c r="P126" s="3">
        <v>2.50127959046559</v>
      </c>
      <c r="Q126">
        <f t="shared" si="14"/>
        <v>-60.763222835380901</v>
      </c>
      <c r="R126">
        <f t="shared" si="15"/>
        <v>66.596819815291695</v>
      </c>
      <c r="S126">
        <f t="shared" si="16"/>
        <v>90.15157047357846</v>
      </c>
      <c r="T126">
        <v>0</v>
      </c>
      <c r="U126" t="str">
        <f t="shared" si="17"/>
        <v>0</v>
      </c>
      <c r="V126">
        <f t="shared" si="18"/>
        <v>0</v>
      </c>
      <c r="W126" s="3">
        <v>3.6388173262520498</v>
      </c>
      <c r="X126">
        <f t="shared" si="19"/>
        <v>9.6388173262520489</v>
      </c>
      <c r="AA126" s="5"/>
      <c r="AB126" s="3"/>
    </row>
    <row r="127" spans="1:28">
      <c r="A127">
        <v>80.889771576521397</v>
      </c>
      <c r="B127">
        <v>233.98677365789101</v>
      </c>
      <c r="C127">
        <v>108.43253691558201</v>
      </c>
      <c r="D127">
        <v>230.65777184156099</v>
      </c>
      <c r="E127">
        <v>27.743218551849512</v>
      </c>
      <c r="F127">
        <f t="shared" si="10"/>
        <v>8.2215025730789482E-2</v>
      </c>
      <c r="G127">
        <f t="shared" si="11"/>
        <v>2.2809094270952239</v>
      </c>
      <c r="H127">
        <v>126</v>
      </c>
      <c r="I127">
        <f>CORREL(E2:E50,E128:E176)</f>
        <v>0.13405640371569558</v>
      </c>
      <c r="K127" t="s">
        <v>147</v>
      </c>
      <c r="L127" s="2">
        <f t="shared" si="12"/>
        <v>139.82108007600496</v>
      </c>
      <c r="M127" s="2">
        <v>125</v>
      </c>
      <c r="N127" s="2">
        <f>M127/J2</f>
        <v>27.056277056277057</v>
      </c>
      <c r="O127" s="2">
        <f t="shared" si="13"/>
        <v>2.1847043761875775</v>
      </c>
      <c r="P127" s="3">
        <v>2.28090942709518</v>
      </c>
      <c r="Q127">
        <f t="shared" si="14"/>
        <v>119.94528964990199</v>
      </c>
      <c r="R127">
        <f t="shared" si="15"/>
        <v>-71.854449579839596</v>
      </c>
      <c r="S127">
        <f t="shared" si="16"/>
        <v>139.82108007600496</v>
      </c>
      <c r="T127">
        <v>0</v>
      </c>
      <c r="U127" t="str">
        <f t="shared" si="17"/>
        <v>0</v>
      </c>
      <c r="V127">
        <f t="shared" si="18"/>
        <v>0</v>
      </c>
      <c r="W127" s="3">
        <v>3.6035447814272898</v>
      </c>
      <c r="X127">
        <f t="shared" si="19"/>
        <v>9.6035447814272903</v>
      </c>
      <c r="AA127" s="3"/>
      <c r="AB127" s="3"/>
    </row>
    <row r="128" spans="1:28">
      <c r="A128">
        <v>74.053951278270901</v>
      </c>
      <c r="B128">
        <v>231.64054805295399</v>
      </c>
      <c r="C128">
        <v>102.51457469658099</v>
      </c>
      <c r="D128">
        <v>227.6550468712</v>
      </c>
      <c r="E128">
        <v>28.738324673310782</v>
      </c>
      <c r="F128">
        <f t="shared" si="10"/>
        <v>8.0554090145620705E-2</v>
      </c>
      <c r="G128">
        <f t="shared" si="11"/>
        <v>2.3149895963679925</v>
      </c>
      <c r="H128">
        <v>127</v>
      </c>
      <c r="I128">
        <f>CORREL(E2:E49,E129:E176)</f>
        <v>-5.2209069053301221E-2</v>
      </c>
      <c r="K128" t="s">
        <v>148</v>
      </c>
      <c r="L128" s="2">
        <f t="shared" si="12"/>
        <v>109.74385147574401</v>
      </c>
      <c r="M128" s="2">
        <v>126</v>
      </c>
      <c r="N128" s="2">
        <f>M128/J2</f>
        <v>27.272727272727273</v>
      </c>
      <c r="O128" s="2">
        <f t="shared" si="13"/>
        <v>1.7147476793085001</v>
      </c>
      <c r="P128" s="3">
        <v>2.3149895963679499</v>
      </c>
      <c r="Q128">
        <f t="shared" si="14"/>
        <v>-57.301638990408001</v>
      </c>
      <c r="R128">
        <f t="shared" si="15"/>
        <v>93.596127621516004</v>
      </c>
      <c r="S128">
        <f t="shared" si="16"/>
        <v>109.74385147574401</v>
      </c>
      <c r="T128">
        <v>0</v>
      </c>
      <c r="U128" t="str">
        <f t="shared" si="17"/>
        <v>0</v>
      </c>
      <c r="V128">
        <f t="shared" si="18"/>
        <v>0</v>
      </c>
      <c r="W128" s="3">
        <v>3.2579373796781099</v>
      </c>
      <c r="X128">
        <f t="shared" si="19"/>
        <v>9.2579373796781095</v>
      </c>
      <c r="AA128" s="5"/>
      <c r="AB128" s="3"/>
    </row>
    <row r="129" spans="1:28">
      <c r="A129">
        <v>70.941961503678201</v>
      </c>
      <c r="B129">
        <v>229.89281704082501</v>
      </c>
      <c r="C129">
        <v>94.234949846675804</v>
      </c>
      <c r="D129">
        <v>225.60447698808301</v>
      </c>
      <c r="E129">
        <v>23.684449884997822</v>
      </c>
      <c r="F129">
        <f t="shared" si="10"/>
        <v>8.0000000000000016E-2</v>
      </c>
      <c r="G129">
        <f t="shared" si="11"/>
        <v>1.8947559907998262</v>
      </c>
      <c r="H129">
        <v>128</v>
      </c>
      <c r="I129">
        <f>CORREL(E2:E48,E130:E176)</f>
        <v>0.16090817547097991</v>
      </c>
      <c r="K129" t="s">
        <v>149</v>
      </c>
      <c r="L129" s="2">
        <f t="shared" si="12"/>
        <v>473.28393312656817</v>
      </c>
      <c r="M129" s="2">
        <v>127</v>
      </c>
      <c r="N129" s="2">
        <f>M129/J2</f>
        <v>27.489177489177489</v>
      </c>
      <c r="O129" s="2">
        <f>L129/(128/2)</f>
        <v>7.3950614551026277</v>
      </c>
      <c r="P129" s="3">
        <v>1.89475599079979</v>
      </c>
      <c r="Q129">
        <f>IMREAL(K129)</f>
        <v>-432.18451060004497</v>
      </c>
      <c r="R129">
        <f>IMAGINARY(K129)</f>
        <v>-192.909901646218</v>
      </c>
      <c r="S129">
        <f>IMABS(K129)</f>
        <v>473.28393312656817</v>
      </c>
      <c r="T129">
        <v>0</v>
      </c>
      <c r="U129" t="str">
        <f t="shared" si="17"/>
        <v>0</v>
      </c>
      <c r="V129">
        <f t="shared" si="18"/>
        <v>0</v>
      </c>
      <c r="W129" s="3">
        <v>2.63175859838007</v>
      </c>
      <c r="X129">
        <f t="shared" si="19"/>
        <v>8.6317585983800704</v>
      </c>
      <c r="AA129" s="5"/>
      <c r="AB129" s="3"/>
    </row>
    <row r="130" spans="1:28">
      <c r="A130">
        <v>70.941961503678201</v>
      </c>
      <c r="B130">
        <v>229.89281704082501</v>
      </c>
      <c r="C130">
        <v>94.234949846675804</v>
      </c>
      <c r="D130">
        <v>225.60447698808301</v>
      </c>
      <c r="E130">
        <v>23.684449884997822</v>
      </c>
      <c r="H130">
        <v>129</v>
      </c>
    </row>
    <row r="131" spans="1:28">
      <c r="A131">
        <v>66.975640679147901</v>
      </c>
      <c r="B131">
        <v>220.46805320175699</v>
      </c>
      <c r="C131">
        <v>84.518416942789401</v>
      </c>
      <c r="D131">
        <v>215.53403909289801</v>
      </c>
      <c r="E131">
        <v>18.223432559828101</v>
      </c>
      <c r="H131">
        <v>130</v>
      </c>
    </row>
    <row r="132" spans="1:28">
      <c r="A132">
        <v>66.975640679147901</v>
      </c>
      <c r="B132">
        <v>220.46805320175699</v>
      </c>
      <c r="C132">
        <v>84.518416942789401</v>
      </c>
      <c r="D132">
        <v>215.53403909289801</v>
      </c>
      <c r="E132">
        <v>18.223432559828101</v>
      </c>
      <c r="H132">
        <v>131</v>
      </c>
    </row>
    <row r="133" spans="1:28">
      <c r="A133">
        <v>66.157781816178201</v>
      </c>
      <c r="B133">
        <v>216.00590117339499</v>
      </c>
      <c r="C133">
        <v>76.5728759765625</v>
      </c>
      <c r="D133">
        <v>216.29639716834799</v>
      </c>
      <c r="E133">
        <v>10.419144604657086</v>
      </c>
      <c r="H133">
        <v>132</v>
      </c>
    </row>
    <row r="134" spans="1:28">
      <c r="A134">
        <v>64.201798494687793</v>
      </c>
      <c r="B134">
        <v>215.86776887767499</v>
      </c>
      <c r="C134">
        <v>71.802430267927704</v>
      </c>
      <c r="D134">
        <v>215.76116824613899</v>
      </c>
      <c r="E134">
        <v>7.6013792858288518</v>
      </c>
      <c r="H134">
        <v>133</v>
      </c>
    </row>
    <row r="135" spans="1:28">
      <c r="A135">
        <v>64.201798494687793</v>
      </c>
      <c r="B135">
        <v>215.86776887767499</v>
      </c>
      <c r="C135">
        <v>71.802430267927704</v>
      </c>
      <c r="D135">
        <v>215.76116824613899</v>
      </c>
      <c r="E135">
        <v>7.6013792858288518</v>
      </c>
      <c r="H135">
        <v>134</v>
      </c>
    </row>
    <row r="136" spans="1:28">
      <c r="A136">
        <v>56.221260753587003</v>
      </c>
      <c r="B136">
        <v>219.20145828900101</v>
      </c>
      <c r="C136">
        <v>68.929891445293507</v>
      </c>
      <c r="D136">
        <v>217.67937258709199</v>
      </c>
      <c r="E136">
        <v>12.799454634559254</v>
      </c>
      <c r="H136">
        <v>135</v>
      </c>
    </row>
    <row r="137" spans="1:28">
      <c r="A137">
        <v>47.8987899364664</v>
      </c>
      <c r="B137">
        <v>222.745178935128</v>
      </c>
      <c r="C137">
        <v>68.343874623339403</v>
      </c>
      <c r="D137">
        <v>221.67418151142999</v>
      </c>
      <c r="E137">
        <v>20.473117088879668</v>
      </c>
      <c r="H137">
        <v>136</v>
      </c>
    </row>
    <row r="138" spans="1:28">
      <c r="A138">
        <v>36.0212040763884</v>
      </c>
      <c r="B138">
        <v>224.85253953748099</v>
      </c>
      <c r="C138">
        <v>69.0655450486951</v>
      </c>
      <c r="D138">
        <v>224.67424230909501</v>
      </c>
      <c r="E138">
        <v>33.044821987653641</v>
      </c>
      <c r="H138">
        <v>137</v>
      </c>
    </row>
    <row r="139" spans="1:28">
      <c r="A139">
        <v>36.0212040763884</v>
      </c>
      <c r="B139">
        <v>224.85253953748099</v>
      </c>
      <c r="C139">
        <v>69.0655450486951</v>
      </c>
      <c r="D139">
        <v>224.67424230909501</v>
      </c>
      <c r="E139">
        <v>33.044821987653641</v>
      </c>
      <c r="H139">
        <v>138</v>
      </c>
    </row>
    <row r="140" spans="1:28">
      <c r="A140">
        <v>35.913170187389802</v>
      </c>
      <c r="B140">
        <v>225.65779416570399</v>
      </c>
      <c r="C140">
        <v>67.984173370242502</v>
      </c>
      <c r="D140">
        <v>226.22178940828601</v>
      </c>
      <c r="E140">
        <v>32.075961962008293</v>
      </c>
      <c r="H140">
        <v>139</v>
      </c>
    </row>
    <row r="141" spans="1:28">
      <c r="A141">
        <v>35.913170187389802</v>
      </c>
      <c r="B141">
        <v>225.65779416570399</v>
      </c>
      <c r="C141">
        <v>67.984173370242502</v>
      </c>
      <c r="D141">
        <v>226.22178940828601</v>
      </c>
      <c r="E141">
        <v>32.075961962008293</v>
      </c>
      <c r="H141">
        <v>140</v>
      </c>
    </row>
    <row r="142" spans="1:28">
      <c r="A142">
        <v>32.754715470488399</v>
      </c>
      <c r="B142">
        <v>226.334966162299</v>
      </c>
      <c r="C142">
        <v>67.887837391419097</v>
      </c>
      <c r="D142">
        <v>225.66433656447501</v>
      </c>
      <c r="E142">
        <v>35.139521908649506</v>
      </c>
      <c r="H142">
        <v>141</v>
      </c>
    </row>
    <row r="143" spans="1:28">
      <c r="A143">
        <v>30.8387263554079</v>
      </c>
      <c r="B143">
        <v>224.63326800750801</v>
      </c>
      <c r="C143">
        <v>65.235531224350893</v>
      </c>
      <c r="D143">
        <v>226.08692831195199</v>
      </c>
      <c r="E143">
        <v>34.427508092699021</v>
      </c>
      <c r="H143">
        <v>142</v>
      </c>
    </row>
    <row r="144" spans="1:28">
      <c r="A144">
        <v>28.239037599081101</v>
      </c>
      <c r="B144">
        <v>225.914296666008</v>
      </c>
      <c r="C144">
        <v>37.2804177132098</v>
      </c>
      <c r="D144">
        <v>226.434822052833</v>
      </c>
      <c r="E144">
        <v>9.0563514202183661</v>
      </c>
      <c r="H144">
        <v>143</v>
      </c>
    </row>
    <row r="145" spans="1:8">
      <c r="A145">
        <v>7.0009842512672504</v>
      </c>
      <c r="B145">
        <v>232.64649244968899</v>
      </c>
      <c r="C145">
        <v>34.175834507329903</v>
      </c>
      <c r="D145">
        <v>224.349449306146</v>
      </c>
      <c r="E145">
        <v>28.413261188488065</v>
      </c>
      <c r="H145">
        <v>144</v>
      </c>
    </row>
    <row r="146" spans="1:8">
      <c r="A146">
        <v>7.0009842512672504</v>
      </c>
      <c r="B146">
        <v>232.64649244968899</v>
      </c>
      <c r="C146">
        <v>34.175834507329903</v>
      </c>
      <c r="D146">
        <v>224.349449306146</v>
      </c>
      <c r="E146">
        <v>28.413261188488065</v>
      </c>
      <c r="H146">
        <v>145</v>
      </c>
    </row>
    <row r="147" spans="1:8">
      <c r="A147">
        <v>3.6932059744452599</v>
      </c>
      <c r="B147">
        <v>233.36936006657299</v>
      </c>
      <c r="C147">
        <v>25.308434987346399</v>
      </c>
      <c r="D147">
        <v>227.111387022738</v>
      </c>
      <c r="E147">
        <v>22.502896522393037</v>
      </c>
      <c r="H147">
        <v>146</v>
      </c>
    </row>
    <row r="148" spans="1:8">
      <c r="A148">
        <v>3.6932059744452599</v>
      </c>
      <c r="B148">
        <v>233.36936006657299</v>
      </c>
      <c r="C148">
        <v>25.308434987346399</v>
      </c>
      <c r="D148">
        <v>227.111387022738</v>
      </c>
      <c r="E148">
        <v>22.502896522393037</v>
      </c>
      <c r="H148">
        <v>147</v>
      </c>
    </row>
    <row r="149" spans="1:8">
      <c r="A149">
        <v>5.6611820250633604</v>
      </c>
      <c r="B149">
        <v>228.27809232125401</v>
      </c>
      <c r="C149">
        <v>27.204714704580301</v>
      </c>
      <c r="D149">
        <v>225.251322349221</v>
      </c>
      <c r="E149">
        <v>21.755117484789988</v>
      </c>
      <c r="H149">
        <v>148</v>
      </c>
    </row>
    <row r="150" spans="1:8">
      <c r="A150">
        <v>2.9130280824950701</v>
      </c>
      <c r="B150">
        <v>226.22189057940099</v>
      </c>
      <c r="C150">
        <v>16.777345115572501</v>
      </c>
      <c r="D150">
        <v>223.42912939643099</v>
      </c>
      <c r="E150">
        <v>14.142800352786747</v>
      </c>
      <c r="H150">
        <v>149</v>
      </c>
    </row>
    <row r="151" spans="1:8">
      <c r="A151">
        <v>-4.4729588950190502</v>
      </c>
      <c r="B151">
        <v>230.23433700145901</v>
      </c>
      <c r="C151">
        <v>6.3170517056832498</v>
      </c>
      <c r="D151">
        <v>230.036682366397</v>
      </c>
      <c r="E151">
        <v>10.791820797160668</v>
      </c>
      <c r="H151">
        <v>150</v>
      </c>
    </row>
    <row r="152" spans="1:8">
      <c r="A152">
        <v>-6.4155275589761098</v>
      </c>
      <c r="B152">
        <v>236.794238376246</v>
      </c>
      <c r="C152">
        <v>7.8199033032131497</v>
      </c>
      <c r="D152">
        <v>235.77686164351201</v>
      </c>
      <c r="E152">
        <v>14.271739461203703</v>
      </c>
      <c r="H152">
        <v>151</v>
      </c>
    </row>
    <row r="153" spans="1:8">
      <c r="A153">
        <v>-7.7243076651012803</v>
      </c>
      <c r="B153">
        <v>235.59202201635401</v>
      </c>
      <c r="C153">
        <v>6.2880203380658903</v>
      </c>
      <c r="D153">
        <v>234.69659020093599</v>
      </c>
      <c r="E153">
        <v>14.040909308317808</v>
      </c>
      <c r="H153">
        <v>152</v>
      </c>
    </row>
    <row r="154" spans="1:8">
      <c r="A154">
        <v>-3.0116904700312599</v>
      </c>
      <c r="B154">
        <v>248.095996188746</v>
      </c>
      <c r="C154">
        <v>-0.49101464201040301</v>
      </c>
      <c r="D154">
        <v>249.405521377979</v>
      </c>
      <c r="E154">
        <v>2.8405391831841285</v>
      </c>
      <c r="H154">
        <v>153</v>
      </c>
    </row>
    <row r="155" spans="1:8">
      <c r="A155">
        <v>-0.55763575539050803</v>
      </c>
      <c r="B155">
        <v>243.00894390655401</v>
      </c>
      <c r="C155">
        <v>1.5220610677963999</v>
      </c>
      <c r="D155">
        <v>245.82861660612201</v>
      </c>
      <c r="E155">
        <v>3.5036685073024278</v>
      </c>
      <c r="H155">
        <v>154</v>
      </c>
    </row>
    <row r="156" spans="1:8">
      <c r="A156">
        <v>-0.31214486810483799</v>
      </c>
      <c r="B156">
        <v>238.944630426191</v>
      </c>
      <c r="C156">
        <v>1.4395681429465901</v>
      </c>
      <c r="D156">
        <v>241.095730673942</v>
      </c>
      <c r="E156">
        <v>2.7741180128035809</v>
      </c>
      <c r="H156">
        <v>155</v>
      </c>
    </row>
    <row r="157" spans="1:8">
      <c r="A157">
        <v>-1.20828399212907</v>
      </c>
      <c r="B157">
        <v>242.32266650960599</v>
      </c>
      <c r="C157">
        <v>1.2446327450674299</v>
      </c>
      <c r="D157">
        <v>244.950147814323</v>
      </c>
      <c r="E157">
        <v>3.5945039332647997</v>
      </c>
      <c r="H157">
        <v>156</v>
      </c>
    </row>
    <row r="158" spans="1:8">
      <c r="A158">
        <v>-3.0825131486825899</v>
      </c>
      <c r="B158">
        <v>233.18111434520901</v>
      </c>
      <c r="C158">
        <v>0.77629801920879604</v>
      </c>
      <c r="D158">
        <v>236.09160498236801</v>
      </c>
      <c r="E158">
        <v>4.8333610850456319</v>
      </c>
      <c r="H158">
        <v>157</v>
      </c>
    </row>
    <row r="159" spans="1:8">
      <c r="A159">
        <v>-6.6861808420619102</v>
      </c>
      <c r="B159">
        <v>226.912923018756</v>
      </c>
      <c r="C159">
        <v>-3.9287721136664602</v>
      </c>
      <c r="D159">
        <v>229.17025293728699</v>
      </c>
      <c r="E159">
        <v>3.5635433569028616</v>
      </c>
      <c r="H159">
        <v>158</v>
      </c>
    </row>
    <row r="160" spans="1:8">
      <c r="A160">
        <v>-15.1232753709132</v>
      </c>
      <c r="B160">
        <v>199.600128055082</v>
      </c>
      <c r="C160">
        <v>-13.238580800216001</v>
      </c>
      <c r="D160">
        <v>200.978044918075</v>
      </c>
      <c r="E160">
        <v>2.3346795296434117</v>
      </c>
      <c r="H160">
        <v>159</v>
      </c>
    </row>
    <row r="161" spans="1:8">
      <c r="A161">
        <v>-15.433265775094201</v>
      </c>
      <c r="B161">
        <v>199.74352124878399</v>
      </c>
      <c r="C161">
        <v>-16.158472974012799</v>
      </c>
      <c r="D161">
        <v>233.63601340208501</v>
      </c>
      <c r="E161">
        <v>33.900249996761595</v>
      </c>
      <c r="H161">
        <v>160</v>
      </c>
    </row>
    <row r="162" spans="1:8">
      <c r="A162">
        <v>-13.9937378107805</v>
      </c>
      <c r="B162">
        <v>193.76353270534401</v>
      </c>
      <c r="C162">
        <v>-14.5435016498491</v>
      </c>
      <c r="D162">
        <v>194.56484166007999</v>
      </c>
      <c r="E162">
        <v>0.97176968448677448</v>
      </c>
      <c r="H162">
        <v>161</v>
      </c>
    </row>
    <row r="163" spans="1:8">
      <c r="A163">
        <v>-13.9937378107805</v>
      </c>
      <c r="B163">
        <v>193.76353270534401</v>
      </c>
      <c r="C163">
        <v>-14.5435016498491</v>
      </c>
      <c r="D163">
        <v>194.56484166007999</v>
      </c>
      <c r="E163">
        <v>0.97176968448677448</v>
      </c>
      <c r="H163">
        <v>162</v>
      </c>
    </row>
    <row r="164" spans="1:8">
      <c r="A164">
        <v>577.70190524683801</v>
      </c>
      <c r="B164">
        <v>8.6284605983630307</v>
      </c>
      <c r="C164">
        <v>573.96687002219096</v>
      </c>
      <c r="D164">
        <v>11.675734583042001</v>
      </c>
      <c r="E164">
        <v>4.8204114831677476</v>
      </c>
      <c r="H164">
        <v>163</v>
      </c>
    </row>
    <row r="165" spans="1:8">
      <c r="A165">
        <v>578.63726592898797</v>
      </c>
      <c r="B165">
        <v>7.3539912004879104</v>
      </c>
      <c r="C165">
        <v>575.92304725498502</v>
      </c>
      <c r="D165">
        <v>10.443748622552899</v>
      </c>
      <c r="E165">
        <v>4.11261278720864</v>
      </c>
      <c r="H165">
        <v>164</v>
      </c>
    </row>
    <row r="166" spans="1:8">
      <c r="A166">
        <v>578.20391631961297</v>
      </c>
      <c r="B166">
        <v>8.2489593149623204</v>
      </c>
      <c r="C166">
        <v>574.597975437743</v>
      </c>
      <c r="D166">
        <v>11.171725380745301</v>
      </c>
      <c r="E166">
        <v>4.6416991628964599</v>
      </c>
      <c r="H166">
        <v>165</v>
      </c>
    </row>
    <row r="167" spans="1:8">
      <c r="A167">
        <v>576.63610127371101</v>
      </c>
      <c r="B167">
        <v>11.0740531001109</v>
      </c>
      <c r="C167">
        <v>570.93564852109603</v>
      </c>
      <c r="D167">
        <v>13.400238393345701</v>
      </c>
      <c r="E167">
        <v>6.1568092063387478</v>
      </c>
      <c r="H167">
        <v>166</v>
      </c>
    </row>
    <row r="168" spans="1:8">
      <c r="A168">
        <v>576.63610127371101</v>
      </c>
      <c r="B168">
        <v>11.0740531001109</v>
      </c>
      <c r="C168">
        <v>570.93564852109603</v>
      </c>
      <c r="D168">
        <v>13.400238393345701</v>
      </c>
      <c r="E168">
        <v>6.1568092063387478</v>
      </c>
      <c r="H168">
        <v>167</v>
      </c>
    </row>
    <row r="169" spans="1:8">
      <c r="A169">
        <v>574.05677741974705</v>
      </c>
      <c r="B169">
        <v>11.0201204648741</v>
      </c>
      <c r="C169">
        <v>568.83385233007004</v>
      </c>
      <c r="D169">
        <v>13.320953962867801</v>
      </c>
      <c r="E169">
        <v>5.7072568960812928</v>
      </c>
      <c r="H169">
        <v>168</v>
      </c>
    </row>
    <row r="170" spans="1:8">
      <c r="A170">
        <v>574.90108409837001</v>
      </c>
      <c r="B170">
        <v>11.413330434361299</v>
      </c>
      <c r="C170">
        <v>568.76417915551997</v>
      </c>
      <c r="D170">
        <v>13.7355110376261</v>
      </c>
      <c r="E170">
        <v>6.5615642214152334</v>
      </c>
      <c r="H170">
        <v>169</v>
      </c>
    </row>
    <row r="171" spans="1:8">
      <c r="A171">
        <v>573.60872427498703</v>
      </c>
      <c r="B171">
        <v>7.0416422446878002</v>
      </c>
      <c r="C171">
        <v>569.84637284928203</v>
      </c>
      <c r="D171">
        <v>9.5841819674124604</v>
      </c>
      <c r="E171">
        <v>4.5409026076472037</v>
      </c>
      <c r="H171">
        <v>170</v>
      </c>
    </row>
    <row r="172" spans="1:8">
      <c r="A172">
        <v>568.10987183092095</v>
      </c>
      <c r="B172">
        <v>37.780099594175503</v>
      </c>
      <c r="C172">
        <v>573.049989930386</v>
      </c>
      <c r="D172">
        <v>-11.8556550615956</v>
      </c>
      <c r="E172">
        <v>49.880987430929679</v>
      </c>
      <c r="H172">
        <v>171</v>
      </c>
    </row>
    <row r="173" spans="1:8">
      <c r="A173">
        <v>572.09621610530098</v>
      </c>
      <c r="B173">
        <v>6.5386278916889697</v>
      </c>
      <c r="C173">
        <v>569.25303798334096</v>
      </c>
      <c r="D173">
        <v>8.7527324513238796</v>
      </c>
      <c r="E173">
        <v>3.60359831754154</v>
      </c>
      <c r="H173">
        <v>172</v>
      </c>
    </row>
    <row r="174" spans="1:8">
      <c r="A174">
        <v>573.65721896279103</v>
      </c>
      <c r="B174">
        <v>8.7976355645443203</v>
      </c>
      <c r="C174">
        <v>570.08459710147099</v>
      </c>
      <c r="D174">
        <v>11.3979777176556</v>
      </c>
      <c r="E174">
        <v>4.4187561911955839</v>
      </c>
      <c r="H174">
        <v>173</v>
      </c>
    </row>
    <row r="175" spans="1:8">
      <c r="A175">
        <v>574.42180280277205</v>
      </c>
      <c r="B175">
        <v>9.2831388837168696</v>
      </c>
      <c r="C175">
        <v>570.99763269090397</v>
      </c>
      <c r="D175">
        <v>11.7724288762311</v>
      </c>
      <c r="E175">
        <v>4.2333799288325338</v>
      </c>
      <c r="H175">
        <v>174</v>
      </c>
    </row>
    <row r="176" spans="1:8">
      <c r="A176">
        <v>573.19432738782803</v>
      </c>
      <c r="B176">
        <v>10.575186762828301</v>
      </c>
      <c r="C176">
        <v>569.18586036296199</v>
      </c>
      <c r="D176">
        <v>12.783212624635199</v>
      </c>
      <c r="E176">
        <v>4.5763725914578313</v>
      </c>
      <c r="H176">
        <v>175</v>
      </c>
    </row>
    <row r="177" spans="1:8">
      <c r="A177">
        <v>83.591908733204605</v>
      </c>
      <c r="B177">
        <v>179.59853116640301</v>
      </c>
      <c r="C177">
        <v>569.29822774805405</v>
      </c>
      <c r="D177">
        <v>13.0978547923759</v>
      </c>
      <c r="E177" s="1">
        <v>0</v>
      </c>
      <c r="F177" s="1">
        <v>513.45214340185896</v>
      </c>
      <c r="H177">
        <v>176</v>
      </c>
    </row>
    <row r="178" spans="1:8">
      <c r="A178">
        <v>83.591908733204605</v>
      </c>
      <c r="B178">
        <v>179.59853116640301</v>
      </c>
      <c r="C178">
        <v>569.29822774805405</v>
      </c>
      <c r="D178">
        <v>13.0978547923759</v>
      </c>
      <c r="E178" s="1">
        <v>0</v>
      </c>
      <c r="F178" s="1">
        <v>513.45214340185908</v>
      </c>
      <c r="H178">
        <v>177</v>
      </c>
    </row>
    <row r="179" spans="1:8">
      <c r="A179">
        <v>571.59562142813695</v>
      </c>
      <c r="B179">
        <v>11.0970610978538</v>
      </c>
      <c r="C179">
        <v>568.531080906493</v>
      </c>
      <c r="D179">
        <v>12.6251411883283</v>
      </c>
      <c r="E179" s="1">
        <v>0</v>
      </c>
      <c r="F179" s="1">
        <v>3.4243886128332899</v>
      </c>
      <c r="H179">
        <v>178</v>
      </c>
    </row>
    <row r="180" spans="1:8">
      <c r="E180">
        <v>0</v>
      </c>
    </row>
    <row r="181" spans="1:8">
      <c r="E181">
        <v>0</v>
      </c>
    </row>
    <row r="182" spans="1:8">
      <c r="E182">
        <v>0</v>
      </c>
    </row>
    <row r="183" spans="1:8">
      <c r="E183">
        <v>0</v>
      </c>
    </row>
    <row r="184" spans="1:8">
      <c r="E184">
        <v>0</v>
      </c>
    </row>
    <row r="185" spans="1:8">
      <c r="E185">
        <v>0</v>
      </c>
    </row>
    <row r="186" spans="1:8">
      <c r="E186">
        <v>0</v>
      </c>
    </row>
    <row r="187" spans="1:8">
      <c r="E187">
        <v>0</v>
      </c>
    </row>
    <row r="188" spans="1:8">
      <c r="E188">
        <v>0</v>
      </c>
    </row>
    <row r="189" spans="1:8">
      <c r="E189">
        <v>0</v>
      </c>
    </row>
    <row r="190" spans="1:8">
      <c r="E190">
        <v>0</v>
      </c>
    </row>
    <row r="191" spans="1:8">
      <c r="E191">
        <v>0</v>
      </c>
    </row>
    <row r="192" spans="1:8">
      <c r="E192">
        <v>0</v>
      </c>
    </row>
    <row r="193" spans="5:5">
      <c r="E193">
        <v>0</v>
      </c>
    </row>
    <row r="194" spans="5:5">
      <c r="E194">
        <v>0</v>
      </c>
    </row>
    <row r="195" spans="5:5">
      <c r="E195">
        <v>0</v>
      </c>
    </row>
    <row r="196" spans="5:5">
      <c r="E196">
        <v>0</v>
      </c>
    </row>
    <row r="197" spans="5:5">
      <c r="E197">
        <v>0</v>
      </c>
    </row>
    <row r="198" spans="5:5">
      <c r="E198">
        <v>0</v>
      </c>
    </row>
    <row r="199" spans="5:5">
      <c r="E199">
        <v>0</v>
      </c>
    </row>
    <row r="200" spans="5:5">
      <c r="E200">
        <v>0</v>
      </c>
    </row>
    <row r="201" spans="5:5">
      <c r="E201">
        <v>0</v>
      </c>
    </row>
    <row r="202" spans="5:5">
      <c r="E202">
        <v>0</v>
      </c>
    </row>
    <row r="203" spans="5:5">
      <c r="E203">
        <v>0</v>
      </c>
    </row>
    <row r="204" spans="5:5">
      <c r="E204">
        <v>0</v>
      </c>
    </row>
    <row r="205" spans="5:5">
      <c r="E205">
        <v>0</v>
      </c>
    </row>
    <row r="206" spans="5:5">
      <c r="E206">
        <v>0</v>
      </c>
    </row>
    <row r="207" spans="5:5">
      <c r="E207">
        <v>0</v>
      </c>
    </row>
    <row r="208" spans="5:5">
      <c r="E208">
        <v>0</v>
      </c>
    </row>
    <row r="209" spans="5:5">
      <c r="E209">
        <v>0</v>
      </c>
    </row>
    <row r="210" spans="5:5">
      <c r="E210">
        <v>0</v>
      </c>
    </row>
    <row r="211" spans="5:5">
      <c r="E211">
        <v>0</v>
      </c>
    </row>
    <row r="212" spans="5:5">
      <c r="E212">
        <v>0</v>
      </c>
    </row>
    <row r="213" spans="5:5">
      <c r="E213">
        <v>0</v>
      </c>
    </row>
    <row r="214" spans="5:5">
      <c r="E214">
        <v>0</v>
      </c>
    </row>
    <row r="215" spans="5:5">
      <c r="E215">
        <v>0</v>
      </c>
    </row>
    <row r="216" spans="5:5">
      <c r="E216">
        <v>0</v>
      </c>
    </row>
    <row r="217" spans="5:5">
      <c r="E217">
        <v>0</v>
      </c>
    </row>
    <row r="218" spans="5:5">
      <c r="E218">
        <v>0</v>
      </c>
    </row>
    <row r="219" spans="5:5">
      <c r="E219">
        <v>0</v>
      </c>
    </row>
    <row r="220" spans="5:5">
      <c r="E220">
        <v>0</v>
      </c>
    </row>
    <row r="221" spans="5:5">
      <c r="E221">
        <v>0</v>
      </c>
    </row>
    <row r="222" spans="5:5">
      <c r="E222">
        <v>0</v>
      </c>
    </row>
    <row r="223" spans="5:5">
      <c r="E223">
        <v>0</v>
      </c>
    </row>
    <row r="224" spans="5:5">
      <c r="E224">
        <v>0</v>
      </c>
    </row>
    <row r="225" spans="5:5">
      <c r="E225">
        <v>0</v>
      </c>
    </row>
    <row r="226" spans="5:5">
      <c r="E226">
        <v>0</v>
      </c>
    </row>
    <row r="227" spans="5:5">
      <c r="E227">
        <v>0</v>
      </c>
    </row>
    <row r="228" spans="5:5">
      <c r="E228">
        <v>0</v>
      </c>
    </row>
    <row r="229" spans="5:5">
      <c r="E229">
        <v>0</v>
      </c>
    </row>
    <row r="230" spans="5:5">
      <c r="E230">
        <v>0</v>
      </c>
    </row>
    <row r="231" spans="5:5">
      <c r="E231">
        <v>0</v>
      </c>
    </row>
    <row r="232" spans="5:5">
      <c r="E232">
        <v>0</v>
      </c>
    </row>
    <row r="233" spans="5:5">
      <c r="E233">
        <v>0</v>
      </c>
    </row>
    <row r="234" spans="5:5">
      <c r="E234">
        <v>0</v>
      </c>
    </row>
    <row r="235" spans="5:5">
      <c r="E235">
        <v>0</v>
      </c>
    </row>
    <row r="236" spans="5:5">
      <c r="E236">
        <v>0</v>
      </c>
    </row>
    <row r="237" spans="5:5">
      <c r="E237">
        <v>0</v>
      </c>
    </row>
    <row r="238" spans="5:5">
      <c r="E238">
        <v>0</v>
      </c>
    </row>
    <row r="239" spans="5:5">
      <c r="E239">
        <v>0</v>
      </c>
    </row>
    <row r="240" spans="5:5">
      <c r="E240">
        <v>0</v>
      </c>
    </row>
    <row r="241" spans="5:5">
      <c r="E241">
        <v>0</v>
      </c>
    </row>
    <row r="242" spans="5:5">
      <c r="E242">
        <v>0</v>
      </c>
    </row>
    <row r="243" spans="5:5">
      <c r="E243">
        <v>0</v>
      </c>
    </row>
    <row r="244" spans="5:5">
      <c r="E244">
        <v>0</v>
      </c>
    </row>
    <row r="245" spans="5:5">
      <c r="E245">
        <v>0</v>
      </c>
    </row>
    <row r="246" spans="5:5">
      <c r="E246">
        <v>0</v>
      </c>
    </row>
    <row r="247" spans="5:5">
      <c r="E247">
        <v>0</v>
      </c>
    </row>
    <row r="248" spans="5:5">
      <c r="E248">
        <v>0</v>
      </c>
    </row>
    <row r="249" spans="5:5">
      <c r="E249">
        <v>0</v>
      </c>
    </row>
    <row r="250" spans="5:5">
      <c r="E250">
        <v>0</v>
      </c>
    </row>
    <row r="251" spans="5:5">
      <c r="E251">
        <v>0</v>
      </c>
    </row>
    <row r="252" spans="5:5">
      <c r="E252" s="1">
        <v>0</v>
      </c>
    </row>
    <row r="253" spans="5:5">
      <c r="E253" s="1">
        <v>0</v>
      </c>
    </row>
    <row r="254" spans="5:5">
      <c r="E254" s="1">
        <v>0</v>
      </c>
    </row>
    <row r="255" spans="5:5">
      <c r="E255">
        <v>0</v>
      </c>
    </row>
    <row r="256" spans="5:5">
      <c r="E256">
        <v>0</v>
      </c>
    </row>
    <row r="257" spans="5:5">
      <c r="E257">
        <v>0</v>
      </c>
    </row>
    <row r="258" spans="5:5">
      <c r="E258">
        <v>0</v>
      </c>
    </row>
    <row r="259" spans="5:5">
      <c r="E259">
        <v>0</v>
      </c>
    </row>
    <row r="260" spans="5:5">
      <c r="E260">
        <v>0</v>
      </c>
    </row>
  </sheetData>
  <autoFilter ref="O1:O260" xr:uid="{00000000-0009-0000-0000-000001000000}"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0"/>
  <sheetViews>
    <sheetView workbookViewId="0">
      <selection activeCell="N18" sqref="N18"/>
    </sheetView>
  </sheetViews>
  <sheetFormatPr defaultRowHeight="13.5"/>
  <cols>
    <col min="5" max="5" width="15" customWidth="1"/>
    <col min="9" max="9" width="13.375" customWidth="1"/>
    <col min="11" max="11" width="35" customWidth="1"/>
    <col min="16" max="16" width="16.25" customWidth="1"/>
    <col min="20" max="20" width="10.625" customWidth="1"/>
    <col min="21" max="21" width="33.375" customWidth="1"/>
    <col min="22" max="22" width="17" customWidth="1"/>
    <col min="24" max="24" width="5.75" customWidth="1"/>
    <col min="25" max="25" width="15.875" customWidth="1"/>
    <col min="26" max="26" width="33.875" customWidth="1"/>
    <col min="27" max="27" width="21.375" customWidth="1"/>
    <col min="28" max="28" width="26.125" customWidth="1"/>
    <col min="29" max="29" width="7.125" customWidth="1"/>
    <col min="30" max="30" width="15.25" customWidth="1"/>
    <col min="31" max="31" width="13.375" customWidth="1"/>
    <col min="32" max="32" width="15.625" customWidth="1"/>
    <col min="33" max="33" width="11.375" customWidth="1"/>
  </cols>
  <sheetData>
    <row r="1" spans="1:3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5</v>
      </c>
      <c r="G1" t="s">
        <v>6</v>
      </c>
      <c r="H1" t="s">
        <v>7</v>
      </c>
      <c r="I1" t="s">
        <v>155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/>
      <c r="Z1" s="4"/>
      <c r="AA1" s="4"/>
      <c r="AB1" s="4"/>
      <c r="AD1" s="4"/>
      <c r="AE1" s="4"/>
      <c r="AF1" s="4"/>
      <c r="AG1" s="4"/>
    </row>
    <row r="2" spans="1:33">
      <c r="A2">
        <v>511.494920545051</v>
      </c>
      <c r="B2">
        <v>170.82038564719099</v>
      </c>
      <c r="C2">
        <v>485.91973948200302</v>
      </c>
      <c r="D2">
        <v>174.55171126428701</v>
      </c>
      <c r="E2">
        <f>SQRT((A2-C2)^2+(B2-D2)^2)</f>
        <v>25.845941214598568</v>
      </c>
      <c r="F2">
        <f>0.54-(0.46*COS(2*PI()*0.03*H2/3.84))</f>
        <v>8.0554090145620705E-2</v>
      </c>
      <c r="G2">
        <f>E2*F2</f>
        <v>2.0819962784991866</v>
      </c>
      <c r="H2">
        <v>1</v>
      </c>
      <c r="I2">
        <f>CORREL(E2:E175,E3:E176)</f>
        <v>0.67131336587602508</v>
      </c>
      <c r="J2">
        <f>J5*128</f>
        <v>4.62</v>
      </c>
      <c r="K2" s="3">
        <v>642.77924132007502</v>
      </c>
      <c r="L2" s="2">
        <f>IMABS(K2)</f>
        <v>642.77924132007502</v>
      </c>
      <c r="M2" s="2">
        <v>0</v>
      </c>
      <c r="N2" s="2">
        <f>M2/J2</f>
        <v>0</v>
      </c>
      <c r="O2" s="2">
        <f>L2/(128/2)</f>
        <v>10.043425645626172</v>
      </c>
      <c r="P2" s="3">
        <v>1.43596581257433</v>
      </c>
      <c r="Q2">
        <f>IMREAL(K2)</f>
        <v>642.77924132007502</v>
      </c>
      <c r="R2">
        <f>IMAGINARY(K2)</f>
        <v>0</v>
      </c>
      <c r="S2">
        <f>IMABS(K2)</f>
        <v>642.77924132007502</v>
      </c>
      <c r="T2">
        <v>0</v>
      </c>
      <c r="U2" t="str">
        <f>COMPLEX(T2*Q2,T2*R2)</f>
        <v>0</v>
      </c>
      <c r="V2">
        <f>IMABS(U2)</f>
        <v>0</v>
      </c>
      <c r="W2" s="3">
        <v>0.78046821449716597</v>
      </c>
      <c r="X2">
        <f>W2+6</f>
        <v>6.7804682144971657</v>
      </c>
      <c r="AA2" s="5"/>
      <c r="AB2" s="3"/>
    </row>
    <row r="3" spans="1:33">
      <c r="A3">
        <v>523.43786716090096</v>
      </c>
      <c r="B3">
        <v>174.32215400428601</v>
      </c>
      <c r="C3">
        <v>502.476358732824</v>
      </c>
      <c r="D3">
        <v>177.34460734207801</v>
      </c>
      <c r="E3">
        <f t="shared" ref="E3:E66" si="0">SQRT((A3-C3)^2+(B3-D3)^2)</f>
        <v>21.178292182314223</v>
      </c>
      <c r="F3">
        <f t="shared" ref="F3:F66" si="1">0.54-(0.46*COS(2*PI()*0.03*H3/3.84))</f>
        <v>8.2215025730789426E-2</v>
      </c>
      <c r="G3">
        <f t="shared" ref="G3:G66" si="2">E3*F3</f>
        <v>1.7411738367031404</v>
      </c>
      <c r="H3">
        <v>2</v>
      </c>
      <c r="I3">
        <f>CORREL(E2:E174,E4:E176)</f>
        <v>0.69326816104387801</v>
      </c>
      <c r="K3" t="s">
        <v>156</v>
      </c>
      <c r="L3" s="2">
        <f>IMABS(K3)</f>
        <v>103.40066358972743</v>
      </c>
      <c r="M3" s="2">
        <v>1</v>
      </c>
      <c r="N3" s="2">
        <f>M3/J2</f>
        <v>0.21645021645021645</v>
      </c>
      <c r="O3" s="2">
        <f t="shared" ref="O3:O67" si="3">L3/(128/2)</f>
        <v>1.6156353685894911</v>
      </c>
      <c r="P3" s="3">
        <v>2.5629760786335298</v>
      </c>
      <c r="Q3">
        <f t="shared" ref="Q3:Q66" si="4">IMREAL(K3)</f>
        <v>-102.801857822892</v>
      </c>
      <c r="R3">
        <f t="shared" ref="R3:R66" si="5">IMAGINARY(K3)</f>
        <v>11.11194217758</v>
      </c>
      <c r="S3">
        <f t="shared" ref="S3:S66" si="6">IMABS(K3)</f>
        <v>103.40066358972743</v>
      </c>
      <c r="T3">
        <v>0</v>
      </c>
      <c r="U3" t="str">
        <f t="shared" ref="U3:U66" si="7">COMPLEX(T3*Q3,T3*R3)</f>
        <v>0</v>
      </c>
      <c r="V3">
        <f t="shared" ref="V3:V66" si="8">IMABS(U3)</f>
        <v>0</v>
      </c>
      <c r="W3" s="3">
        <v>-0.56899607506400995</v>
      </c>
      <c r="X3">
        <f t="shared" ref="X3:X66" si="9">W3+6</f>
        <v>5.4310039249359896</v>
      </c>
      <c r="AA3" s="5"/>
      <c r="AB3" s="3"/>
    </row>
    <row r="4" spans="1:33">
      <c r="A4">
        <v>522.61632398315896</v>
      </c>
      <c r="B4">
        <v>175.087344870957</v>
      </c>
      <c r="C4">
        <v>502.69074032557103</v>
      </c>
      <c r="D4">
        <v>176.94036129012599</v>
      </c>
      <c r="E4">
        <f t="shared" si="0"/>
        <v>20.011560507497791</v>
      </c>
      <c r="F4">
        <f t="shared" si="1"/>
        <v>8.4978805416200731E-2</v>
      </c>
      <c r="G4">
        <f t="shared" si="2"/>
        <v>1.7005585064411819</v>
      </c>
      <c r="H4">
        <v>3</v>
      </c>
      <c r="I4">
        <f>CORREL(E2:E173,E5:E176)</f>
        <v>0.58117098288240487</v>
      </c>
      <c r="J4">
        <f>6.12-1.5</f>
        <v>4.62</v>
      </c>
      <c r="K4" t="s">
        <v>157</v>
      </c>
      <c r="L4" s="2">
        <f t="shared" ref="L4:L67" si="10">IMABS(K4)</f>
        <v>64.110142455590392</v>
      </c>
      <c r="M4" s="2">
        <v>2</v>
      </c>
      <c r="N4" s="2">
        <f>M4/J2</f>
        <v>0.4329004329004329</v>
      </c>
      <c r="O4" s="2">
        <f t="shared" si="3"/>
        <v>1.0017209758685999</v>
      </c>
      <c r="P4" s="3">
        <v>3.08549061146674</v>
      </c>
      <c r="Q4">
        <f t="shared" si="4"/>
        <v>-63.447752874971499</v>
      </c>
      <c r="R4">
        <f t="shared" si="5"/>
        <v>-9.1920085287515292</v>
      </c>
      <c r="S4">
        <f t="shared" si="6"/>
        <v>64.110142455590392</v>
      </c>
      <c r="T4">
        <v>0</v>
      </c>
      <c r="U4" t="str">
        <f t="shared" si="7"/>
        <v>0</v>
      </c>
      <c r="V4">
        <f t="shared" si="8"/>
        <v>0</v>
      </c>
      <c r="W4" s="3">
        <v>-1.5851501807897499</v>
      </c>
      <c r="X4">
        <f t="shared" si="9"/>
        <v>4.4148498192102501</v>
      </c>
      <c r="AA4" s="5"/>
      <c r="AB4" s="3"/>
    </row>
    <row r="5" spans="1:33">
      <c r="A5">
        <v>530.01820510092398</v>
      </c>
      <c r="B5">
        <v>170.25831265579399</v>
      </c>
      <c r="C5">
        <v>496.32842613843599</v>
      </c>
      <c r="D5">
        <v>179.573103492825</v>
      </c>
      <c r="E5">
        <f t="shared" si="0"/>
        <v>34.953777118917138</v>
      </c>
      <c r="F5">
        <f t="shared" si="1"/>
        <v>8.883877101451404E-2</v>
      </c>
      <c r="G5">
        <f t="shared" si="2"/>
        <v>3.10525060155984</v>
      </c>
      <c r="H5">
        <v>4</v>
      </c>
      <c r="I5">
        <f>CORREL(E2:E172,E6:E176)</f>
        <v>0.40425029632100257</v>
      </c>
      <c r="J5">
        <f>J4/128</f>
        <v>3.6093750000000001E-2</v>
      </c>
      <c r="K5" t="s">
        <v>158</v>
      </c>
      <c r="L5" s="2">
        <f t="shared" si="10"/>
        <v>106.32269293965483</v>
      </c>
      <c r="M5" s="2">
        <v>3</v>
      </c>
      <c r="N5" s="2">
        <f>M5/J2</f>
        <v>0.64935064935064934</v>
      </c>
      <c r="O5" s="2">
        <f t="shared" si="3"/>
        <v>1.6612920771821067</v>
      </c>
      <c r="P5" s="3">
        <v>3.0346757034165002</v>
      </c>
      <c r="Q5">
        <f t="shared" si="4"/>
        <v>-29.056818237931999</v>
      </c>
      <c r="R5">
        <f t="shared" si="5"/>
        <v>-102.275199084763</v>
      </c>
      <c r="S5">
        <f t="shared" si="6"/>
        <v>106.32269293965483</v>
      </c>
      <c r="T5">
        <v>0</v>
      </c>
      <c r="U5" t="str">
        <f t="shared" si="7"/>
        <v>0</v>
      </c>
      <c r="V5">
        <f t="shared" si="8"/>
        <v>0</v>
      </c>
      <c r="W5" s="3">
        <v>-1.6727448090070201</v>
      </c>
      <c r="X5">
        <f t="shared" si="9"/>
        <v>4.3272551909929797</v>
      </c>
      <c r="AA5" s="5"/>
      <c r="AB5" s="3"/>
    </row>
    <row r="6" spans="1:33">
      <c r="A6">
        <v>523.66782910536199</v>
      </c>
      <c r="B6">
        <v>174.610390511004</v>
      </c>
      <c r="C6">
        <v>489.41051391126501</v>
      </c>
      <c r="D6">
        <v>172.34935098492201</v>
      </c>
      <c r="E6">
        <f t="shared" si="0"/>
        <v>34.331850285794566</v>
      </c>
      <c r="F6">
        <f t="shared" si="1"/>
        <v>9.3785623530509787E-2</v>
      </c>
      <c r="G6">
        <f t="shared" si="2"/>
        <v>3.2198339860093541</v>
      </c>
      <c r="H6">
        <v>5</v>
      </c>
      <c r="I6">
        <f>CORREL(E2:E171,E7:E176)</f>
        <v>0.38648058283324688</v>
      </c>
      <c r="K6" t="s">
        <v>159</v>
      </c>
      <c r="L6" s="2">
        <f t="shared" si="10"/>
        <v>82.174650296399335</v>
      </c>
      <c r="M6" s="2">
        <v>4</v>
      </c>
      <c r="N6" s="2">
        <f>M6/J2</f>
        <v>0.86580086580086579</v>
      </c>
      <c r="O6" s="2">
        <f t="shared" si="3"/>
        <v>1.2839789108812396</v>
      </c>
      <c r="P6" s="3">
        <v>3.0929373839213299</v>
      </c>
      <c r="Q6">
        <f t="shared" si="4"/>
        <v>-61.253826889629799</v>
      </c>
      <c r="R6">
        <f t="shared" si="5"/>
        <v>-54.778114632677799</v>
      </c>
      <c r="S6">
        <f t="shared" si="6"/>
        <v>82.174650296399335</v>
      </c>
      <c r="T6">
        <v>0</v>
      </c>
      <c r="U6" t="str">
        <f t="shared" si="7"/>
        <v>0</v>
      </c>
      <c r="V6">
        <f t="shared" si="8"/>
        <v>0</v>
      </c>
      <c r="W6" s="3">
        <v>-0.78046821449716597</v>
      </c>
      <c r="X6">
        <f t="shared" si="9"/>
        <v>5.2195317855028343</v>
      </c>
      <c r="AA6" s="5"/>
      <c r="AB6" s="3"/>
    </row>
    <row r="7" spans="1:33">
      <c r="A7">
        <v>509.83217326954599</v>
      </c>
      <c r="B7">
        <v>174.00343126823901</v>
      </c>
      <c r="C7">
        <v>483.47777227854402</v>
      </c>
      <c r="D7">
        <v>177.94515908089099</v>
      </c>
      <c r="E7">
        <f t="shared" si="0"/>
        <v>26.647545285514752</v>
      </c>
      <c r="F7">
        <f t="shared" si="1"/>
        <v>9.9807445563183883E-2</v>
      </c>
      <c r="G7">
        <f t="shared" si="2"/>
        <v>2.6596234254764908</v>
      </c>
      <c r="H7">
        <v>6</v>
      </c>
      <c r="I7">
        <f>CORREL(E2:E170,E8:E176)</f>
        <v>0.39692392854477127</v>
      </c>
      <c r="J7">
        <f>1/4.62</f>
        <v>0.21645021645021645</v>
      </c>
      <c r="K7" t="s">
        <v>160</v>
      </c>
      <c r="L7" s="2">
        <f t="shared" si="10"/>
        <v>77.492023483808424</v>
      </c>
      <c r="M7" s="2">
        <v>5</v>
      </c>
      <c r="N7" s="2">
        <f>M7/J2</f>
        <v>1.0822510822510822</v>
      </c>
      <c r="O7" s="2">
        <f t="shared" si="3"/>
        <v>1.2108128669345066</v>
      </c>
      <c r="P7" s="3">
        <v>3.4410407185784302</v>
      </c>
      <c r="Q7">
        <f t="shared" si="4"/>
        <v>76.2969344984879</v>
      </c>
      <c r="R7">
        <f t="shared" si="5"/>
        <v>13.556971997779</v>
      </c>
      <c r="S7">
        <f t="shared" si="6"/>
        <v>77.492023483808424</v>
      </c>
      <c r="T7">
        <v>0</v>
      </c>
      <c r="U7" t="str">
        <f t="shared" si="7"/>
        <v>0</v>
      </c>
      <c r="V7">
        <f t="shared" si="8"/>
        <v>0</v>
      </c>
      <c r="W7" s="3">
        <v>0.56899607506400995</v>
      </c>
      <c r="X7">
        <f t="shared" si="9"/>
        <v>6.5689960750640104</v>
      </c>
      <c r="AA7" s="3"/>
      <c r="AB7" s="3"/>
    </row>
    <row r="8" spans="1:33">
      <c r="A8" s="7">
        <v>516.33302443686102</v>
      </c>
      <c r="B8" s="7">
        <v>179.464479438989</v>
      </c>
      <c r="C8" s="7">
        <v>481.567493008268</v>
      </c>
      <c r="D8" s="7">
        <v>182.169491541524</v>
      </c>
      <c r="E8">
        <f t="shared" si="0"/>
        <v>34.870607479471161</v>
      </c>
      <c r="F8">
        <f t="shared" si="1"/>
        <v>0.10688973001581042</v>
      </c>
      <c r="G8">
        <f t="shared" si="2"/>
        <v>3.7273098189679721</v>
      </c>
      <c r="H8">
        <v>7</v>
      </c>
      <c r="I8">
        <f>CORREL(E2:E169,E9:E176)</f>
        <v>0.29327264584128321</v>
      </c>
      <c r="K8" t="s">
        <v>161</v>
      </c>
      <c r="L8" s="2">
        <f t="shared" si="10"/>
        <v>89.36827030756676</v>
      </c>
      <c r="M8" s="2">
        <v>6</v>
      </c>
      <c r="N8" s="2">
        <f>M8/J2</f>
        <v>1.2987012987012987</v>
      </c>
      <c r="O8" s="2">
        <f t="shared" si="3"/>
        <v>1.3963792235557306</v>
      </c>
      <c r="P8" s="3">
        <v>3.8377404243192998</v>
      </c>
      <c r="Q8">
        <f t="shared" si="4"/>
        <v>-20.1871826746601</v>
      </c>
      <c r="R8">
        <f t="shared" si="5"/>
        <v>87.058402198904503</v>
      </c>
      <c r="S8">
        <f t="shared" si="6"/>
        <v>89.36827030756676</v>
      </c>
      <c r="T8">
        <v>0</v>
      </c>
      <c r="U8" t="str">
        <f t="shared" si="7"/>
        <v>0</v>
      </c>
      <c r="V8">
        <f t="shared" si="8"/>
        <v>0</v>
      </c>
      <c r="W8" s="3">
        <v>1.5851501807897499</v>
      </c>
      <c r="X8">
        <f t="shared" si="9"/>
        <v>7.5851501807897499</v>
      </c>
      <c r="AA8" s="5"/>
      <c r="AB8" s="3"/>
    </row>
    <row r="9" spans="1:33">
      <c r="A9">
        <v>510.20603426328398</v>
      </c>
      <c r="B9">
        <v>175.94446655748399</v>
      </c>
      <c r="C9">
        <v>477.14813636156299</v>
      </c>
      <c r="D9">
        <v>175.00303560843199</v>
      </c>
      <c r="E9">
        <f t="shared" si="0"/>
        <v>33.071300335977753</v>
      </c>
      <c r="F9">
        <f t="shared" si="1"/>
        <v>0.11501541504480811</v>
      </c>
      <c r="G9">
        <f t="shared" si="2"/>
        <v>3.8037093342139832</v>
      </c>
      <c r="H9">
        <v>8</v>
      </c>
      <c r="I9">
        <f>CORREL(E2:E168,E10:E176)</f>
        <v>0.23560015837487466</v>
      </c>
      <c r="K9" t="s">
        <v>162</v>
      </c>
      <c r="L9" s="2">
        <f t="shared" si="10"/>
        <v>65.951023297700814</v>
      </c>
      <c r="M9" s="2">
        <v>7</v>
      </c>
      <c r="N9" s="2">
        <f>M9/J2</f>
        <v>1.5151515151515151</v>
      </c>
      <c r="O9" s="2">
        <f t="shared" si="3"/>
        <v>1.0304847390265752</v>
      </c>
      <c r="P9" s="3">
        <v>3.46068954648586</v>
      </c>
      <c r="Q9">
        <f t="shared" si="4"/>
        <v>-60.702501642172599</v>
      </c>
      <c r="R9">
        <f t="shared" si="5"/>
        <v>25.782625320085401</v>
      </c>
      <c r="S9">
        <f t="shared" si="6"/>
        <v>65.951023297700814</v>
      </c>
      <c r="T9">
        <v>0</v>
      </c>
      <c r="U9" t="str">
        <f t="shared" si="7"/>
        <v>0</v>
      </c>
      <c r="V9">
        <f t="shared" si="8"/>
        <v>0</v>
      </c>
      <c r="W9" s="3">
        <v>1.6727448090070201</v>
      </c>
      <c r="X9">
        <f t="shared" si="9"/>
        <v>7.6727448090070203</v>
      </c>
      <c r="AA9" s="3"/>
      <c r="AB9" s="3"/>
    </row>
    <row r="10" spans="1:33">
      <c r="A10">
        <v>497.90460466318098</v>
      </c>
      <c r="B10">
        <v>170.60903918789501</v>
      </c>
      <c r="C10">
        <v>468.10546210025501</v>
      </c>
      <c r="D10">
        <v>169.72342097063401</v>
      </c>
      <c r="E10">
        <f t="shared" si="0"/>
        <v>29.81229976221778</v>
      </c>
      <c r="F10">
        <f t="shared" si="1"/>
        <v>0.12416492516321609</v>
      </c>
      <c r="G10">
        <f t="shared" si="2"/>
        <v>3.7016419689191356</v>
      </c>
      <c r="H10">
        <v>9</v>
      </c>
      <c r="I10">
        <f>CORREL(E2:E167,E11:E176)</f>
        <v>0.33320457545799403</v>
      </c>
      <c r="K10" t="s">
        <v>163</v>
      </c>
      <c r="L10" s="2">
        <f t="shared" si="10"/>
        <v>40.830560000568369</v>
      </c>
      <c r="M10" s="2">
        <v>8</v>
      </c>
      <c r="N10" s="2">
        <f>M10/J2</f>
        <v>1.7316017316017316</v>
      </c>
      <c r="O10" s="2">
        <f t="shared" si="3"/>
        <v>0.63797750000888076</v>
      </c>
      <c r="P10" s="3">
        <v>3.27633089280822</v>
      </c>
      <c r="Q10">
        <f t="shared" si="4"/>
        <v>17.212679436803601</v>
      </c>
      <c r="R10">
        <f t="shared" si="5"/>
        <v>-37.025103599664</v>
      </c>
      <c r="S10">
        <f t="shared" si="6"/>
        <v>40.830560000568369</v>
      </c>
      <c r="T10">
        <v>0</v>
      </c>
      <c r="U10" t="str">
        <f t="shared" si="7"/>
        <v>0</v>
      </c>
      <c r="V10">
        <f t="shared" si="8"/>
        <v>0</v>
      </c>
      <c r="W10" s="3">
        <v>0.78046821449716597</v>
      </c>
      <c r="X10">
        <f t="shared" si="9"/>
        <v>6.7804682144971657</v>
      </c>
      <c r="AA10" s="5"/>
      <c r="AB10" s="5"/>
    </row>
    <row r="11" spans="1:33">
      <c r="A11">
        <v>494.84249224829699</v>
      </c>
      <c r="B11">
        <v>170.70110490257099</v>
      </c>
      <c r="C11">
        <v>466.99102854450302</v>
      </c>
      <c r="D11">
        <v>171.01237469981101</v>
      </c>
      <c r="E11">
        <f t="shared" si="0"/>
        <v>27.853203035385832</v>
      </c>
      <c r="F11">
        <f t="shared" si="1"/>
        <v>0.13431621839975671</v>
      </c>
      <c r="G11">
        <f t="shared" si="2"/>
        <v>3.74113690203365</v>
      </c>
      <c r="H11">
        <v>10</v>
      </c>
      <c r="I11">
        <f>CORREL(E2:E166,E12:E176)</f>
        <v>-7.71117451425158E-2</v>
      </c>
      <c r="K11" t="s">
        <v>164</v>
      </c>
      <c r="L11" s="2">
        <f t="shared" si="10"/>
        <v>96.677621503661257</v>
      </c>
      <c r="M11" s="2">
        <v>9</v>
      </c>
      <c r="N11" s="2">
        <f>M11/J2</f>
        <v>1.948051948051948</v>
      </c>
      <c r="O11" s="2">
        <f t="shared" si="3"/>
        <v>1.5105878359947071</v>
      </c>
      <c r="P11" s="3">
        <v>2.34195605034173</v>
      </c>
      <c r="Q11">
        <f t="shared" si="4"/>
        <v>-5.0592414772939396</v>
      </c>
      <c r="R11">
        <f t="shared" si="5"/>
        <v>-96.545153038770493</v>
      </c>
      <c r="S11">
        <f t="shared" si="6"/>
        <v>96.677621503661257</v>
      </c>
      <c r="T11">
        <v>0</v>
      </c>
      <c r="U11" t="str">
        <f t="shared" si="7"/>
        <v>0</v>
      </c>
      <c r="V11">
        <f t="shared" si="8"/>
        <v>0</v>
      </c>
      <c r="W11" s="3">
        <v>-0.56899607506400995</v>
      </c>
      <c r="X11">
        <f t="shared" si="9"/>
        <v>5.4310039249359896</v>
      </c>
      <c r="AA11" s="3"/>
      <c r="AB11" s="3"/>
    </row>
    <row r="12" spans="1:33">
      <c r="A12">
        <v>486.32836961560599</v>
      </c>
      <c r="B12">
        <v>173.18937475300899</v>
      </c>
      <c r="C12">
        <v>465.21894901735698</v>
      </c>
      <c r="D12">
        <v>179.97326897647099</v>
      </c>
      <c r="E12">
        <f t="shared" si="0"/>
        <v>22.172705266360733</v>
      </c>
      <c r="F12">
        <f t="shared" si="1"/>
        <v>0.14544483939987485</v>
      </c>
      <c r="G12">
        <f t="shared" si="2"/>
        <v>3.2249055565265961</v>
      </c>
      <c r="H12">
        <v>11</v>
      </c>
      <c r="I12">
        <f>CORREL(E2:E165,E13:E176)</f>
        <v>0.17221418398766114</v>
      </c>
      <c r="K12" t="s">
        <v>165</v>
      </c>
      <c r="L12" s="2">
        <f t="shared" si="10"/>
        <v>66.956470210084746</v>
      </c>
      <c r="M12" s="2">
        <v>10</v>
      </c>
      <c r="N12" s="2">
        <f>M12/J2</f>
        <v>2.1645021645021645</v>
      </c>
      <c r="O12" s="2">
        <f t="shared" si="3"/>
        <v>1.0461948470325741</v>
      </c>
      <c r="P12" s="3">
        <v>2.9977353444249801</v>
      </c>
      <c r="Q12">
        <f t="shared" si="4"/>
        <v>64.002714779088706</v>
      </c>
      <c r="R12">
        <f t="shared" si="5"/>
        <v>19.667775774107898</v>
      </c>
      <c r="S12">
        <f t="shared" si="6"/>
        <v>66.956470210084746</v>
      </c>
      <c r="T12">
        <v>0</v>
      </c>
      <c r="U12" t="str">
        <f t="shared" si="7"/>
        <v>0</v>
      </c>
      <c r="V12">
        <f t="shared" si="8"/>
        <v>0</v>
      </c>
      <c r="W12" s="3">
        <v>-1.5851501807897499</v>
      </c>
      <c r="X12">
        <f t="shared" si="9"/>
        <v>4.4148498192102501</v>
      </c>
      <c r="AA12" s="5"/>
      <c r="AB12" s="3"/>
    </row>
    <row r="13" spans="1:33">
      <c r="A13">
        <v>483.25904032785098</v>
      </c>
      <c r="B13">
        <v>170.71631429353101</v>
      </c>
      <c r="C13">
        <v>454.88607324978699</v>
      </c>
      <c r="D13">
        <v>179.421920123267</v>
      </c>
      <c r="E13">
        <f t="shared" si="0"/>
        <v>29.678491094993969</v>
      </c>
      <c r="F13">
        <f t="shared" si="1"/>
        <v>0.15752397834082915</v>
      </c>
      <c r="G13">
        <f t="shared" si="2"/>
        <v>4.6750739884363206</v>
      </c>
      <c r="H13">
        <v>12</v>
      </c>
      <c r="I13">
        <f>CORREL(E2:E164,E14:E176)</f>
        <v>-0.13962972632291165</v>
      </c>
      <c r="K13" t="s">
        <v>166</v>
      </c>
      <c r="L13" s="2">
        <f t="shared" si="10"/>
        <v>74.043661073587216</v>
      </c>
      <c r="M13" s="2">
        <v>11</v>
      </c>
      <c r="N13" s="2">
        <f>M13/J2</f>
        <v>2.3809523809523809</v>
      </c>
      <c r="O13" s="2">
        <f t="shared" si="3"/>
        <v>1.1569322042748003</v>
      </c>
      <c r="P13" s="3">
        <v>2.8748500996836501</v>
      </c>
      <c r="Q13">
        <f t="shared" si="4"/>
        <v>4.7893371845120898</v>
      </c>
      <c r="R13">
        <f t="shared" si="5"/>
        <v>73.888605309027895</v>
      </c>
      <c r="S13">
        <f t="shared" si="6"/>
        <v>74.043661073587216</v>
      </c>
      <c r="T13">
        <v>0</v>
      </c>
      <c r="U13" t="str">
        <f t="shared" si="7"/>
        <v>0</v>
      </c>
      <c r="V13">
        <f t="shared" si="8"/>
        <v>0</v>
      </c>
      <c r="W13" s="3">
        <v>-1.6727448090070201</v>
      </c>
      <c r="X13">
        <f t="shared" si="9"/>
        <v>4.3272551909929797</v>
      </c>
      <c r="AA13" s="3"/>
      <c r="AB13" s="3"/>
    </row>
    <row r="14" spans="1:33">
      <c r="A14">
        <v>475.61411246808098</v>
      </c>
      <c r="B14">
        <v>172.82745195084499</v>
      </c>
      <c r="C14">
        <v>445.08272709827901</v>
      </c>
      <c r="D14">
        <v>171.16423254347001</v>
      </c>
      <c r="E14">
        <f t="shared" si="0"/>
        <v>30.576654352568173</v>
      </c>
      <c r="F14">
        <f t="shared" si="1"/>
        <v>0.17052453551890334</v>
      </c>
      <c r="G14">
        <f t="shared" si="2"/>
        <v>5.214069781193742</v>
      </c>
      <c r="H14">
        <v>13</v>
      </c>
      <c r="I14">
        <f>CORREL(E2:E163,E15:E176)</f>
        <v>-0.13513475245705525</v>
      </c>
      <c r="K14" t="s">
        <v>167</v>
      </c>
      <c r="L14" s="2">
        <f t="shared" si="10"/>
        <v>96.275127896872831</v>
      </c>
      <c r="M14" s="2">
        <v>12</v>
      </c>
      <c r="N14" s="2">
        <f>M14/J2</f>
        <v>2.5974025974025974</v>
      </c>
      <c r="O14" s="2">
        <f t="shared" si="3"/>
        <v>1.504298873388638</v>
      </c>
      <c r="P14" s="3">
        <v>2.0659521360875202</v>
      </c>
      <c r="Q14">
        <f t="shared" si="4"/>
        <v>-79.278966054211494</v>
      </c>
      <c r="R14">
        <f t="shared" si="5"/>
        <v>-54.623674289948703</v>
      </c>
      <c r="S14">
        <f t="shared" si="6"/>
        <v>96.275127896872831</v>
      </c>
      <c r="T14">
        <v>0</v>
      </c>
      <c r="U14" t="str">
        <f t="shared" si="7"/>
        <v>0</v>
      </c>
      <c r="V14">
        <f t="shared" si="8"/>
        <v>0</v>
      </c>
      <c r="W14" s="3">
        <v>-0.78046821449716597</v>
      </c>
      <c r="X14">
        <f t="shared" si="9"/>
        <v>5.2195317855028343</v>
      </c>
      <c r="AA14" s="5"/>
      <c r="AB14" s="3"/>
    </row>
    <row r="15" spans="1:33">
      <c r="A15">
        <v>480.56819218141999</v>
      </c>
      <c r="B15">
        <v>179.19799472200199</v>
      </c>
      <c r="C15">
        <v>449.83972547954102</v>
      </c>
      <c r="D15">
        <v>174.92435820464499</v>
      </c>
      <c r="E15">
        <f t="shared" si="0"/>
        <v>31.024226580705797</v>
      </c>
      <c r="F15">
        <f t="shared" si="1"/>
        <v>0.184415191453141</v>
      </c>
      <c r="G15">
        <f t="shared" si="2"/>
        <v>5.7213386845664855</v>
      </c>
      <c r="H15">
        <v>14</v>
      </c>
      <c r="I15">
        <f>CORREL(E2:E162,E16:E176)</f>
        <v>-7.4222008068135156E-2</v>
      </c>
      <c r="K15" t="s">
        <v>168</v>
      </c>
      <c r="L15" s="2">
        <f t="shared" si="10"/>
        <v>19.85002772117803</v>
      </c>
      <c r="M15" s="2">
        <v>13</v>
      </c>
      <c r="N15" s="2">
        <f>M15/J2</f>
        <v>2.8138528138528138</v>
      </c>
      <c r="O15" s="2">
        <f t="shared" si="3"/>
        <v>0.31015668314340672</v>
      </c>
      <c r="P15" s="3">
        <v>0.54605870860760997</v>
      </c>
      <c r="Q15">
        <f t="shared" si="4"/>
        <v>-15.707232048324199</v>
      </c>
      <c r="R15">
        <f t="shared" si="5"/>
        <v>12.136987349076101</v>
      </c>
      <c r="S15">
        <f t="shared" si="6"/>
        <v>19.85002772117803</v>
      </c>
      <c r="T15">
        <v>0</v>
      </c>
      <c r="U15" t="str">
        <f t="shared" si="7"/>
        <v>0</v>
      </c>
      <c r="V15">
        <f t="shared" si="8"/>
        <v>0</v>
      </c>
      <c r="W15" s="3">
        <v>0.56899607506400995</v>
      </c>
      <c r="X15">
        <f t="shared" si="9"/>
        <v>6.5689960750640104</v>
      </c>
      <c r="AA15" s="3"/>
      <c r="AB15" s="3"/>
    </row>
    <row r="16" spans="1:33">
      <c r="A16">
        <v>482.63444358736598</v>
      </c>
      <c r="B16">
        <v>175.251242077304</v>
      </c>
      <c r="C16">
        <v>441.73571682347398</v>
      </c>
      <c r="D16">
        <v>178.708090459326</v>
      </c>
      <c r="E16">
        <f t="shared" si="0"/>
        <v>41.044556906413106</v>
      </c>
      <c r="F16">
        <f t="shared" si="1"/>
        <v>0.19916248233671885</v>
      </c>
      <c r="G16">
        <f t="shared" si="2"/>
        <v>8.1745358398919521</v>
      </c>
      <c r="H16">
        <v>15</v>
      </c>
      <c r="I16">
        <f>CORREL(E2:E161,E17:E176)</f>
        <v>-3.3587171692065265E-2</v>
      </c>
      <c r="K16" t="s">
        <v>169</v>
      </c>
      <c r="L16" s="2">
        <f t="shared" si="10"/>
        <v>60.455666789431341</v>
      </c>
      <c r="M16" s="2">
        <v>14</v>
      </c>
      <c r="N16" s="2">
        <f>M16/J2</f>
        <v>3.0303030303030303</v>
      </c>
      <c r="O16" s="2">
        <f t="shared" si="3"/>
        <v>0.9446197935848647</v>
      </c>
      <c r="P16" s="3">
        <v>1.9717270573680601</v>
      </c>
      <c r="Q16">
        <f t="shared" si="4"/>
        <v>28.7778623696504</v>
      </c>
      <c r="R16">
        <f t="shared" si="5"/>
        <v>-53.166928483675001</v>
      </c>
      <c r="S16">
        <f t="shared" si="6"/>
        <v>60.455666789431341</v>
      </c>
      <c r="T16">
        <v>0</v>
      </c>
      <c r="U16" t="str">
        <f t="shared" si="7"/>
        <v>0</v>
      </c>
      <c r="V16">
        <f t="shared" si="8"/>
        <v>0</v>
      </c>
      <c r="W16" s="3">
        <v>1.5851501807897499</v>
      </c>
      <c r="X16">
        <f t="shared" si="9"/>
        <v>7.5851501807897499</v>
      </c>
      <c r="AA16" s="5"/>
      <c r="AB16" s="3"/>
    </row>
    <row r="17" spans="1:28">
      <c r="A17">
        <v>480.90853181237799</v>
      </c>
      <c r="B17">
        <v>177.546140203216</v>
      </c>
      <c r="C17">
        <v>442.46556524729402</v>
      </c>
      <c r="D17">
        <v>177.751517566725</v>
      </c>
      <c r="E17">
        <f t="shared" si="0"/>
        <v>38.443515164271922</v>
      </c>
      <c r="F17">
        <f t="shared" si="1"/>
        <v>0.21473088065418816</v>
      </c>
      <c r="G17">
        <f t="shared" si="2"/>
        <v>8.2550098666667466</v>
      </c>
      <c r="H17">
        <v>16</v>
      </c>
      <c r="I17">
        <f>CORREL(E2:E160,E18:E176)</f>
        <v>2.5343103368696329E-2</v>
      </c>
      <c r="K17" t="s">
        <v>170</v>
      </c>
      <c r="L17" s="2">
        <f t="shared" si="10"/>
        <v>20.730933138370723</v>
      </c>
      <c r="M17" s="2">
        <v>15</v>
      </c>
      <c r="N17" s="2">
        <f>M17/J2</f>
        <v>3.2467532467532467</v>
      </c>
      <c r="O17" s="2">
        <f t="shared" si="3"/>
        <v>0.32392083028704255</v>
      </c>
      <c r="P17" s="3">
        <v>1.4174094743438399</v>
      </c>
      <c r="Q17">
        <f t="shared" si="4"/>
        <v>15.9664286497124</v>
      </c>
      <c r="R17">
        <f t="shared" si="5"/>
        <v>-13.2228871643541</v>
      </c>
      <c r="S17">
        <f t="shared" si="6"/>
        <v>20.730933138370723</v>
      </c>
      <c r="T17">
        <v>0</v>
      </c>
      <c r="U17" t="str">
        <f t="shared" si="7"/>
        <v>0</v>
      </c>
      <c r="V17">
        <f t="shared" si="8"/>
        <v>0</v>
      </c>
      <c r="W17" s="3">
        <v>1.6727448090070201</v>
      </c>
      <c r="X17">
        <f t="shared" si="9"/>
        <v>7.6727448090070203</v>
      </c>
      <c r="AA17" s="5"/>
      <c r="AB17" s="3"/>
    </row>
    <row r="18" spans="1:28">
      <c r="A18">
        <v>477.03759005654098</v>
      </c>
      <c r="B18">
        <v>177.96353850012099</v>
      </c>
      <c r="C18">
        <v>436.12807170704599</v>
      </c>
      <c r="D18">
        <v>178.59440784973799</v>
      </c>
      <c r="E18">
        <f t="shared" si="0"/>
        <v>40.914382406727754</v>
      </c>
      <c r="F18">
        <f t="shared" si="1"/>
        <v>0.23108288077037153</v>
      </c>
      <c r="G18">
        <f t="shared" si="2"/>
        <v>9.4546133514872555</v>
      </c>
      <c r="H18">
        <v>17</v>
      </c>
      <c r="I18">
        <f>CORREL(E2:E159,E19:E176)</f>
        <v>2.2230711837459019E-2</v>
      </c>
      <c r="K18" t="s">
        <v>171</v>
      </c>
      <c r="L18" s="2">
        <f t="shared" si="10"/>
        <v>113.07971862374139</v>
      </c>
      <c r="M18" s="2">
        <v>16</v>
      </c>
      <c r="N18" s="2">
        <f>M18/J2</f>
        <v>3.4632034632034632</v>
      </c>
      <c r="O18" s="2">
        <f t="shared" si="3"/>
        <v>1.7668706034959591</v>
      </c>
      <c r="P18" s="3">
        <v>1.6091732234948399</v>
      </c>
      <c r="Q18">
        <f t="shared" si="4"/>
        <v>49.9499657278188</v>
      </c>
      <c r="R18">
        <f t="shared" si="5"/>
        <v>101.44961157054399</v>
      </c>
      <c r="S18">
        <f t="shared" si="6"/>
        <v>113.07971862374139</v>
      </c>
      <c r="T18">
        <v>1</v>
      </c>
      <c r="U18" t="str">
        <f t="shared" si="7"/>
        <v>49.9499657278188+101.449611570544i</v>
      </c>
      <c r="V18">
        <f t="shared" si="8"/>
        <v>113.07971862374139</v>
      </c>
      <c r="W18" s="3">
        <v>0.78046821449716597</v>
      </c>
      <c r="X18">
        <f t="shared" si="9"/>
        <v>6.7804682144971657</v>
      </c>
      <c r="AA18" s="5"/>
      <c r="AB18" s="3"/>
    </row>
    <row r="19" spans="1:28">
      <c r="A19" s="6">
        <v>456.93070776082197</v>
      </c>
      <c r="B19" s="6">
        <v>178.06271991655501</v>
      </c>
      <c r="C19" s="6">
        <v>437.32893911873703</v>
      </c>
      <c r="D19" s="6">
        <v>172.26055646963101</v>
      </c>
      <c r="E19">
        <f t="shared" si="0"/>
        <v>20.442466450079984</v>
      </c>
      <c r="F19">
        <f t="shared" si="1"/>
        <v>0.2481790892847231</v>
      </c>
      <c r="G19">
        <f t="shared" si="2"/>
        <v>5.0733927063143565</v>
      </c>
      <c r="H19">
        <v>18</v>
      </c>
      <c r="I19">
        <f>CORREL(E2:E158,E20:E176)</f>
        <v>4.2418440126512934E-2</v>
      </c>
      <c r="K19" t="s">
        <v>172</v>
      </c>
      <c r="L19" s="2">
        <f t="shared" si="10"/>
        <v>85.724871161056598</v>
      </c>
      <c r="M19" s="2">
        <v>17</v>
      </c>
      <c r="N19" s="2">
        <f>M19/J2</f>
        <v>3.6796536796536796</v>
      </c>
      <c r="O19" s="2">
        <f t="shared" si="3"/>
        <v>1.3394511118915093</v>
      </c>
      <c r="P19" s="3">
        <v>2.4574532474494699</v>
      </c>
      <c r="Q19">
        <f t="shared" si="4"/>
        <v>-82.964434452401306</v>
      </c>
      <c r="R19">
        <f t="shared" si="5"/>
        <v>-21.579067439835299</v>
      </c>
      <c r="S19">
        <f t="shared" si="6"/>
        <v>85.724871161056598</v>
      </c>
      <c r="T19">
        <v>0</v>
      </c>
      <c r="U19" t="str">
        <f t="shared" si="7"/>
        <v>0</v>
      </c>
      <c r="V19">
        <f t="shared" si="8"/>
        <v>0</v>
      </c>
      <c r="W19" s="3">
        <v>-0.56899607506400995</v>
      </c>
      <c r="X19">
        <f t="shared" si="9"/>
        <v>5.4310039249359896</v>
      </c>
      <c r="AA19" s="5"/>
      <c r="AB19" s="3"/>
    </row>
    <row r="20" spans="1:28">
      <c r="A20">
        <v>460.05561371443298</v>
      </c>
      <c r="B20">
        <v>176.176350753131</v>
      </c>
      <c r="C20">
        <v>436.02460738007602</v>
      </c>
      <c r="D20">
        <v>171.21380638983399</v>
      </c>
      <c r="E20">
        <f t="shared" si="0"/>
        <v>24.538054364590426</v>
      </c>
      <c r="F20">
        <f t="shared" si="1"/>
        <v>0.26597831993348064</v>
      </c>
      <c r="G20">
        <f t="shared" si="2"/>
        <v>6.526590474330173</v>
      </c>
      <c r="H20">
        <v>19</v>
      </c>
      <c r="I20">
        <f>CORREL(E2:E157,E21:E176)</f>
        <v>2.8726657993308764E-2</v>
      </c>
      <c r="K20" t="s">
        <v>173</v>
      </c>
      <c r="L20" s="2">
        <f t="shared" si="10"/>
        <v>30.600006402185148</v>
      </c>
      <c r="M20" s="2">
        <v>18</v>
      </c>
      <c r="N20" s="2">
        <f>M20/J2</f>
        <v>3.8961038961038961</v>
      </c>
      <c r="O20" s="2">
        <f t="shared" si="3"/>
        <v>0.47812510003414294</v>
      </c>
      <c r="P20" s="3">
        <v>3.88013909021877</v>
      </c>
      <c r="Q20">
        <f t="shared" si="4"/>
        <v>1.42506571433232</v>
      </c>
      <c r="R20">
        <f t="shared" si="5"/>
        <v>-30.566805190003201</v>
      </c>
      <c r="S20">
        <f t="shared" si="6"/>
        <v>30.600006402185148</v>
      </c>
      <c r="T20">
        <v>0</v>
      </c>
      <c r="U20" t="str">
        <f t="shared" si="7"/>
        <v>0</v>
      </c>
      <c r="V20">
        <f t="shared" si="8"/>
        <v>0</v>
      </c>
      <c r="W20" s="3">
        <v>-1.5851501807897499</v>
      </c>
      <c r="X20">
        <f t="shared" si="9"/>
        <v>4.4148498192102501</v>
      </c>
      <c r="AA20" s="5"/>
      <c r="AB20" s="3"/>
    </row>
    <row r="21" spans="1:28">
      <c r="A21">
        <v>451.27996374939198</v>
      </c>
      <c r="B21">
        <v>181.59892017646499</v>
      </c>
      <c r="C21">
        <v>432.03772352641602</v>
      </c>
      <c r="D21">
        <v>175.49479467488399</v>
      </c>
      <c r="E21">
        <f t="shared" si="0"/>
        <v>20.187227569375779</v>
      </c>
      <c r="F21">
        <f t="shared" si="1"/>
        <v>0.28443769281098297</v>
      </c>
      <c r="G21">
        <f t="shared" si="2"/>
        <v>5.7420084340835142</v>
      </c>
      <c r="H21">
        <v>20</v>
      </c>
      <c r="I21">
        <f>CORREL(E2:E156,E22:E176)</f>
        <v>2.8046647945358046E-2</v>
      </c>
      <c r="K21" t="s">
        <v>174</v>
      </c>
      <c r="L21" s="2">
        <f t="shared" si="10"/>
        <v>74.65943655061686</v>
      </c>
      <c r="M21" s="2">
        <v>19</v>
      </c>
      <c r="N21" s="2">
        <f>M21/J2</f>
        <v>4.1125541125541121</v>
      </c>
      <c r="O21" s="2">
        <f t="shared" si="3"/>
        <v>1.1665536961033884</v>
      </c>
      <c r="P21" s="3">
        <v>2.10144817366962</v>
      </c>
      <c r="Q21">
        <f t="shared" si="4"/>
        <v>74.635945914843205</v>
      </c>
      <c r="R21">
        <f t="shared" si="5"/>
        <v>1.8727101890534199</v>
      </c>
      <c r="S21">
        <f t="shared" si="6"/>
        <v>74.65943655061686</v>
      </c>
      <c r="T21">
        <v>0</v>
      </c>
      <c r="U21" t="str">
        <f t="shared" si="7"/>
        <v>0</v>
      </c>
      <c r="V21">
        <f t="shared" si="8"/>
        <v>0</v>
      </c>
      <c r="W21" s="3">
        <v>-1.6727448090070201</v>
      </c>
      <c r="X21">
        <f t="shared" si="9"/>
        <v>4.3272551909929797</v>
      </c>
      <c r="AA21" s="5"/>
      <c r="AB21" s="3"/>
    </row>
    <row r="22" spans="1:28">
      <c r="A22">
        <v>454.38868232459799</v>
      </c>
      <c r="B22">
        <v>179.403540704036</v>
      </c>
      <c r="C22">
        <v>434.20494370516099</v>
      </c>
      <c r="D22">
        <v>176.26076118677</v>
      </c>
      <c r="E22">
        <f t="shared" si="0"/>
        <v>20.426951993674919</v>
      </c>
      <c r="F22">
        <f t="shared" si="1"/>
        <v>0.30351273767111808</v>
      </c>
      <c r="G22">
        <f t="shared" si="2"/>
        <v>6.199840121876778</v>
      </c>
      <c r="H22">
        <v>21</v>
      </c>
      <c r="I22">
        <f>CORREL(E2:E155,E23:E176)</f>
        <v>1.203891591179999E-2</v>
      </c>
      <c r="K22" t="s">
        <v>175</v>
      </c>
      <c r="L22" s="2">
        <f t="shared" si="10"/>
        <v>10.840724952681855</v>
      </c>
      <c r="M22" s="2">
        <v>20</v>
      </c>
      <c r="N22" s="2">
        <f>M22/J2</f>
        <v>4.329004329004329</v>
      </c>
      <c r="O22" s="2">
        <f t="shared" si="3"/>
        <v>0.16938632738565398</v>
      </c>
      <c r="P22" s="3">
        <v>5.6945343026495499</v>
      </c>
      <c r="Q22">
        <f t="shared" si="4"/>
        <v>5.0612209001812598</v>
      </c>
      <c r="R22">
        <f t="shared" si="5"/>
        <v>-9.5867283522204492</v>
      </c>
      <c r="S22">
        <f t="shared" si="6"/>
        <v>10.840724952681855</v>
      </c>
      <c r="T22">
        <v>0</v>
      </c>
      <c r="U22" t="str">
        <f t="shared" si="7"/>
        <v>0</v>
      </c>
      <c r="V22">
        <f t="shared" si="8"/>
        <v>0</v>
      </c>
      <c r="W22" s="3">
        <v>-0.78046821449716597</v>
      </c>
      <c r="X22">
        <f t="shared" si="9"/>
        <v>5.2195317855028343</v>
      </c>
      <c r="AA22" s="5"/>
      <c r="AB22" s="3"/>
    </row>
    <row r="23" spans="1:28">
      <c r="A23">
        <v>445.43261053775501</v>
      </c>
      <c r="B23">
        <v>183.44202182636101</v>
      </c>
      <c r="C23">
        <v>428.13211380182997</v>
      </c>
      <c r="D23">
        <v>179.633064240333</v>
      </c>
      <c r="E23">
        <f t="shared" si="0"/>
        <v>17.714834043871626</v>
      </c>
      <c r="F23">
        <f t="shared" si="1"/>
        <v>0.32315750106004104</v>
      </c>
      <c r="G23">
        <f t="shared" si="2"/>
        <v>5.7246815013108963</v>
      </c>
      <c r="H23">
        <v>22</v>
      </c>
      <c r="I23">
        <f>CORREL(E2:E154,E24:E176)</f>
        <v>1.5377966952601865E-2</v>
      </c>
      <c r="K23" t="s">
        <v>176</v>
      </c>
      <c r="L23" s="2">
        <f t="shared" si="10"/>
        <v>72.39026605726643</v>
      </c>
      <c r="M23" s="2">
        <v>21</v>
      </c>
      <c r="N23" s="2">
        <f>M23/J2</f>
        <v>4.545454545454545</v>
      </c>
      <c r="O23" s="2">
        <f t="shared" si="3"/>
        <v>1.131097907144788</v>
      </c>
      <c r="P23" s="3">
        <v>8.6029046388048407</v>
      </c>
      <c r="Q23">
        <f t="shared" si="4"/>
        <v>-59.736770199061901</v>
      </c>
      <c r="R23">
        <f t="shared" si="5"/>
        <v>40.888493565137502</v>
      </c>
      <c r="S23">
        <f t="shared" si="6"/>
        <v>72.39026605726643</v>
      </c>
      <c r="T23">
        <v>0</v>
      </c>
      <c r="U23" t="str">
        <f t="shared" si="7"/>
        <v>0</v>
      </c>
      <c r="V23">
        <f t="shared" si="8"/>
        <v>0</v>
      </c>
      <c r="W23" s="3">
        <v>0.56899607506400995</v>
      </c>
      <c r="X23">
        <f t="shared" si="9"/>
        <v>6.5689960750640104</v>
      </c>
      <c r="AA23" s="3"/>
      <c r="AB23" s="3"/>
    </row>
    <row r="24" spans="1:28">
      <c r="A24">
        <v>445.22952638618602</v>
      </c>
      <c r="B24">
        <v>178.672916635001</v>
      </c>
      <c r="C24">
        <v>428.15045949735497</v>
      </c>
      <c r="D24">
        <v>178.90264251352701</v>
      </c>
      <c r="E24">
        <f t="shared" si="0"/>
        <v>17.080611809078434</v>
      </c>
      <c r="F24">
        <f t="shared" si="1"/>
        <v>0.34332465702207021</v>
      </c>
      <c r="G24">
        <f t="shared" si="2"/>
        <v>5.8641951910789754</v>
      </c>
      <c r="H24">
        <v>23</v>
      </c>
      <c r="I24">
        <f>CORREL(E2:E153,E25:E176)</f>
        <v>-7.2507889241171719E-3</v>
      </c>
      <c r="K24" t="s">
        <v>177</v>
      </c>
      <c r="L24" s="2">
        <f t="shared" si="10"/>
        <v>39.34862922643574</v>
      </c>
      <c r="M24" s="2">
        <v>22</v>
      </c>
      <c r="N24" s="2">
        <f>M24/J2</f>
        <v>4.7619047619047619</v>
      </c>
      <c r="O24" s="2">
        <f t="shared" si="3"/>
        <v>0.61482233166305844</v>
      </c>
      <c r="P24" s="3">
        <v>3.0157279709022502</v>
      </c>
      <c r="Q24">
        <f t="shared" si="4"/>
        <v>-27.386133273009602</v>
      </c>
      <c r="R24">
        <f t="shared" si="5"/>
        <v>-28.2544567520324</v>
      </c>
      <c r="S24">
        <f t="shared" si="6"/>
        <v>39.34862922643574</v>
      </c>
      <c r="T24">
        <v>0</v>
      </c>
      <c r="U24" t="str">
        <f t="shared" si="7"/>
        <v>0</v>
      </c>
      <c r="V24">
        <f t="shared" si="8"/>
        <v>0</v>
      </c>
      <c r="W24" s="3">
        <v>1.5851501807897499</v>
      </c>
      <c r="X24">
        <f t="shared" si="9"/>
        <v>7.5851501807897499</v>
      </c>
      <c r="AA24" s="5"/>
      <c r="AB24" s="3"/>
    </row>
    <row r="25" spans="1:28">
      <c r="A25">
        <v>447.206814658317</v>
      </c>
      <c r="B25">
        <v>176.60457435934401</v>
      </c>
      <c r="C25">
        <v>438.43622324902702</v>
      </c>
      <c r="D25">
        <v>173.29745922756501</v>
      </c>
      <c r="E25">
        <f t="shared" si="0"/>
        <v>9.3733816823787119</v>
      </c>
      <c r="F25">
        <f t="shared" si="1"/>
        <v>0.36396562111205866</v>
      </c>
      <c r="G25">
        <f t="shared" si="2"/>
        <v>3.4115886859473612</v>
      </c>
      <c r="H25">
        <v>24</v>
      </c>
      <c r="I25">
        <f>CORREL(E2:E152,E26:E176)</f>
        <v>3.1769685487428145E-2</v>
      </c>
      <c r="K25" t="s">
        <v>178</v>
      </c>
      <c r="L25" s="2">
        <f t="shared" si="10"/>
        <v>49.843587140767397</v>
      </c>
      <c r="M25" s="2">
        <v>23</v>
      </c>
      <c r="N25" s="2">
        <f>M25/J2</f>
        <v>4.9783549783549779</v>
      </c>
      <c r="O25" s="2">
        <f t="shared" si="3"/>
        <v>0.77880604907449058</v>
      </c>
      <c r="P25" s="3">
        <v>3.0125941414680999</v>
      </c>
      <c r="Q25">
        <f t="shared" si="4"/>
        <v>45.440201961349501</v>
      </c>
      <c r="R25">
        <f t="shared" si="5"/>
        <v>-20.4834378162222</v>
      </c>
      <c r="S25">
        <f t="shared" si="6"/>
        <v>49.843587140767397</v>
      </c>
      <c r="T25">
        <v>0</v>
      </c>
      <c r="U25" t="str">
        <f t="shared" si="7"/>
        <v>0</v>
      </c>
      <c r="V25">
        <f t="shared" si="8"/>
        <v>0</v>
      </c>
      <c r="W25" s="3">
        <v>1.6727448090070201</v>
      </c>
      <c r="X25">
        <f t="shared" si="9"/>
        <v>7.6727448090070203</v>
      </c>
      <c r="AA25" s="3"/>
      <c r="AB25" s="3"/>
    </row>
    <row r="26" spans="1:28">
      <c r="A26">
        <v>444.16072100331297</v>
      </c>
      <c r="B26">
        <v>176.59405256338101</v>
      </c>
      <c r="C26">
        <v>441.22888326088201</v>
      </c>
      <c r="D26">
        <v>174.17849102094399</v>
      </c>
      <c r="E26">
        <f t="shared" si="0"/>
        <v>3.7987642876655774</v>
      </c>
      <c r="F26">
        <f t="shared" si="1"/>
        <v>0.38503066743957881</v>
      </c>
      <c r="G26">
        <f t="shared" si="2"/>
        <v>1.4626407491255133</v>
      </c>
      <c r="H26">
        <v>25</v>
      </c>
      <c r="I26">
        <f>CORREL(E2:E151,E27:E176)</f>
        <v>2.7031592983209108E-2</v>
      </c>
      <c r="K26" t="s">
        <v>179</v>
      </c>
      <c r="L26" s="2">
        <f t="shared" si="10"/>
        <v>28.750381719016374</v>
      </c>
      <c r="M26" s="2">
        <v>24</v>
      </c>
      <c r="N26" s="2">
        <f>M26/J2</f>
        <v>5.1948051948051948</v>
      </c>
      <c r="O26" s="2">
        <f t="shared" si="3"/>
        <v>0.44922471435963085</v>
      </c>
      <c r="P26" s="3">
        <v>0.82627299016038203</v>
      </c>
      <c r="Q26">
        <f t="shared" si="4"/>
        <v>1.9675648513587101</v>
      </c>
      <c r="R26">
        <f t="shared" si="5"/>
        <v>28.682976441520999</v>
      </c>
      <c r="S26">
        <f t="shared" si="6"/>
        <v>28.750381719016374</v>
      </c>
      <c r="T26">
        <v>0</v>
      </c>
      <c r="U26" t="str">
        <f t="shared" si="7"/>
        <v>0</v>
      </c>
      <c r="V26">
        <f t="shared" si="8"/>
        <v>0</v>
      </c>
      <c r="W26" s="3">
        <v>0.78046821449716597</v>
      </c>
      <c r="X26">
        <f t="shared" si="9"/>
        <v>6.7804682144971657</v>
      </c>
      <c r="AA26" s="5"/>
      <c r="AB26" s="3"/>
    </row>
    <row r="27" spans="1:28">
      <c r="A27">
        <v>432.611667261977</v>
      </c>
      <c r="B27">
        <v>168.061246998115</v>
      </c>
      <c r="C27">
        <v>426.80832348537803</v>
      </c>
      <c r="D27">
        <v>170.32282610347701</v>
      </c>
      <c r="E27">
        <f t="shared" si="0"/>
        <v>6.2284459569944213</v>
      </c>
      <c r="F27">
        <f t="shared" si="1"/>
        <v>0.40646904846294735</v>
      </c>
      <c r="G27">
        <f t="shared" si="2"/>
        <v>2.5316705015424139</v>
      </c>
      <c r="H27">
        <v>26</v>
      </c>
      <c r="I27">
        <f>CORREL(E2:E150,E28:E176)</f>
        <v>3.0559882655681537E-2</v>
      </c>
      <c r="K27" t="s">
        <v>180</v>
      </c>
      <c r="L27" s="2">
        <f t="shared" si="10"/>
        <v>15.548171832113622</v>
      </c>
      <c r="M27" s="2">
        <v>25</v>
      </c>
      <c r="N27" s="2">
        <f>M27/J2</f>
        <v>5.4112554112554108</v>
      </c>
      <c r="O27" s="2">
        <f t="shared" si="3"/>
        <v>0.24294018487677535</v>
      </c>
      <c r="P27" s="3">
        <v>1.9413460173867201</v>
      </c>
      <c r="Q27">
        <f t="shared" si="4"/>
        <v>6.5297509009638501</v>
      </c>
      <c r="R27">
        <f t="shared" si="5"/>
        <v>-14.1105634363867</v>
      </c>
      <c r="S27">
        <f t="shared" si="6"/>
        <v>15.548171832113622</v>
      </c>
      <c r="T27">
        <v>0</v>
      </c>
      <c r="U27" t="str">
        <f t="shared" si="7"/>
        <v>0</v>
      </c>
      <c r="V27">
        <f t="shared" si="8"/>
        <v>0</v>
      </c>
      <c r="W27" s="3">
        <v>-0.56899607506400995</v>
      </c>
      <c r="X27">
        <f t="shared" si="9"/>
        <v>5.4310039249359896</v>
      </c>
      <c r="AA27" s="3"/>
      <c r="AB27" s="3"/>
    </row>
    <row r="28" spans="1:28">
      <c r="A28">
        <v>432.611667261977</v>
      </c>
      <c r="B28">
        <v>168.061246998115</v>
      </c>
      <c r="C28">
        <v>426.80832348537803</v>
      </c>
      <c r="D28">
        <v>170.32282610347701</v>
      </c>
      <c r="E28">
        <f t="shared" si="0"/>
        <v>6.2284459569944213</v>
      </c>
      <c r="F28">
        <f t="shared" si="1"/>
        <v>0.42822911724449858</v>
      </c>
      <c r="G28">
        <f t="shared" si="2"/>
        <v>2.6672019139687873</v>
      </c>
      <c r="H28">
        <v>27</v>
      </c>
      <c r="I28">
        <f>CORREL(E2:E149,E29:E176)</f>
        <v>9.2583712769463519E-2</v>
      </c>
      <c r="K28" t="s">
        <v>181</v>
      </c>
      <c r="L28" s="2">
        <f t="shared" si="10"/>
        <v>20.826992771802697</v>
      </c>
      <c r="M28" s="2">
        <v>26</v>
      </c>
      <c r="N28" s="2">
        <f>M28/J2</f>
        <v>5.6277056277056277</v>
      </c>
      <c r="O28" s="2">
        <f t="shared" si="3"/>
        <v>0.32542176205941714</v>
      </c>
      <c r="P28" s="3">
        <v>2.0452747741441302</v>
      </c>
      <c r="Q28">
        <f t="shared" si="4"/>
        <v>-18.063278551404199</v>
      </c>
      <c r="R28">
        <f t="shared" si="5"/>
        <v>10.367333113732901</v>
      </c>
      <c r="S28">
        <f t="shared" si="6"/>
        <v>20.826992771802697</v>
      </c>
      <c r="T28">
        <v>0</v>
      </c>
      <c r="U28" t="str">
        <f t="shared" si="7"/>
        <v>0</v>
      </c>
      <c r="V28">
        <f t="shared" si="8"/>
        <v>0</v>
      </c>
      <c r="W28" s="3">
        <v>-1.5851501807897499</v>
      </c>
      <c r="X28">
        <f t="shared" si="9"/>
        <v>4.4148498192102501</v>
      </c>
      <c r="AA28" s="5"/>
      <c r="AB28" s="3"/>
    </row>
    <row r="29" spans="1:28">
      <c r="A29">
        <v>424.86988492141899</v>
      </c>
      <c r="B29">
        <v>173.46284027693301</v>
      </c>
      <c r="C29">
        <v>435.01434634909998</v>
      </c>
      <c r="D29">
        <v>169.62646531873099</v>
      </c>
      <c r="E29">
        <f t="shared" si="0"/>
        <v>10.845638315822034</v>
      </c>
      <c r="F29">
        <f t="shared" si="1"/>
        <v>0.45025845187258101</v>
      </c>
      <c r="G29">
        <f t="shared" si="2"/>
        <v>4.8833403176519763</v>
      </c>
      <c r="H29">
        <v>28</v>
      </c>
      <c r="I29">
        <f>CORREL(E2:E148,E30:E176)</f>
        <v>8.2939057835838909E-2</v>
      </c>
      <c r="K29" t="s">
        <v>182</v>
      </c>
      <c r="L29" s="2">
        <f t="shared" si="10"/>
        <v>8.3076798141119266</v>
      </c>
      <c r="M29" s="2">
        <v>27</v>
      </c>
      <c r="N29" s="2">
        <f>M29/J2</f>
        <v>5.8441558441558437</v>
      </c>
      <c r="O29" s="2">
        <f t="shared" si="3"/>
        <v>0.12980749709549885</v>
      </c>
      <c r="P29" s="3">
        <v>4.1159492335179904</v>
      </c>
      <c r="Q29">
        <f t="shared" si="4"/>
        <v>3.4563319784895099</v>
      </c>
      <c r="R29">
        <f t="shared" si="5"/>
        <v>7.5545557876207097</v>
      </c>
      <c r="S29">
        <f t="shared" si="6"/>
        <v>8.3076798141119266</v>
      </c>
      <c r="T29">
        <v>0</v>
      </c>
      <c r="U29" t="str">
        <f t="shared" si="7"/>
        <v>0</v>
      </c>
      <c r="V29">
        <f t="shared" si="8"/>
        <v>0</v>
      </c>
      <c r="W29" s="3">
        <v>-1.6727448090070201</v>
      </c>
      <c r="X29">
        <f t="shared" si="9"/>
        <v>4.3272551909929797</v>
      </c>
      <c r="AA29" s="3"/>
      <c r="AB29" s="3"/>
    </row>
    <row r="30" spans="1:28">
      <c r="A30" s="7">
        <v>415.89961545476598</v>
      </c>
      <c r="B30" s="7">
        <v>171.65764407146699</v>
      </c>
      <c r="C30" s="7">
        <v>408.81918869315399</v>
      </c>
      <c r="D30" s="7">
        <v>170.522268094905</v>
      </c>
      <c r="E30">
        <f t="shared" si="0"/>
        <v>7.1708801227398382</v>
      </c>
      <c r="F30">
        <f t="shared" si="1"/>
        <v>0.47250398175053354</v>
      </c>
      <c r="G30">
        <f t="shared" si="2"/>
        <v>3.3882694106503282</v>
      </c>
      <c r="H30">
        <v>29</v>
      </c>
      <c r="I30">
        <f>CORREL(E2:E147,E31:E176)</f>
        <v>0.12446655210564235</v>
      </c>
      <c r="K30" t="s">
        <v>183</v>
      </c>
      <c r="L30" s="2">
        <f t="shared" si="10"/>
        <v>43.6485881762815</v>
      </c>
      <c r="M30" s="2">
        <v>28</v>
      </c>
      <c r="N30" s="2">
        <f>M30/J2</f>
        <v>6.0606060606060606</v>
      </c>
      <c r="O30" s="2">
        <f t="shared" si="3"/>
        <v>0.68200919025439843</v>
      </c>
      <c r="P30" s="3">
        <v>2.3641961726425098</v>
      </c>
      <c r="Q30">
        <f t="shared" si="4"/>
        <v>10.8841223152494</v>
      </c>
      <c r="R30">
        <f t="shared" si="5"/>
        <v>-42.269789817425298</v>
      </c>
      <c r="S30">
        <f t="shared" si="6"/>
        <v>43.6485881762815</v>
      </c>
      <c r="T30">
        <v>0</v>
      </c>
      <c r="U30" t="str">
        <f t="shared" si="7"/>
        <v>0</v>
      </c>
      <c r="V30">
        <f t="shared" si="8"/>
        <v>0</v>
      </c>
      <c r="W30" s="3">
        <v>-0.78046821449716597</v>
      </c>
      <c r="X30">
        <f t="shared" si="9"/>
        <v>5.2195317855028343</v>
      </c>
      <c r="AA30" s="5"/>
      <c r="AB30" s="3"/>
    </row>
    <row r="31" spans="1:28">
      <c r="A31">
        <v>415.89961545476598</v>
      </c>
      <c r="B31">
        <v>171.65764407146699</v>
      </c>
      <c r="C31">
        <v>408.81918869315399</v>
      </c>
      <c r="D31">
        <v>170.522268094905</v>
      </c>
      <c r="E31">
        <f t="shared" si="0"/>
        <v>7.1708801227398382</v>
      </c>
      <c r="F31">
        <f t="shared" si="1"/>
        <v>0.49491211544840219</v>
      </c>
      <c r="G31">
        <f t="shared" si="2"/>
        <v>3.5489554511720711</v>
      </c>
      <c r="H31">
        <v>30</v>
      </c>
      <c r="I31">
        <f>CORREL(E2:E146,E32:E176)</f>
        <v>8.1318777039514734E-2</v>
      </c>
      <c r="K31" t="s">
        <v>184</v>
      </c>
      <c r="L31" s="2">
        <f t="shared" si="10"/>
        <v>37.982122261951403</v>
      </c>
      <c r="M31" s="2">
        <v>29</v>
      </c>
      <c r="N31" s="2">
        <f>M31/J2</f>
        <v>6.2770562770562766</v>
      </c>
      <c r="O31" s="2">
        <f t="shared" si="3"/>
        <v>0.59347066034299067</v>
      </c>
      <c r="P31" s="3">
        <v>2.4763163366426002</v>
      </c>
      <c r="Q31">
        <f t="shared" si="4"/>
        <v>-12.220666796730001</v>
      </c>
      <c r="R31">
        <f t="shared" si="5"/>
        <v>35.962437550381999</v>
      </c>
      <c r="S31">
        <f t="shared" si="6"/>
        <v>37.982122261951403</v>
      </c>
      <c r="T31">
        <v>0</v>
      </c>
      <c r="U31" t="str">
        <f t="shared" si="7"/>
        <v>0</v>
      </c>
      <c r="V31">
        <f t="shared" si="8"/>
        <v>0</v>
      </c>
      <c r="W31" s="3">
        <v>0.56899607506400995</v>
      </c>
      <c r="X31">
        <f t="shared" si="9"/>
        <v>6.5689960750640104</v>
      </c>
      <c r="AA31" s="3"/>
      <c r="AB31" s="3"/>
    </row>
    <row r="32" spans="1:28">
      <c r="A32">
        <v>412.93398655991598</v>
      </c>
      <c r="B32">
        <v>171.259198496777</v>
      </c>
      <c r="C32">
        <v>418.57238769531199</v>
      </c>
      <c r="D32">
        <v>170.21609057712101</v>
      </c>
      <c r="E32">
        <f t="shared" si="0"/>
        <v>5.73407721396251</v>
      </c>
      <c r="F32">
        <f t="shared" si="1"/>
        <v>0.51742886980938774</v>
      </c>
      <c r="G32">
        <f t="shared" si="2"/>
        <v>2.9669770922203842</v>
      </c>
      <c r="H32">
        <v>31</v>
      </c>
      <c r="I32">
        <f>CORREL(E2:E145,E33:E176)</f>
        <v>2.0122067186265987E-3</v>
      </c>
      <c r="K32" t="s">
        <v>185</v>
      </c>
      <c r="L32" s="2">
        <f t="shared" si="10"/>
        <v>25.750907171623883</v>
      </c>
      <c r="M32" s="2">
        <v>30</v>
      </c>
      <c r="N32" s="2">
        <f>M32/J2</f>
        <v>6.4935064935064934</v>
      </c>
      <c r="O32" s="2">
        <f t="shared" si="3"/>
        <v>0.40235792455662317</v>
      </c>
      <c r="P32" s="3">
        <v>4.3391005685674102</v>
      </c>
      <c r="Q32">
        <f t="shared" si="4"/>
        <v>21.0058062289311</v>
      </c>
      <c r="R32">
        <f t="shared" si="5"/>
        <v>-14.8951443374742</v>
      </c>
      <c r="S32">
        <f t="shared" si="6"/>
        <v>25.750907171623883</v>
      </c>
      <c r="T32">
        <v>0</v>
      </c>
      <c r="U32" t="str">
        <f t="shared" si="7"/>
        <v>0</v>
      </c>
      <c r="V32">
        <f t="shared" si="8"/>
        <v>0</v>
      </c>
      <c r="W32" s="3">
        <v>1.5851501807897499</v>
      </c>
      <c r="X32">
        <f t="shared" si="9"/>
        <v>7.5851501807897499</v>
      </c>
      <c r="AA32" s="5"/>
      <c r="AB32" s="3"/>
    </row>
    <row r="33" spans="1:28">
      <c r="A33">
        <v>416.48809410718599</v>
      </c>
      <c r="B33">
        <v>169.14644210162299</v>
      </c>
      <c r="C33">
        <v>416.29364322409998</v>
      </c>
      <c r="D33">
        <v>169.73974324385901</v>
      </c>
      <c r="E33">
        <f t="shared" si="0"/>
        <v>0.62435357876085562</v>
      </c>
      <c r="F33">
        <f t="shared" si="1"/>
        <v>0.54</v>
      </c>
      <c r="G33">
        <f t="shared" si="2"/>
        <v>0.33715093253086204</v>
      </c>
      <c r="H33">
        <v>32</v>
      </c>
      <c r="I33">
        <f>CORREL(E2:E144,E34:E176)</f>
        <v>-4.1392049358475506E-2</v>
      </c>
      <c r="K33" t="s">
        <v>186</v>
      </c>
      <c r="L33" s="2">
        <f t="shared" si="10"/>
        <v>31.43195028949679</v>
      </c>
      <c r="M33" s="2">
        <v>31</v>
      </c>
      <c r="N33" s="2">
        <f>M33/J2</f>
        <v>6.7099567099567095</v>
      </c>
      <c r="O33" s="2">
        <f t="shared" si="3"/>
        <v>0.49112422327338734</v>
      </c>
      <c r="P33" s="3">
        <v>2.89511645630304</v>
      </c>
      <c r="Q33">
        <f t="shared" si="4"/>
        <v>-20.601755343446001</v>
      </c>
      <c r="R33">
        <f t="shared" si="5"/>
        <v>23.738895841428501</v>
      </c>
      <c r="S33">
        <f t="shared" si="6"/>
        <v>31.43195028949679</v>
      </c>
      <c r="T33">
        <v>0</v>
      </c>
      <c r="U33" t="str">
        <f t="shared" si="7"/>
        <v>0</v>
      </c>
      <c r="V33">
        <f t="shared" si="8"/>
        <v>0</v>
      </c>
      <c r="W33" s="3">
        <v>1.6727448090070201</v>
      </c>
      <c r="X33">
        <f t="shared" si="9"/>
        <v>7.6727448090070203</v>
      </c>
      <c r="AA33" s="5"/>
      <c r="AB33" s="3"/>
    </row>
    <row r="34" spans="1:28">
      <c r="A34">
        <v>411.24820599388897</v>
      </c>
      <c r="B34">
        <v>172.07730185660799</v>
      </c>
      <c r="C34">
        <v>419.10437914184098</v>
      </c>
      <c r="D34">
        <v>172.93550270169601</v>
      </c>
      <c r="E34">
        <f t="shared" si="0"/>
        <v>7.9029086557489663</v>
      </c>
      <c r="F34">
        <f t="shared" si="1"/>
        <v>0.56257113019061222</v>
      </c>
      <c r="G34">
        <f t="shared" si="2"/>
        <v>4.4459482542578677</v>
      </c>
      <c r="H34">
        <v>33</v>
      </c>
      <c r="I34">
        <f>CORREL(E2:E143,E35:E176)</f>
        <v>-4.7621163910284495E-2</v>
      </c>
      <c r="K34" t="s">
        <v>187</v>
      </c>
      <c r="L34" s="2">
        <f t="shared" si="10"/>
        <v>14.86917825438635</v>
      </c>
      <c r="M34" s="2">
        <v>32</v>
      </c>
      <c r="N34" s="2">
        <f>M34/J2</f>
        <v>6.9264069264069263</v>
      </c>
      <c r="O34" s="2">
        <f t="shared" si="3"/>
        <v>0.23233091022478672</v>
      </c>
      <c r="P34" s="3">
        <v>5.4327750957231702</v>
      </c>
      <c r="Q34">
        <f t="shared" si="4"/>
        <v>11.9837481163426</v>
      </c>
      <c r="R34">
        <f t="shared" si="5"/>
        <v>-8.80239984576769</v>
      </c>
      <c r="S34">
        <f t="shared" si="6"/>
        <v>14.86917825438635</v>
      </c>
      <c r="T34">
        <v>0</v>
      </c>
      <c r="U34" t="str">
        <f t="shared" si="7"/>
        <v>0</v>
      </c>
      <c r="V34">
        <f t="shared" si="8"/>
        <v>0</v>
      </c>
      <c r="W34" s="3">
        <v>0.78046821449716597</v>
      </c>
      <c r="X34">
        <f t="shared" si="9"/>
        <v>6.7804682144971657</v>
      </c>
      <c r="AA34" s="5"/>
      <c r="AB34" s="3"/>
    </row>
    <row r="35" spans="1:28">
      <c r="A35">
        <v>400.81426028240497</v>
      </c>
      <c r="B35">
        <v>171.61731052027599</v>
      </c>
      <c r="C35">
        <v>416.51736628313398</v>
      </c>
      <c r="D35">
        <v>169.193689012341</v>
      </c>
      <c r="E35">
        <f t="shared" si="0"/>
        <v>15.889036449195292</v>
      </c>
      <c r="F35">
        <f t="shared" si="1"/>
        <v>0.58508788455159788</v>
      </c>
      <c r="G35">
        <f t="shared" si="2"/>
        <v>9.2964827236229048</v>
      </c>
      <c r="H35">
        <v>34</v>
      </c>
      <c r="I35">
        <f>CORREL(E2:E142,E36:E176)</f>
        <v>-9.1884517714609829E-2</v>
      </c>
      <c r="K35" t="s">
        <v>188</v>
      </c>
      <c r="L35" s="2">
        <f t="shared" si="10"/>
        <v>4.9252614253544014</v>
      </c>
      <c r="M35" s="2">
        <v>33</v>
      </c>
      <c r="N35" s="2">
        <f>M35/J2</f>
        <v>7.1428571428571423</v>
      </c>
      <c r="O35" s="2">
        <f t="shared" si="3"/>
        <v>7.6957209771162521E-2</v>
      </c>
      <c r="P35" s="3">
        <v>9.0057716706853501</v>
      </c>
      <c r="Q35">
        <f t="shared" si="4"/>
        <v>-0.160816727532234</v>
      </c>
      <c r="R35">
        <f t="shared" si="5"/>
        <v>-4.92263527881458</v>
      </c>
      <c r="S35">
        <f t="shared" si="6"/>
        <v>4.9252614253544014</v>
      </c>
      <c r="T35">
        <v>0</v>
      </c>
      <c r="U35" t="str">
        <f t="shared" si="7"/>
        <v>0</v>
      </c>
      <c r="V35">
        <f t="shared" si="8"/>
        <v>0</v>
      </c>
      <c r="W35" s="3">
        <v>-0.56899607506400995</v>
      </c>
      <c r="X35">
        <f t="shared" si="9"/>
        <v>5.4310039249359896</v>
      </c>
      <c r="AA35" s="5"/>
      <c r="AB35" s="3"/>
    </row>
    <row r="36" spans="1:28">
      <c r="A36">
        <v>391.03890480605497</v>
      </c>
      <c r="B36">
        <v>170.03131839737301</v>
      </c>
      <c r="C36">
        <v>397.41349442181399</v>
      </c>
      <c r="D36">
        <v>165.215944282739</v>
      </c>
      <c r="E36">
        <f t="shared" si="0"/>
        <v>7.9889436493963348</v>
      </c>
      <c r="F36">
        <f t="shared" si="1"/>
        <v>0.60749601824946653</v>
      </c>
      <c r="G36">
        <f t="shared" si="2"/>
        <v>4.8532514570276355</v>
      </c>
      <c r="H36">
        <v>35</v>
      </c>
      <c r="I36">
        <f>CORREL(E2:E141,E37:E176)</f>
        <v>-9.5609054222502831E-3</v>
      </c>
      <c r="K36" t="s">
        <v>189</v>
      </c>
      <c r="L36" s="2">
        <f t="shared" si="10"/>
        <v>18.805379056803552</v>
      </c>
      <c r="M36" s="2">
        <v>34</v>
      </c>
      <c r="N36" s="2">
        <f>M36/J2</f>
        <v>7.3593073593073592</v>
      </c>
      <c r="O36" s="2">
        <f t="shared" si="3"/>
        <v>0.29383404776255551</v>
      </c>
      <c r="P36" s="3">
        <v>11.3209768358694</v>
      </c>
      <c r="Q36">
        <f t="shared" si="4"/>
        <v>-3.3826530817031299</v>
      </c>
      <c r="R36">
        <f t="shared" si="5"/>
        <v>18.498646966708399</v>
      </c>
      <c r="S36">
        <f t="shared" si="6"/>
        <v>18.805379056803552</v>
      </c>
      <c r="T36">
        <v>0</v>
      </c>
      <c r="U36" t="str">
        <f t="shared" si="7"/>
        <v>0</v>
      </c>
      <c r="V36">
        <f t="shared" si="8"/>
        <v>0</v>
      </c>
      <c r="W36" s="3">
        <v>-1.5851501807897499</v>
      </c>
      <c r="X36">
        <f t="shared" si="9"/>
        <v>4.4148498192102501</v>
      </c>
      <c r="AA36" s="5"/>
      <c r="AB36" s="3"/>
    </row>
    <row r="37" spans="1:28">
      <c r="A37">
        <v>391.03890480605497</v>
      </c>
      <c r="B37">
        <v>170.03131839737301</v>
      </c>
      <c r="C37">
        <v>397.41349442181399</v>
      </c>
      <c r="D37">
        <v>165.215944282739</v>
      </c>
      <c r="E37">
        <f t="shared" si="0"/>
        <v>7.9889436493963348</v>
      </c>
      <c r="F37">
        <f t="shared" si="1"/>
        <v>0.629741548127419</v>
      </c>
      <c r="G37">
        <f t="shared" si="2"/>
        <v>5.0309697416735606</v>
      </c>
      <c r="H37">
        <v>36</v>
      </c>
      <c r="I37">
        <f>CORREL(E2:E140,E38:E176)</f>
        <v>-2.0342569328237647E-2</v>
      </c>
      <c r="K37" t="s">
        <v>190</v>
      </c>
      <c r="L37" s="2">
        <f t="shared" si="10"/>
        <v>25.696719753728278</v>
      </c>
      <c r="M37" s="2">
        <v>35</v>
      </c>
      <c r="N37" s="2">
        <f>M37/J2</f>
        <v>7.5757575757575752</v>
      </c>
      <c r="O37" s="2">
        <f t="shared" si="3"/>
        <v>0.40151124615200434</v>
      </c>
      <c r="P37" s="3">
        <v>11.735532850863001</v>
      </c>
      <c r="Q37">
        <f t="shared" si="4"/>
        <v>22.3516263118442</v>
      </c>
      <c r="R37">
        <f t="shared" si="5"/>
        <v>-12.6777840065732</v>
      </c>
      <c r="S37">
        <f t="shared" si="6"/>
        <v>25.696719753728278</v>
      </c>
      <c r="T37">
        <v>0</v>
      </c>
      <c r="U37" t="str">
        <f t="shared" si="7"/>
        <v>0</v>
      </c>
      <c r="V37">
        <f t="shared" si="8"/>
        <v>0</v>
      </c>
      <c r="W37" s="3">
        <v>-1.6727448090070201</v>
      </c>
      <c r="X37">
        <f t="shared" si="9"/>
        <v>4.3272551909929797</v>
      </c>
      <c r="AA37" s="5"/>
      <c r="AB37" s="3"/>
    </row>
    <row r="38" spans="1:28">
      <c r="A38">
        <v>387.09238822729202</v>
      </c>
      <c r="B38">
        <v>170.152993525048</v>
      </c>
      <c r="C38">
        <v>391.28164803471498</v>
      </c>
      <c r="D38">
        <v>165.61897628131001</v>
      </c>
      <c r="E38">
        <f t="shared" si="0"/>
        <v>6.1731037655787775</v>
      </c>
      <c r="F38">
        <f t="shared" si="1"/>
        <v>0.65177088275550144</v>
      </c>
      <c r="G38">
        <f t="shared" si="2"/>
        <v>4.0234492906325894</v>
      </c>
      <c r="H38">
        <v>37</v>
      </c>
      <c r="I38">
        <f>CORREL(E2:E139,E39:E176)</f>
        <v>-4.3921694851927706E-2</v>
      </c>
      <c r="K38" t="s">
        <v>191</v>
      </c>
      <c r="L38" s="2">
        <f t="shared" si="10"/>
        <v>11.18882531697348</v>
      </c>
      <c r="M38" s="2">
        <v>36</v>
      </c>
      <c r="N38" s="2">
        <f>M38/J2</f>
        <v>7.7922077922077921</v>
      </c>
      <c r="O38" s="2">
        <f t="shared" si="3"/>
        <v>0.17482539557771062</v>
      </c>
      <c r="P38" s="3">
        <v>0.83323341134196804</v>
      </c>
      <c r="Q38">
        <f t="shared" si="4"/>
        <v>8.02783055279113</v>
      </c>
      <c r="R38">
        <f t="shared" si="5"/>
        <v>-7.7938275955668903</v>
      </c>
      <c r="S38">
        <f t="shared" si="6"/>
        <v>11.18882531697348</v>
      </c>
      <c r="T38">
        <v>0</v>
      </c>
      <c r="U38" t="str">
        <f t="shared" si="7"/>
        <v>0</v>
      </c>
      <c r="V38">
        <f t="shared" si="8"/>
        <v>0</v>
      </c>
      <c r="W38" s="3">
        <v>-0.78046821449716597</v>
      </c>
      <c r="X38">
        <f t="shared" si="9"/>
        <v>5.2195317855028343</v>
      </c>
      <c r="AA38" s="5"/>
      <c r="AB38" s="3"/>
    </row>
    <row r="39" spans="1:28">
      <c r="A39">
        <v>381.95421080830499</v>
      </c>
      <c r="B39">
        <v>169.97139137357101</v>
      </c>
      <c r="C39">
        <v>386.336201589859</v>
      </c>
      <c r="D39">
        <v>165.503742381292</v>
      </c>
      <c r="E39">
        <f t="shared" si="0"/>
        <v>6.257933423090722</v>
      </c>
      <c r="F39">
        <f t="shared" si="1"/>
        <v>0.67353095153705267</v>
      </c>
      <c r="G39">
        <f t="shared" si="2"/>
        <v>4.2149118531098191</v>
      </c>
      <c r="H39">
        <v>38</v>
      </c>
      <c r="I39">
        <f>CORREL(E2:E138,E40:E176)</f>
        <v>-2.9998807886668161E-2</v>
      </c>
      <c r="K39" t="s">
        <v>192</v>
      </c>
      <c r="L39" s="2">
        <f t="shared" si="10"/>
        <v>18.976335517381489</v>
      </c>
      <c r="M39" s="2">
        <v>37</v>
      </c>
      <c r="N39" s="2">
        <f>M39/J2</f>
        <v>8.0086580086580081</v>
      </c>
      <c r="O39" s="2">
        <f t="shared" si="3"/>
        <v>0.29650524245908577</v>
      </c>
      <c r="P39" s="3">
        <v>13.929782048228599</v>
      </c>
      <c r="Q39">
        <f t="shared" si="4"/>
        <v>-17.4852194142305</v>
      </c>
      <c r="R39">
        <f t="shared" si="5"/>
        <v>7.3734938600673603</v>
      </c>
      <c r="S39">
        <f t="shared" si="6"/>
        <v>18.976335517381489</v>
      </c>
      <c r="T39">
        <v>0</v>
      </c>
      <c r="U39" t="str">
        <f t="shared" si="7"/>
        <v>0</v>
      </c>
      <c r="V39">
        <f t="shared" si="8"/>
        <v>0</v>
      </c>
      <c r="W39" s="3">
        <v>0.56899607506400995</v>
      </c>
      <c r="X39">
        <f t="shared" si="9"/>
        <v>6.5689960750640104</v>
      </c>
      <c r="AA39" s="3"/>
      <c r="AB39" s="3"/>
    </row>
    <row r="40" spans="1:28">
      <c r="A40" s="6">
        <v>381.17839697455599</v>
      </c>
      <c r="B40" s="6">
        <v>167.64877236214099</v>
      </c>
      <c r="C40" s="6">
        <v>385.75467002067103</v>
      </c>
      <c r="D40" s="6">
        <v>163.008761513557</v>
      </c>
      <c r="E40">
        <f t="shared" si="0"/>
        <v>6.5170526825840556</v>
      </c>
      <c r="F40">
        <f t="shared" si="1"/>
        <v>0.69496933256042115</v>
      </c>
      <c r="G40">
        <f t="shared" si="2"/>
        <v>4.5291517530765431</v>
      </c>
      <c r="H40">
        <v>39</v>
      </c>
      <c r="I40">
        <f>CORREL(E2:E137,E41:E176)</f>
        <v>-9.853285010232922E-2</v>
      </c>
      <c r="K40" t="s">
        <v>193</v>
      </c>
      <c r="L40" s="2">
        <f t="shared" si="10"/>
        <v>15.00926651427897</v>
      </c>
      <c r="M40" s="2">
        <v>38</v>
      </c>
      <c r="N40" s="2">
        <f>M40/J2</f>
        <v>8.2251082251082241</v>
      </c>
      <c r="O40" s="2">
        <f t="shared" si="3"/>
        <v>0.2345197892856089</v>
      </c>
      <c r="P40" s="3">
        <v>17.743011048866801</v>
      </c>
      <c r="Q40">
        <f t="shared" si="4"/>
        <v>11.3855782875098</v>
      </c>
      <c r="R40">
        <f t="shared" si="5"/>
        <v>9.7799124922282097</v>
      </c>
      <c r="S40">
        <f t="shared" si="6"/>
        <v>15.00926651427897</v>
      </c>
      <c r="T40">
        <v>0</v>
      </c>
      <c r="U40" t="str">
        <f t="shared" si="7"/>
        <v>0</v>
      </c>
      <c r="V40">
        <f t="shared" si="8"/>
        <v>0</v>
      </c>
      <c r="W40" s="3">
        <v>1.5851501807897499</v>
      </c>
      <c r="X40">
        <f t="shared" si="9"/>
        <v>7.5851501807897499</v>
      </c>
      <c r="AA40" s="5"/>
      <c r="AB40" s="3"/>
    </row>
    <row r="41" spans="1:28">
      <c r="A41">
        <v>378.11389017661702</v>
      </c>
      <c r="B41">
        <v>169.669125805569</v>
      </c>
      <c r="C41">
        <v>381.14362783469102</v>
      </c>
      <c r="D41">
        <v>164.997886806146</v>
      </c>
      <c r="E41">
        <f t="shared" si="0"/>
        <v>5.5677449713939007</v>
      </c>
      <c r="F41">
        <f t="shared" si="1"/>
        <v>0.7160343788879413</v>
      </c>
      <c r="G41">
        <f t="shared" si="2"/>
        <v>3.9866968123984901</v>
      </c>
      <c r="H41">
        <v>40</v>
      </c>
      <c r="I41">
        <f>CORREL(E2:E136,E42:E176)</f>
        <v>-0.11057419188936293</v>
      </c>
      <c r="K41" t="s">
        <v>194</v>
      </c>
      <c r="L41" s="2">
        <f t="shared" si="10"/>
        <v>18.404675122073606</v>
      </c>
      <c r="M41" s="2">
        <v>39</v>
      </c>
      <c r="N41" s="2">
        <f>M41/J2</f>
        <v>8.4415584415584419</v>
      </c>
      <c r="O41" s="2">
        <f t="shared" si="3"/>
        <v>0.28757304878240009</v>
      </c>
      <c r="P41" s="3">
        <v>18.487309747069599</v>
      </c>
      <c r="Q41">
        <f t="shared" si="4"/>
        <v>-15.6383222193999</v>
      </c>
      <c r="R41">
        <f t="shared" si="5"/>
        <v>9.7043775952555809</v>
      </c>
      <c r="S41">
        <f t="shared" si="6"/>
        <v>18.404675122073606</v>
      </c>
      <c r="T41">
        <v>0</v>
      </c>
      <c r="U41" t="str">
        <f t="shared" si="7"/>
        <v>0</v>
      </c>
      <c r="V41">
        <f t="shared" si="8"/>
        <v>0</v>
      </c>
      <c r="W41" s="3">
        <v>1.6727448090070201</v>
      </c>
      <c r="X41">
        <f t="shared" si="9"/>
        <v>7.6727448090070203</v>
      </c>
      <c r="AA41" s="3"/>
      <c r="AB41" s="5"/>
    </row>
    <row r="42" spans="1:28">
      <c r="A42">
        <v>372.71459010973899</v>
      </c>
      <c r="B42">
        <v>169.080444810919</v>
      </c>
      <c r="C42">
        <v>380.91029351972799</v>
      </c>
      <c r="D42">
        <v>164.50376708034401</v>
      </c>
      <c r="E42">
        <f t="shared" si="0"/>
        <v>9.3869874525348305</v>
      </c>
      <c r="F42">
        <f t="shared" si="1"/>
        <v>0.73667534297792969</v>
      </c>
      <c r="G42">
        <f t="shared" si="2"/>
        <v>6.9151622011256189</v>
      </c>
      <c r="H42">
        <v>41</v>
      </c>
      <c r="I42">
        <f>CORREL(E2:E135,E43:E176)</f>
        <v>-0.10357009284035652</v>
      </c>
      <c r="K42" t="s">
        <v>195</v>
      </c>
      <c r="L42" s="2">
        <f t="shared" si="10"/>
        <v>20.059646404279537</v>
      </c>
      <c r="M42" s="2">
        <v>40</v>
      </c>
      <c r="N42" s="2">
        <f>M42/J2</f>
        <v>8.6580086580086579</v>
      </c>
      <c r="O42" s="2">
        <f t="shared" si="3"/>
        <v>0.31343197506686776</v>
      </c>
      <c r="P42" s="3">
        <v>20.505604467369899</v>
      </c>
      <c r="Q42">
        <f t="shared" si="4"/>
        <v>6.5794647397631101</v>
      </c>
      <c r="R42">
        <f t="shared" si="5"/>
        <v>-18.9499355566962</v>
      </c>
      <c r="S42">
        <f t="shared" si="6"/>
        <v>20.059646404279537</v>
      </c>
      <c r="T42">
        <v>0</v>
      </c>
      <c r="U42" t="str">
        <f t="shared" si="7"/>
        <v>0</v>
      </c>
      <c r="V42">
        <f t="shared" si="8"/>
        <v>0</v>
      </c>
      <c r="W42" s="3">
        <v>0.78046821449716597</v>
      </c>
      <c r="X42">
        <f t="shared" si="9"/>
        <v>6.7804682144971657</v>
      </c>
      <c r="AA42" s="5"/>
      <c r="AB42" s="3"/>
    </row>
    <row r="43" spans="1:28">
      <c r="A43">
        <v>370.29757844798701</v>
      </c>
      <c r="B43">
        <v>166.12473068534101</v>
      </c>
      <c r="C43">
        <v>371.30203900170198</v>
      </c>
      <c r="D43">
        <v>164.24011515457801</v>
      </c>
      <c r="E43">
        <f t="shared" si="0"/>
        <v>2.135583457222523</v>
      </c>
      <c r="F43">
        <f t="shared" si="1"/>
        <v>0.75684249893995892</v>
      </c>
      <c r="G43">
        <f t="shared" si="2"/>
        <v>1.6163003204591311</v>
      </c>
      <c r="H43">
        <v>42</v>
      </c>
      <c r="I43">
        <f>CORREL(E2:E134,E44:E176)</f>
        <v>-7.3432370083566276E-2</v>
      </c>
      <c r="K43" t="s">
        <v>196</v>
      </c>
      <c r="L43" s="2">
        <f t="shared" si="10"/>
        <v>10.804143516475312</v>
      </c>
      <c r="M43" s="2">
        <v>41</v>
      </c>
      <c r="N43" s="2">
        <f>M43/J2</f>
        <v>8.8744588744588739</v>
      </c>
      <c r="O43" s="2">
        <f t="shared" si="3"/>
        <v>0.16881474244492675</v>
      </c>
      <c r="P43" s="3">
        <v>6.9095094340772301</v>
      </c>
      <c r="Q43">
        <f t="shared" si="4"/>
        <v>1.5841729432473599</v>
      </c>
      <c r="R43">
        <f t="shared" si="5"/>
        <v>-10.687371669895199</v>
      </c>
      <c r="S43">
        <f t="shared" si="6"/>
        <v>10.804143516475312</v>
      </c>
      <c r="T43">
        <v>0</v>
      </c>
      <c r="U43" t="str">
        <f t="shared" si="7"/>
        <v>0</v>
      </c>
      <c r="V43">
        <f t="shared" si="8"/>
        <v>0</v>
      </c>
      <c r="W43" s="3">
        <v>-0.56899607506400995</v>
      </c>
      <c r="X43">
        <f t="shared" si="9"/>
        <v>5.4310039249359896</v>
      </c>
      <c r="AA43" s="3"/>
      <c r="AB43" s="3"/>
    </row>
    <row r="44" spans="1:28">
      <c r="A44">
        <v>370.74691309353699</v>
      </c>
      <c r="B44">
        <v>167.40285910521001</v>
      </c>
      <c r="C44">
        <v>372.82125818868502</v>
      </c>
      <c r="D44">
        <v>166.78571530353199</v>
      </c>
      <c r="E44">
        <f t="shared" si="0"/>
        <v>2.1642028661182175</v>
      </c>
      <c r="F44">
        <f t="shared" si="1"/>
        <v>0.7764872623288821</v>
      </c>
      <c r="G44">
        <f t="shared" si="2"/>
        <v>1.6804759586364548</v>
      </c>
      <c r="H44">
        <v>43</v>
      </c>
      <c r="I44">
        <f>CORREL(E2:E133,E45:E176)</f>
        <v>-5.7470530570112262E-2</v>
      </c>
      <c r="K44" t="s">
        <v>197</v>
      </c>
      <c r="L44" s="2">
        <f t="shared" si="10"/>
        <v>29.688415703333828</v>
      </c>
      <c r="M44" s="2">
        <v>42</v>
      </c>
      <c r="N44" s="2">
        <f>M44/J2</f>
        <v>9.0909090909090899</v>
      </c>
      <c r="O44" s="2">
        <f t="shared" si="3"/>
        <v>0.46388149536459106</v>
      </c>
      <c r="P44" s="3">
        <v>27.348472001870299</v>
      </c>
      <c r="Q44">
        <f t="shared" si="4"/>
        <v>18.0308378543603</v>
      </c>
      <c r="R44">
        <f t="shared" si="5"/>
        <v>23.5858201732254</v>
      </c>
      <c r="S44">
        <f t="shared" si="6"/>
        <v>29.688415703333828</v>
      </c>
      <c r="T44">
        <v>0</v>
      </c>
      <c r="U44" t="str">
        <f t="shared" si="7"/>
        <v>0</v>
      </c>
      <c r="V44">
        <f t="shared" si="8"/>
        <v>0</v>
      </c>
      <c r="W44" s="3">
        <v>-1.5851501807897499</v>
      </c>
      <c r="X44">
        <f t="shared" si="9"/>
        <v>4.4148498192102501</v>
      </c>
      <c r="AA44" s="5"/>
      <c r="AB44" s="3"/>
    </row>
    <row r="45" spans="1:28">
      <c r="A45">
        <v>369.94621116549098</v>
      </c>
      <c r="B45">
        <v>173.28923064354299</v>
      </c>
      <c r="C45">
        <v>366.13657910536199</v>
      </c>
      <c r="D45">
        <v>176.38128970847501</v>
      </c>
      <c r="E45">
        <f t="shared" si="0"/>
        <v>4.9065390750090749</v>
      </c>
      <c r="F45">
        <f t="shared" si="1"/>
        <v>0.79556230718901699</v>
      </c>
      <c r="G45">
        <f t="shared" si="2"/>
        <v>3.9034575468272847</v>
      </c>
      <c r="H45">
        <v>44</v>
      </c>
      <c r="I45">
        <f>CORREL(E2:E132,E46:E176)</f>
        <v>-4.1710154973095048E-2</v>
      </c>
      <c r="K45" t="s">
        <v>198</v>
      </c>
      <c r="L45" s="2">
        <f t="shared" si="10"/>
        <v>7.9149852986838827</v>
      </c>
      <c r="M45" s="2">
        <v>43</v>
      </c>
      <c r="N45" s="2">
        <f>M45/J2</f>
        <v>9.3073593073593077</v>
      </c>
      <c r="O45" s="2">
        <f t="shared" si="3"/>
        <v>0.12367164529193567</v>
      </c>
      <c r="P45" s="3">
        <v>4.3463597728694001</v>
      </c>
      <c r="Q45">
        <f t="shared" si="4"/>
        <v>0.13605579432628501</v>
      </c>
      <c r="R45">
        <f t="shared" si="5"/>
        <v>7.9138158368268998</v>
      </c>
      <c r="S45">
        <f t="shared" si="6"/>
        <v>7.9149852986838827</v>
      </c>
      <c r="T45">
        <v>0</v>
      </c>
      <c r="U45" t="str">
        <f t="shared" si="7"/>
        <v>0</v>
      </c>
      <c r="V45">
        <f t="shared" si="8"/>
        <v>0</v>
      </c>
      <c r="W45" s="3">
        <v>-1.6727448090070201</v>
      </c>
      <c r="X45">
        <f t="shared" si="9"/>
        <v>4.3272551909929797</v>
      </c>
      <c r="AA45" s="3"/>
      <c r="AB45" s="3"/>
    </row>
    <row r="46" spans="1:28">
      <c r="A46">
        <v>363.35821794443098</v>
      </c>
      <c r="B46">
        <v>172.99583440995801</v>
      </c>
      <c r="C46">
        <v>364.24157667345497</v>
      </c>
      <c r="D46">
        <v>172.951049329705</v>
      </c>
      <c r="E46">
        <f t="shared" si="0"/>
        <v>0.88449327162853997</v>
      </c>
      <c r="F46">
        <f t="shared" si="1"/>
        <v>0.81402168006651943</v>
      </c>
      <c r="G46">
        <f t="shared" si="2"/>
        <v>0.71999669897859642</v>
      </c>
      <c r="H46">
        <v>45</v>
      </c>
      <c r="I46">
        <f>CORREL(E2:E131,E47:E176)</f>
        <v>1.8237092630655233E-2</v>
      </c>
      <c r="K46" t="s">
        <v>199</v>
      </c>
      <c r="L46" s="2">
        <f t="shared" si="10"/>
        <v>48.86313827192027</v>
      </c>
      <c r="M46" s="2">
        <v>44</v>
      </c>
      <c r="N46" s="2">
        <f>M46/J2</f>
        <v>9.5238095238095237</v>
      </c>
      <c r="O46" s="2">
        <f t="shared" si="3"/>
        <v>0.76348653549875423</v>
      </c>
      <c r="P46" s="3">
        <v>18.746534183864</v>
      </c>
      <c r="Q46">
        <f t="shared" si="4"/>
        <v>-43.674973760008399</v>
      </c>
      <c r="R46">
        <f t="shared" si="5"/>
        <v>-21.911251649400999</v>
      </c>
      <c r="S46">
        <f t="shared" si="6"/>
        <v>48.86313827192027</v>
      </c>
      <c r="T46">
        <v>0</v>
      </c>
      <c r="U46" t="str">
        <f t="shared" si="7"/>
        <v>0</v>
      </c>
      <c r="V46">
        <f t="shared" si="8"/>
        <v>0</v>
      </c>
      <c r="W46" s="3">
        <v>-0.78046821449716597</v>
      </c>
      <c r="X46">
        <f t="shared" si="9"/>
        <v>5.2195317855028343</v>
      </c>
      <c r="AA46" s="5"/>
      <c r="AB46" s="3"/>
    </row>
    <row r="47" spans="1:28">
      <c r="A47">
        <v>365.287922068792</v>
      </c>
      <c r="B47">
        <v>168.98038657815499</v>
      </c>
      <c r="C47">
        <v>353.47231616305902</v>
      </c>
      <c r="D47">
        <v>172.81065754574999</v>
      </c>
      <c r="E47">
        <f t="shared" si="0"/>
        <v>12.42093066580734</v>
      </c>
      <c r="F47">
        <f t="shared" si="1"/>
        <v>0.83182091071527697</v>
      </c>
      <c r="G47">
        <f t="shared" si="2"/>
        <v>10.331989858363173</v>
      </c>
      <c r="H47">
        <v>46</v>
      </c>
      <c r="I47">
        <f>CORREL(E2:E130,E48:E176)</f>
        <v>2.8214895081639858E-2</v>
      </c>
      <c r="K47" t="s">
        <v>200</v>
      </c>
      <c r="L47" s="2">
        <f t="shared" si="10"/>
        <v>33.804862600691116</v>
      </c>
      <c r="M47" s="2">
        <v>45</v>
      </c>
      <c r="N47" s="2">
        <f>M47/J2</f>
        <v>9.7402597402597397</v>
      </c>
      <c r="O47" s="2">
        <f t="shared" si="3"/>
        <v>0.52820097813579869</v>
      </c>
      <c r="P47" s="3">
        <v>5.0875380354091098</v>
      </c>
      <c r="Q47">
        <f t="shared" si="4"/>
        <v>24.332510439951001</v>
      </c>
      <c r="R47">
        <f t="shared" si="5"/>
        <v>-23.466948483799101</v>
      </c>
      <c r="S47">
        <f t="shared" si="6"/>
        <v>33.804862600691116</v>
      </c>
      <c r="T47">
        <v>0</v>
      </c>
      <c r="U47" t="str">
        <f t="shared" si="7"/>
        <v>0</v>
      </c>
      <c r="V47">
        <f t="shared" si="8"/>
        <v>0</v>
      </c>
      <c r="W47" s="3">
        <v>0.56899607506400995</v>
      </c>
      <c r="X47">
        <f t="shared" si="9"/>
        <v>6.5689960750640104</v>
      </c>
      <c r="AA47" s="3"/>
      <c r="AB47" s="3"/>
    </row>
    <row r="48" spans="1:28">
      <c r="A48">
        <v>365.287922068792</v>
      </c>
      <c r="B48">
        <v>168.98038657815499</v>
      </c>
      <c r="C48">
        <v>353.47231616305902</v>
      </c>
      <c r="D48">
        <v>172.81065754574999</v>
      </c>
      <c r="E48">
        <f t="shared" si="0"/>
        <v>12.42093066580734</v>
      </c>
      <c r="F48">
        <f t="shared" si="1"/>
        <v>0.84891711922962854</v>
      </c>
      <c r="G48">
        <f t="shared" si="2"/>
        <v>10.544340678968119</v>
      </c>
      <c r="H48">
        <v>47</v>
      </c>
      <c r="I48">
        <f>CORREL(E2:E129,E49:E176)</f>
        <v>3.2706371817917843E-2</v>
      </c>
      <c r="K48" t="s">
        <v>201</v>
      </c>
      <c r="L48" s="2">
        <f t="shared" si="10"/>
        <v>23.073705890520511</v>
      </c>
      <c r="M48" s="2">
        <v>46</v>
      </c>
      <c r="N48" s="2">
        <f>M48/J2</f>
        <v>9.9567099567099557</v>
      </c>
      <c r="O48" s="2">
        <f t="shared" si="3"/>
        <v>0.36052665453938298</v>
      </c>
      <c r="P48" s="3">
        <v>5.1921009406662799</v>
      </c>
      <c r="Q48">
        <f t="shared" si="4"/>
        <v>22.9777932017655</v>
      </c>
      <c r="R48">
        <f t="shared" si="5"/>
        <v>2.1016477105214499</v>
      </c>
      <c r="S48">
        <f t="shared" si="6"/>
        <v>23.073705890520511</v>
      </c>
      <c r="T48">
        <v>0</v>
      </c>
      <c r="U48" t="str">
        <f t="shared" si="7"/>
        <v>0</v>
      </c>
      <c r="V48">
        <f t="shared" si="8"/>
        <v>0</v>
      </c>
      <c r="W48" s="3">
        <v>1.5851501807897499</v>
      </c>
      <c r="X48">
        <f t="shared" si="9"/>
        <v>7.5851501807897499</v>
      </c>
      <c r="AA48" s="5"/>
      <c r="AB48" s="3"/>
    </row>
    <row r="49" spans="1:28">
      <c r="A49">
        <v>361.79778838992502</v>
      </c>
      <c r="B49">
        <v>171.725158928897</v>
      </c>
      <c r="C49">
        <v>342.584112145093</v>
      </c>
      <c r="D49">
        <v>171.79938480362301</v>
      </c>
      <c r="E49">
        <f t="shared" si="0"/>
        <v>19.21381961822534</v>
      </c>
      <c r="F49">
        <f t="shared" si="1"/>
        <v>0.86526911934581174</v>
      </c>
      <c r="G49">
        <f t="shared" si="2"/>
        <v>16.62512478033112</v>
      </c>
      <c r="H49">
        <v>48</v>
      </c>
      <c r="I49">
        <f>CORREL(E2:E128,E50:E176)</f>
        <v>4.1577036948650406E-2</v>
      </c>
      <c r="K49" t="s">
        <v>202</v>
      </c>
      <c r="L49" s="2">
        <f t="shared" si="10"/>
        <v>25.711736397233341</v>
      </c>
      <c r="M49" s="2">
        <v>47</v>
      </c>
      <c r="N49" s="2">
        <f>M49/J2</f>
        <v>10.173160173160174</v>
      </c>
      <c r="O49" s="2">
        <f t="shared" si="3"/>
        <v>0.40174588120677096</v>
      </c>
      <c r="P49" s="3">
        <v>3.96739579174722</v>
      </c>
      <c r="Q49">
        <f t="shared" si="4"/>
        <v>0.87400391532960198</v>
      </c>
      <c r="R49">
        <f t="shared" si="5"/>
        <v>25.696877353421801</v>
      </c>
      <c r="S49">
        <f t="shared" si="6"/>
        <v>25.711736397233341</v>
      </c>
      <c r="T49">
        <v>0</v>
      </c>
      <c r="U49" t="str">
        <f t="shared" si="7"/>
        <v>0</v>
      </c>
      <c r="V49">
        <f t="shared" si="8"/>
        <v>0</v>
      </c>
      <c r="W49" s="3">
        <v>1.6727448090070201</v>
      </c>
      <c r="X49">
        <f t="shared" si="9"/>
        <v>7.6727448090070203</v>
      </c>
      <c r="AA49" s="5"/>
      <c r="AB49" s="3"/>
    </row>
    <row r="50" spans="1:28">
      <c r="A50">
        <v>361.79778838992502</v>
      </c>
      <c r="B50">
        <v>171.725158928897</v>
      </c>
      <c r="C50">
        <v>342.584112145093</v>
      </c>
      <c r="D50">
        <v>171.79938480362301</v>
      </c>
      <c r="E50">
        <f t="shared" si="0"/>
        <v>19.21381961822534</v>
      </c>
      <c r="F50">
        <f t="shared" si="1"/>
        <v>0.88083751766328111</v>
      </c>
      <c r="G50">
        <f t="shared" si="2"/>
        <v>16.924253177347659</v>
      </c>
      <c r="H50">
        <v>49</v>
      </c>
      <c r="I50">
        <f>CORREL(E2:E127,E51:E176)</f>
        <v>1.6158269425604496E-2</v>
      </c>
      <c r="K50" t="s">
        <v>203</v>
      </c>
      <c r="L50" s="2">
        <f t="shared" si="10"/>
        <v>3.8955147778146952</v>
      </c>
      <c r="M50" s="2">
        <v>48</v>
      </c>
      <c r="N50" s="2">
        <f>M50/J2</f>
        <v>10.38961038961039</v>
      </c>
      <c r="O50" s="2">
        <f t="shared" si="3"/>
        <v>6.0867418403354613E-2</v>
      </c>
      <c r="P50" s="3">
        <v>4.03877936084496</v>
      </c>
      <c r="Q50">
        <f t="shared" si="4"/>
        <v>-7.8182090212997907E-2</v>
      </c>
      <c r="R50">
        <f t="shared" si="5"/>
        <v>3.8947301504651901</v>
      </c>
      <c r="S50">
        <f t="shared" si="6"/>
        <v>3.8955147778146952</v>
      </c>
      <c r="T50">
        <v>0</v>
      </c>
      <c r="U50" t="str">
        <f t="shared" si="7"/>
        <v>0</v>
      </c>
      <c r="V50">
        <f t="shared" si="8"/>
        <v>0</v>
      </c>
      <c r="W50" s="3">
        <v>0.78046821449716597</v>
      </c>
      <c r="X50">
        <f t="shared" si="9"/>
        <v>6.7804682144971657</v>
      </c>
      <c r="AA50" s="5"/>
      <c r="AB50" s="3"/>
    </row>
    <row r="51" spans="1:28">
      <c r="A51" s="7">
        <v>347.93198356183098</v>
      </c>
      <c r="B51" s="7">
        <v>172.66942266916899</v>
      </c>
      <c r="C51" s="7">
        <v>343.92638305189001</v>
      </c>
      <c r="D51" s="7">
        <v>171.350657184764</v>
      </c>
      <c r="E51">
        <f t="shared" si="0"/>
        <v>4.2171053873595836</v>
      </c>
      <c r="F51">
        <f t="shared" si="1"/>
        <v>0.89558480854685907</v>
      </c>
      <c r="G51">
        <f t="shared" si="2"/>
        <v>3.7767755209603608</v>
      </c>
      <c r="H51">
        <v>50</v>
      </c>
      <c r="I51">
        <f>CORREL(E2:E126,E52:E176)</f>
        <v>-3.8324311944950659E-2</v>
      </c>
      <c r="K51" t="s">
        <v>204</v>
      </c>
      <c r="L51" s="2">
        <f t="shared" si="10"/>
        <v>45.995724771540125</v>
      </c>
      <c r="M51" s="2">
        <v>49</v>
      </c>
      <c r="N51" s="2">
        <f>M51/J2</f>
        <v>10.606060606060606</v>
      </c>
      <c r="O51" s="2">
        <f t="shared" si="3"/>
        <v>0.71868319955531446</v>
      </c>
      <c r="P51" s="3">
        <v>8.2271825769877296</v>
      </c>
      <c r="Q51">
        <f t="shared" si="4"/>
        <v>-20.0550723333298</v>
      </c>
      <c r="R51">
        <f t="shared" si="5"/>
        <v>-41.393245475127699</v>
      </c>
      <c r="S51">
        <f t="shared" si="6"/>
        <v>45.995724771540125</v>
      </c>
      <c r="T51">
        <v>0</v>
      </c>
      <c r="U51" t="str">
        <f t="shared" si="7"/>
        <v>0</v>
      </c>
      <c r="V51">
        <f t="shared" si="8"/>
        <v>0</v>
      </c>
      <c r="W51" s="3">
        <v>-0.56899607506400995</v>
      </c>
      <c r="X51">
        <f t="shared" si="9"/>
        <v>5.4310039249359896</v>
      </c>
      <c r="AA51" s="5"/>
      <c r="AB51" s="3"/>
    </row>
    <row r="52" spans="1:28">
      <c r="A52">
        <v>347.93198356183098</v>
      </c>
      <c r="B52">
        <v>172.66942266916899</v>
      </c>
      <c r="C52">
        <v>343.92638305189001</v>
      </c>
      <c r="D52">
        <v>171.350657184764</v>
      </c>
      <c r="E52">
        <f t="shared" si="0"/>
        <v>4.2171053873595836</v>
      </c>
      <c r="F52">
        <f t="shared" si="1"/>
        <v>0.90947546448109673</v>
      </c>
      <c r="G52">
        <f t="shared" si="2"/>
        <v>3.8353538809345928</v>
      </c>
      <c r="H52">
        <v>51</v>
      </c>
      <c r="I52">
        <f>CORREL(E2:E125,E53:E176)</f>
        <v>-2.0208312071841348E-2</v>
      </c>
      <c r="K52" t="s">
        <v>205</v>
      </c>
      <c r="L52" s="2">
        <f t="shared" si="10"/>
        <v>14.990728699005325</v>
      </c>
      <c r="M52" s="2">
        <v>50</v>
      </c>
      <c r="N52" s="2">
        <f>M52/J2</f>
        <v>10.822510822510822</v>
      </c>
      <c r="O52" s="2">
        <f t="shared" si="3"/>
        <v>0.23423013592195821</v>
      </c>
      <c r="P52" s="3">
        <v>8.3547874240044102</v>
      </c>
      <c r="Q52">
        <f t="shared" si="4"/>
        <v>13.5302798182068</v>
      </c>
      <c r="R52">
        <f t="shared" si="5"/>
        <v>6.4539503382198102</v>
      </c>
      <c r="S52">
        <f t="shared" si="6"/>
        <v>14.990728699005325</v>
      </c>
      <c r="T52">
        <v>0</v>
      </c>
      <c r="U52" t="str">
        <f t="shared" si="7"/>
        <v>0</v>
      </c>
      <c r="V52">
        <f t="shared" si="8"/>
        <v>0</v>
      </c>
      <c r="W52" s="3">
        <v>-1.5851501807897499</v>
      </c>
      <c r="X52">
        <f t="shared" si="9"/>
        <v>4.4148498192102501</v>
      </c>
      <c r="AA52" s="5"/>
      <c r="AB52" s="3"/>
    </row>
    <row r="53" spans="1:28">
      <c r="A53">
        <v>336.33824591135698</v>
      </c>
      <c r="B53">
        <v>171.50683166266401</v>
      </c>
      <c r="C53">
        <v>329.67056357535802</v>
      </c>
      <c r="D53">
        <v>169.03211874164001</v>
      </c>
      <c r="E53">
        <f t="shared" si="0"/>
        <v>7.1121158437750251</v>
      </c>
      <c r="F53">
        <f t="shared" si="1"/>
        <v>0.92247602165917097</v>
      </c>
      <c r="G53">
        <f t="shared" si="2"/>
        <v>6.560756329144743</v>
      </c>
      <c r="H53">
        <v>52</v>
      </c>
      <c r="I53">
        <f>CORREL(E2:E124,E54:E176)</f>
        <v>-7.8040424924319361E-3</v>
      </c>
      <c r="K53" t="s">
        <v>206</v>
      </c>
      <c r="L53" s="2">
        <f t="shared" si="10"/>
        <v>32.873057021935132</v>
      </c>
      <c r="M53" s="2">
        <v>51</v>
      </c>
      <c r="N53" s="2">
        <f>M53/J2</f>
        <v>11.038961038961039</v>
      </c>
      <c r="O53" s="2">
        <f t="shared" si="3"/>
        <v>0.51364151596773644</v>
      </c>
      <c r="P53" s="3">
        <v>13.337919632762301</v>
      </c>
      <c r="Q53">
        <f t="shared" si="4"/>
        <v>25.352502647587698</v>
      </c>
      <c r="R53">
        <f t="shared" si="5"/>
        <v>20.925785229507099</v>
      </c>
      <c r="S53">
        <f t="shared" si="6"/>
        <v>32.873057021935132</v>
      </c>
      <c r="T53">
        <v>0</v>
      </c>
      <c r="U53" t="str">
        <f t="shared" si="7"/>
        <v>0</v>
      </c>
      <c r="V53">
        <f t="shared" si="8"/>
        <v>0</v>
      </c>
      <c r="W53" s="3">
        <v>-1.6727448090070201</v>
      </c>
      <c r="X53">
        <f t="shared" si="9"/>
        <v>4.3272551909929797</v>
      </c>
      <c r="AA53" s="5"/>
      <c r="AB53" s="3"/>
    </row>
    <row r="54" spans="1:28">
      <c r="A54">
        <v>336.33824591135698</v>
      </c>
      <c r="B54">
        <v>171.50683166266401</v>
      </c>
      <c r="C54">
        <v>329.67056357535802</v>
      </c>
      <c r="D54">
        <v>169.03211874164001</v>
      </c>
      <c r="E54">
        <f t="shared" si="0"/>
        <v>7.1121158437750251</v>
      </c>
      <c r="F54">
        <f t="shared" si="1"/>
        <v>0.934555160600125</v>
      </c>
      <c r="G54">
        <f t="shared" si="2"/>
        <v>6.646664564585862</v>
      </c>
      <c r="H54">
        <v>53</v>
      </c>
      <c r="I54">
        <f>CORREL(E2:E123,E55:E176)</f>
        <v>-4.7278207019737603E-2</v>
      </c>
      <c r="K54" t="s">
        <v>207</v>
      </c>
      <c r="L54" s="2">
        <f t="shared" si="10"/>
        <v>21.403864087020199</v>
      </c>
      <c r="M54" s="2">
        <v>52</v>
      </c>
      <c r="N54" s="2">
        <f>M54/J2</f>
        <v>11.255411255411255</v>
      </c>
      <c r="O54" s="2">
        <f t="shared" si="3"/>
        <v>0.33443537635969062</v>
      </c>
      <c r="P54" s="3">
        <v>13.5125697923812</v>
      </c>
      <c r="Q54">
        <f t="shared" si="4"/>
        <v>-13.0854535975069</v>
      </c>
      <c r="R54">
        <f t="shared" si="5"/>
        <v>-16.938013519982999</v>
      </c>
      <c r="S54">
        <f t="shared" si="6"/>
        <v>21.403864087020199</v>
      </c>
      <c r="T54">
        <v>0</v>
      </c>
      <c r="U54" t="str">
        <f t="shared" si="7"/>
        <v>0</v>
      </c>
      <c r="V54">
        <f t="shared" si="8"/>
        <v>0</v>
      </c>
      <c r="W54" s="3">
        <v>-0.78046821449716597</v>
      </c>
      <c r="X54">
        <f t="shared" si="9"/>
        <v>5.2195317855028343</v>
      </c>
      <c r="AA54" s="5"/>
      <c r="AB54" s="3"/>
    </row>
    <row r="55" spans="1:28">
      <c r="A55">
        <v>337.09170092868402</v>
      </c>
      <c r="B55">
        <v>170.47350361746101</v>
      </c>
      <c r="C55">
        <v>331.24124513618602</v>
      </c>
      <c r="D55">
        <v>170.283200750091</v>
      </c>
      <c r="E55">
        <f t="shared" si="0"/>
        <v>5.8535500477319404</v>
      </c>
      <c r="F55">
        <f t="shared" si="1"/>
        <v>0.94568378160024325</v>
      </c>
      <c r="G55">
        <f t="shared" si="2"/>
        <v>5.5356073449254257</v>
      </c>
      <c r="H55">
        <v>54</v>
      </c>
      <c r="I55">
        <f>CORREL(E2:E122,E56:E176)</f>
        <v>1.3385557324656652E-2</v>
      </c>
      <c r="K55" t="s">
        <v>208</v>
      </c>
      <c r="L55" s="2">
        <f t="shared" si="10"/>
        <v>39.088360119702095</v>
      </c>
      <c r="M55" s="2">
        <v>53</v>
      </c>
      <c r="N55" s="2">
        <f>M55/J2</f>
        <v>11.471861471861471</v>
      </c>
      <c r="O55" s="2">
        <f t="shared" si="3"/>
        <v>0.61075562687034524</v>
      </c>
      <c r="P55" s="3">
        <v>13.8926251059936</v>
      </c>
      <c r="Q55">
        <f t="shared" si="4"/>
        <v>-23.643584520523198</v>
      </c>
      <c r="R55">
        <f t="shared" si="5"/>
        <v>31.126850272207001</v>
      </c>
      <c r="S55">
        <f t="shared" si="6"/>
        <v>39.088360119702095</v>
      </c>
      <c r="T55">
        <v>0</v>
      </c>
      <c r="U55" t="str">
        <f t="shared" si="7"/>
        <v>0</v>
      </c>
      <c r="V55">
        <f t="shared" si="8"/>
        <v>0</v>
      </c>
      <c r="W55" s="3">
        <v>0.56899607506400995</v>
      </c>
      <c r="X55">
        <f t="shared" si="9"/>
        <v>6.5689960750640104</v>
      </c>
      <c r="AA55" s="3"/>
      <c r="AB55" s="3"/>
    </row>
    <row r="56" spans="1:28">
      <c r="A56">
        <v>337.09170092868402</v>
      </c>
      <c r="B56">
        <v>170.47350361746101</v>
      </c>
      <c r="C56">
        <v>331.24124513618602</v>
      </c>
      <c r="D56">
        <v>170.283200750091</v>
      </c>
      <c r="E56">
        <f t="shared" si="0"/>
        <v>5.8535500477319404</v>
      </c>
      <c r="F56">
        <f t="shared" si="1"/>
        <v>0.95583507483678398</v>
      </c>
      <c r="G56">
        <f t="shared" si="2"/>
        <v>5.5950284479347197</v>
      </c>
      <c r="H56">
        <v>55</v>
      </c>
      <c r="I56">
        <f>CORREL(E2:E121,E57:E176)</f>
        <v>-4.7190801606478261E-2</v>
      </c>
      <c r="K56" t="s">
        <v>209</v>
      </c>
      <c r="L56" s="2">
        <f t="shared" si="10"/>
        <v>15.105579533872231</v>
      </c>
      <c r="M56" s="2">
        <v>54</v>
      </c>
      <c r="N56" s="2">
        <f>M56/J2</f>
        <v>11.688311688311687</v>
      </c>
      <c r="O56" s="2">
        <f t="shared" si="3"/>
        <v>0.2360246802167536</v>
      </c>
      <c r="P56" s="3">
        <v>14.041753296642799</v>
      </c>
      <c r="Q56">
        <f t="shared" si="4"/>
        <v>-6.1431119982804496</v>
      </c>
      <c r="R56">
        <f t="shared" si="5"/>
        <v>-13.8000256532632</v>
      </c>
      <c r="S56">
        <f t="shared" si="6"/>
        <v>15.105579533872231</v>
      </c>
      <c r="T56">
        <v>0</v>
      </c>
      <c r="U56" t="str">
        <f t="shared" si="7"/>
        <v>0</v>
      </c>
      <c r="V56">
        <f t="shared" si="8"/>
        <v>0</v>
      </c>
      <c r="W56" s="3">
        <v>1.5851501807897499</v>
      </c>
      <c r="X56">
        <f t="shared" si="9"/>
        <v>7.5851501807897499</v>
      </c>
      <c r="AA56" s="5"/>
      <c r="AB56" s="3"/>
    </row>
    <row r="57" spans="1:28">
      <c r="A57">
        <v>334.01832479632702</v>
      </c>
      <c r="B57">
        <v>174.93599288287299</v>
      </c>
      <c r="C57">
        <v>324.17929896491898</v>
      </c>
      <c r="D57">
        <v>173.20458414396799</v>
      </c>
      <c r="E57">
        <f t="shared" si="0"/>
        <v>9.9902054799824427</v>
      </c>
      <c r="F57">
        <f t="shared" si="1"/>
        <v>0.9649845849551919</v>
      </c>
      <c r="G57">
        <f t="shared" si="2"/>
        <v>9.6403942887179408</v>
      </c>
      <c r="H57">
        <v>56</v>
      </c>
      <c r="I57">
        <f>CORREL(E2:E120,E58:E176)</f>
        <v>-9.1605170397862451E-2</v>
      </c>
      <c r="K57" t="s">
        <v>210</v>
      </c>
      <c r="L57" s="2">
        <f t="shared" si="10"/>
        <v>17.631006095087777</v>
      </c>
      <c r="M57" s="2">
        <v>55</v>
      </c>
      <c r="N57" s="2">
        <f>M57/J2</f>
        <v>11.904761904761905</v>
      </c>
      <c r="O57" s="2">
        <f t="shared" si="3"/>
        <v>0.27548447023574651</v>
      </c>
      <c r="P57" s="3">
        <v>11.9430826898666</v>
      </c>
      <c r="Q57">
        <f t="shared" si="4"/>
        <v>8.7216722384668905</v>
      </c>
      <c r="R57">
        <f t="shared" si="5"/>
        <v>-15.322689362177201</v>
      </c>
      <c r="S57">
        <f t="shared" si="6"/>
        <v>17.631006095087777</v>
      </c>
      <c r="T57">
        <v>0</v>
      </c>
      <c r="U57" t="str">
        <f t="shared" si="7"/>
        <v>0</v>
      </c>
      <c r="V57">
        <f t="shared" si="8"/>
        <v>0</v>
      </c>
      <c r="W57" s="3">
        <v>1.6727448090070201</v>
      </c>
      <c r="X57">
        <f t="shared" si="9"/>
        <v>7.6727448090070203</v>
      </c>
      <c r="AA57" s="3"/>
      <c r="AB57" s="3"/>
    </row>
    <row r="58" spans="1:28">
      <c r="A58">
        <v>333.09874680812197</v>
      </c>
      <c r="B58">
        <v>177.27496789123299</v>
      </c>
      <c r="C58">
        <v>323.18691149759798</v>
      </c>
      <c r="D58">
        <v>178.126626337548</v>
      </c>
      <c r="E58">
        <f t="shared" si="0"/>
        <v>9.9483567151630652</v>
      </c>
      <c r="F58">
        <f t="shared" si="1"/>
        <v>0.97311026998418959</v>
      </c>
      <c r="G58">
        <f t="shared" si="2"/>
        <v>9.6808480889913557</v>
      </c>
      <c r="H58">
        <v>57</v>
      </c>
      <c r="I58">
        <f>CORREL(E2:E119,E59:E176)</f>
        <v>-8.9394281838992007E-2</v>
      </c>
      <c r="K58" t="s">
        <v>211</v>
      </c>
      <c r="L58" s="2">
        <f t="shared" si="10"/>
        <v>28.418315578738685</v>
      </c>
      <c r="M58" s="2">
        <v>56</v>
      </c>
      <c r="N58" s="2">
        <f>M58/J2</f>
        <v>12.121212121212121</v>
      </c>
      <c r="O58" s="2">
        <f t="shared" si="3"/>
        <v>0.44403618091779196</v>
      </c>
      <c r="P58" s="3">
        <v>5.8925120675863401</v>
      </c>
      <c r="Q58">
        <f t="shared" si="4"/>
        <v>11.7234322554832</v>
      </c>
      <c r="R58">
        <f t="shared" si="5"/>
        <v>25.887483394178702</v>
      </c>
      <c r="S58">
        <f t="shared" si="6"/>
        <v>28.418315578738685</v>
      </c>
      <c r="T58">
        <v>0</v>
      </c>
      <c r="U58" t="str">
        <f t="shared" si="7"/>
        <v>0</v>
      </c>
      <c r="V58">
        <f t="shared" si="8"/>
        <v>0</v>
      </c>
      <c r="W58" s="3">
        <v>0.78046821449716597</v>
      </c>
      <c r="X58">
        <f t="shared" si="9"/>
        <v>6.7804682144971657</v>
      </c>
      <c r="AA58" s="5"/>
      <c r="AB58" s="3"/>
    </row>
    <row r="59" spans="1:28">
      <c r="A59">
        <v>333.09874680812197</v>
      </c>
      <c r="B59">
        <v>177.27496789123299</v>
      </c>
      <c r="C59">
        <v>323.18691149759798</v>
      </c>
      <c r="D59">
        <v>178.126626337548</v>
      </c>
      <c r="E59">
        <f t="shared" si="0"/>
        <v>9.9483567151630652</v>
      </c>
      <c r="F59">
        <f t="shared" si="1"/>
        <v>0.98019255443681608</v>
      </c>
      <c r="G59">
        <f t="shared" si="2"/>
        <v>9.7513051810843372</v>
      </c>
      <c r="H59">
        <v>58</v>
      </c>
      <c r="I59">
        <f>CORREL(E2:E118,E60:E176)</f>
        <v>-0.15118975958059969</v>
      </c>
      <c r="K59" t="s">
        <v>212</v>
      </c>
      <c r="L59" s="2">
        <f t="shared" si="10"/>
        <v>9.6701721115886023</v>
      </c>
      <c r="M59" s="2">
        <v>57</v>
      </c>
      <c r="N59" s="2">
        <f>M59/J2</f>
        <v>12.337662337662337</v>
      </c>
      <c r="O59" s="2">
        <f t="shared" si="3"/>
        <v>0.15109643924357191</v>
      </c>
      <c r="P59" s="3">
        <v>5.9353976971911502</v>
      </c>
      <c r="Q59">
        <f t="shared" si="4"/>
        <v>-2.7951833005978299</v>
      </c>
      <c r="R59">
        <f t="shared" si="5"/>
        <v>-9.2573851050825908</v>
      </c>
      <c r="S59">
        <f t="shared" si="6"/>
        <v>9.6701721115886023</v>
      </c>
      <c r="T59">
        <v>0</v>
      </c>
      <c r="U59" t="str">
        <f t="shared" si="7"/>
        <v>0</v>
      </c>
      <c r="V59">
        <f t="shared" si="8"/>
        <v>0</v>
      </c>
      <c r="W59" s="3">
        <v>-0.56899607506400995</v>
      </c>
      <c r="X59">
        <f t="shared" si="9"/>
        <v>5.4310039249359896</v>
      </c>
      <c r="AA59" s="3"/>
      <c r="AB59" s="3"/>
    </row>
    <row r="60" spans="1:28">
      <c r="A60">
        <v>315.08647755426102</v>
      </c>
      <c r="B60">
        <v>180.39613051358799</v>
      </c>
      <c r="C60">
        <v>317.90756664944001</v>
      </c>
      <c r="D60">
        <v>179.211281861776</v>
      </c>
      <c r="E60">
        <f t="shared" si="0"/>
        <v>3.0598055511157085</v>
      </c>
      <c r="F60">
        <f t="shared" si="1"/>
        <v>0.98621437646949028</v>
      </c>
      <c r="G60">
        <f t="shared" si="2"/>
        <v>3.0176242237114637</v>
      </c>
      <c r="H60">
        <v>59</v>
      </c>
      <c r="I60">
        <f>CORREL(E2:E117,E61:E176)</f>
        <v>-0.1065705957588594</v>
      </c>
      <c r="K60" t="s">
        <v>213</v>
      </c>
      <c r="L60" s="2">
        <f t="shared" si="10"/>
        <v>7.2241017200628699</v>
      </c>
      <c r="M60" s="2">
        <v>58</v>
      </c>
      <c r="N60" s="2">
        <f>M60/J2</f>
        <v>12.554112554112553</v>
      </c>
      <c r="O60" s="2">
        <f t="shared" si="3"/>
        <v>0.11287658937598234</v>
      </c>
      <c r="P60" s="3">
        <v>5.4911787813936401</v>
      </c>
      <c r="Q60">
        <f t="shared" si="4"/>
        <v>3.4964378864636001</v>
      </c>
      <c r="R60">
        <f t="shared" si="5"/>
        <v>-6.3215953499031601</v>
      </c>
      <c r="S60">
        <f t="shared" si="6"/>
        <v>7.2241017200628699</v>
      </c>
      <c r="T60">
        <v>0</v>
      </c>
      <c r="U60" t="str">
        <f t="shared" si="7"/>
        <v>0</v>
      </c>
      <c r="V60">
        <f t="shared" si="8"/>
        <v>0</v>
      </c>
      <c r="W60" s="3">
        <v>-1.5851501807897499</v>
      </c>
      <c r="X60">
        <f t="shared" si="9"/>
        <v>4.4148498192102501</v>
      </c>
      <c r="AA60" s="5"/>
      <c r="AB60" s="3"/>
    </row>
    <row r="61" spans="1:28">
      <c r="A61" s="6">
        <v>315.08647755426102</v>
      </c>
      <c r="B61" s="6">
        <v>180.39613051358799</v>
      </c>
      <c r="C61" s="6">
        <v>317.90756664944001</v>
      </c>
      <c r="D61" s="6">
        <v>179.211281861776</v>
      </c>
      <c r="E61">
        <f t="shared" si="0"/>
        <v>3.0598055511157085</v>
      </c>
      <c r="F61">
        <f t="shared" si="1"/>
        <v>0.99116122898548609</v>
      </c>
      <c r="G61">
        <f t="shared" si="2"/>
        <v>3.0327606305004582</v>
      </c>
      <c r="H61">
        <v>60</v>
      </c>
      <c r="I61">
        <f>CORREL(E2:E116,E62:E176)</f>
        <v>-4.9866901606752514E-2</v>
      </c>
      <c r="K61" t="s">
        <v>214</v>
      </c>
      <c r="L61" s="2">
        <f t="shared" si="10"/>
        <v>12.19157304211106</v>
      </c>
      <c r="M61" s="2">
        <v>59</v>
      </c>
      <c r="N61" s="2">
        <f>M61/J2</f>
        <v>12.770562770562771</v>
      </c>
      <c r="O61" s="2">
        <f t="shared" si="3"/>
        <v>0.19049332878298531</v>
      </c>
      <c r="P61" s="3">
        <v>5.5187225408628304</v>
      </c>
      <c r="Q61">
        <f t="shared" si="4"/>
        <v>-6.1082773856938699</v>
      </c>
      <c r="R61">
        <f t="shared" si="5"/>
        <v>-10.550990504239399</v>
      </c>
      <c r="S61">
        <f t="shared" si="6"/>
        <v>12.19157304211106</v>
      </c>
      <c r="T61">
        <v>0</v>
      </c>
      <c r="U61" t="str">
        <f t="shared" si="7"/>
        <v>0</v>
      </c>
      <c r="V61">
        <f t="shared" si="8"/>
        <v>0</v>
      </c>
      <c r="W61" s="3">
        <v>-1.6727448090070201</v>
      </c>
      <c r="X61">
        <f t="shared" si="9"/>
        <v>4.3272551909929797</v>
      </c>
      <c r="AA61" s="3"/>
      <c r="AB61" s="3"/>
    </row>
    <row r="62" spans="1:28">
      <c r="A62">
        <v>316.81549191010998</v>
      </c>
      <c r="B62">
        <v>178.77435753967001</v>
      </c>
      <c r="C62">
        <v>310.88103036843302</v>
      </c>
      <c r="D62">
        <v>179.724421757204</v>
      </c>
      <c r="E62">
        <f t="shared" si="0"/>
        <v>6.010029601181798</v>
      </c>
      <c r="F62">
        <f t="shared" si="1"/>
        <v>0.99502119458379923</v>
      </c>
      <c r="G62">
        <f t="shared" si="2"/>
        <v>5.9801068332519067</v>
      </c>
      <c r="H62">
        <v>61</v>
      </c>
      <c r="I62">
        <f>CORREL(E2:E115,E63:E176)</f>
        <v>-1.3560812956941972E-2</v>
      </c>
      <c r="K62" t="s">
        <v>215</v>
      </c>
      <c r="L62" s="2">
        <f t="shared" si="10"/>
        <v>3.5375413790652872</v>
      </c>
      <c r="M62" s="2">
        <v>60</v>
      </c>
      <c r="N62" s="2">
        <f>M62/J2</f>
        <v>12.987012987012987</v>
      </c>
      <c r="O62" s="2">
        <f t="shared" si="3"/>
        <v>5.5274084047895113E-2</v>
      </c>
      <c r="P62" s="3">
        <v>5.51775097571901</v>
      </c>
      <c r="Q62">
        <f t="shared" si="4"/>
        <v>3.5298008826915401</v>
      </c>
      <c r="R62">
        <f t="shared" si="5"/>
        <v>0.233890438344869</v>
      </c>
      <c r="S62">
        <f t="shared" si="6"/>
        <v>3.5375413790652872</v>
      </c>
      <c r="T62">
        <v>0</v>
      </c>
      <c r="U62" t="str">
        <f t="shared" si="7"/>
        <v>0</v>
      </c>
      <c r="V62">
        <f t="shared" si="8"/>
        <v>0</v>
      </c>
      <c r="W62" s="3">
        <v>-0.78046821449716597</v>
      </c>
      <c r="X62">
        <f t="shared" si="9"/>
        <v>5.2195317855028343</v>
      </c>
      <c r="AA62" s="5"/>
      <c r="AB62" s="3"/>
    </row>
    <row r="63" spans="1:28">
      <c r="A63">
        <v>316.81549191010998</v>
      </c>
      <c r="B63">
        <v>178.77435753967001</v>
      </c>
      <c r="C63">
        <v>310.88103036843302</v>
      </c>
      <c r="D63">
        <v>179.724421757204</v>
      </c>
      <c r="E63">
        <f t="shared" si="0"/>
        <v>6.010029601181798</v>
      </c>
      <c r="F63">
        <f t="shared" si="1"/>
        <v>0.99778497426921064</v>
      </c>
      <c r="G63">
        <f t="shared" si="2"/>
        <v>5.9967172309723749</v>
      </c>
      <c r="H63">
        <v>62</v>
      </c>
      <c r="I63">
        <f>CORREL(E2:E114,E64:E176)</f>
        <v>0.12726909405709266</v>
      </c>
      <c r="K63" t="s">
        <v>216</v>
      </c>
      <c r="L63" s="2">
        <f t="shared" si="10"/>
        <v>11.702537845765224</v>
      </c>
      <c r="M63" s="2">
        <v>61</v>
      </c>
      <c r="N63" s="2">
        <f>M63/J2</f>
        <v>13.203463203463203</v>
      </c>
      <c r="O63" s="2">
        <f t="shared" si="3"/>
        <v>0.18285215384008163</v>
      </c>
      <c r="P63" s="3">
        <v>5.5330771297133801</v>
      </c>
      <c r="Q63">
        <f t="shared" si="4"/>
        <v>-6.3975824807727601</v>
      </c>
      <c r="R63">
        <f t="shared" si="5"/>
        <v>9.7989963992888995</v>
      </c>
      <c r="S63">
        <f t="shared" si="6"/>
        <v>11.702537845765224</v>
      </c>
      <c r="T63">
        <v>0</v>
      </c>
      <c r="U63" t="str">
        <f t="shared" si="7"/>
        <v>0</v>
      </c>
      <c r="V63">
        <f t="shared" si="8"/>
        <v>0</v>
      </c>
      <c r="W63" s="3">
        <v>0.56899607506400995</v>
      </c>
      <c r="X63">
        <f t="shared" si="9"/>
        <v>6.5689960750640104</v>
      </c>
      <c r="AA63" s="3"/>
      <c r="AB63" s="3"/>
    </row>
    <row r="64" spans="1:28">
      <c r="A64">
        <v>310.405391232976</v>
      </c>
      <c r="B64">
        <v>179.53995309080099</v>
      </c>
      <c r="C64">
        <v>314.463094867157</v>
      </c>
      <c r="D64">
        <v>179.481273844084</v>
      </c>
      <c r="E64">
        <f t="shared" si="0"/>
        <v>4.0581278980388147</v>
      </c>
      <c r="F64">
        <f t="shared" si="1"/>
        <v>0.99944590985437931</v>
      </c>
      <c r="G64">
        <f t="shared" si="2"/>
        <v>4.0558793293608426</v>
      </c>
      <c r="H64">
        <v>63</v>
      </c>
      <c r="I64">
        <f>CORREL(E2:E113,E65:E176)</f>
        <v>0.26434896101672717</v>
      </c>
      <c r="K64" t="s">
        <v>217</v>
      </c>
      <c r="L64" s="2">
        <f t="shared" si="10"/>
        <v>4.2850237350013192</v>
      </c>
      <c r="M64" s="2">
        <v>62</v>
      </c>
      <c r="N64" s="2">
        <f>M64/J2</f>
        <v>13.419913419913419</v>
      </c>
      <c r="O64" s="2">
        <f t="shared" si="3"/>
        <v>6.6953495859395612E-2</v>
      </c>
      <c r="P64" s="3">
        <v>30.374381120432599</v>
      </c>
      <c r="Q64">
        <f t="shared" si="4"/>
        <v>-1.49222677189494</v>
      </c>
      <c r="R64">
        <f t="shared" si="5"/>
        <v>4.0168006760062998</v>
      </c>
      <c r="S64">
        <f t="shared" si="6"/>
        <v>4.2850237350013192</v>
      </c>
      <c r="T64">
        <v>0</v>
      </c>
      <c r="U64" t="str">
        <f t="shared" si="7"/>
        <v>0</v>
      </c>
      <c r="V64">
        <f t="shared" si="8"/>
        <v>0</v>
      </c>
      <c r="W64" s="3">
        <v>1.5851501807897499</v>
      </c>
      <c r="X64">
        <f t="shared" si="9"/>
        <v>7.5851501807897499</v>
      </c>
      <c r="AA64" s="5"/>
      <c r="AB64" s="3"/>
    </row>
    <row r="65" spans="1:28">
      <c r="A65">
        <v>310.405391232976</v>
      </c>
      <c r="B65">
        <v>179.53995309080099</v>
      </c>
      <c r="C65">
        <v>314.463094867157</v>
      </c>
      <c r="D65">
        <v>179.481273844084</v>
      </c>
      <c r="E65">
        <f t="shared" si="0"/>
        <v>4.0581278980388147</v>
      </c>
      <c r="F65">
        <f t="shared" si="1"/>
        <v>1</v>
      </c>
      <c r="G65">
        <f t="shared" si="2"/>
        <v>4.0581278980388147</v>
      </c>
      <c r="H65">
        <v>64</v>
      </c>
      <c r="I65">
        <f>CORREL(E2:E112,E66:E176)</f>
        <v>0.33872675749778386</v>
      </c>
      <c r="K65" t="s">
        <v>218</v>
      </c>
      <c r="L65" s="2">
        <f t="shared" si="10"/>
        <v>10.915859062571373</v>
      </c>
      <c r="M65" s="2">
        <v>63</v>
      </c>
      <c r="N65" s="2">
        <f>M65/J2</f>
        <v>13.636363636363637</v>
      </c>
      <c r="O65" s="2">
        <f t="shared" si="3"/>
        <v>0.17056029785267771</v>
      </c>
      <c r="P65" s="3">
        <v>30.391220596278401</v>
      </c>
      <c r="Q65">
        <f t="shared" si="4"/>
        <v>10.698420394257001</v>
      </c>
      <c r="R65">
        <f t="shared" si="5"/>
        <v>-2.1678976317315999</v>
      </c>
      <c r="S65">
        <f t="shared" si="6"/>
        <v>10.915859062571373</v>
      </c>
      <c r="T65">
        <v>0</v>
      </c>
      <c r="U65" t="str">
        <f t="shared" si="7"/>
        <v>0</v>
      </c>
      <c r="V65">
        <f t="shared" si="8"/>
        <v>0</v>
      </c>
      <c r="W65" s="3">
        <v>1.6727448090070201</v>
      </c>
      <c r="X65">
        <f t="shared" si="9"/>
        <v>7.6727448090070203</v>
      </c>
      <c r="AA65" s="5"/>
      <c r="AB65" s="3"/>
    </row>
    <row r="66" spans="1:28">
      <c r="A66">
        <v>302.01199946422003</v>
      </c>
      <c r="B66">
        <v>179.392378157678</v>
      </c>
      <c r="C66">
        <v>309.04824817227001</v>
      </c>
      <c r="D66">
        <v>180.22181268239299</v>
      </c>
      <c r="E66">
        <f t="shared" si="0"/>
        <v>7.0849670085558074</v>
      </c>
      <c r="F66">
        <f t="shared" si="1"/>
        <v>0.99944590985437931</v>
      </c>
      <c r="G66">
        <f t="shared" si="2"/>
        <v>7.0810412981543189</v>
      </c>
      <c r="H66">
        <v>65</v>
      </c>
      <c r="I66">
        <f>CORREL(E2:E111,E67:E176)</f>
        <v>0.40685210026660734</v>
      </c>
      <c r="K66" s="3">
        <v>-4.5017650168479699</v>
      </c>
      <c r="L66" s="2">
        <f t="shared" si="10"/>
        <v>4.5017650168479699</v>
      </c>
      <c r="M66" s="2">
        <v>64</v>
      </c>
      <c r="N66" s="2">
        <f>M66/J2</f>
        <v>13.852813852813853</v>
      </c>
      <c r="O66" s="2">
        <f t="shared" si="3"/>
        <v>7.034007838824953E-2</v>
      </c>
      <c r="P66" s="3">
        <v>26.930382111015199</v>
      </c>
      <c r="Q66">
        <f t="shared" si="4"/>
        <v>-4.5017650168479699</v>
      </c>
      <c r="R66">
        <f t="shared" si="5"/>
        <v>0</v>
      </c>
      <c r="S66">
        <f t="shared" si="6"/>
        <v>4.5017650168479699</v>
      </c>
      <c r="T66">
        <v>0</v>
      </c>
      <c r="U66" t="str">
        <f t="shared" si="7"/>
        <v>0</v>
      </c>
      <c r="V66">
        <f t="shared" si="8"/>
        <v>0</v>
      </c>
      <c r="W66" s="3">
        <v>0.78046821449716597</v>
      </c>
      <c r="X66">
        <f t="shared" si="9"/>
        <v>6.7804682144971657</v>
      </c>
      <c r="AA66" s="5"/>
      <c r="AB66" s="3"/>
    </row>
    <row r="67" spans="1:28">
      <c r="A67">
        <v>302.01199946422003</v>
      </c>
      <c r="B67">
        <v>179.392378157678</v>
      </c>
      <c r="C67">
        <v>309.04824817227001</v>
      </c>
      <c r="D67">
        <v>180.22181268239299</v>
      </c>
      <c r="E67">
        <f t="shared" ref="E67:E130" si="11">SQRT((A67-C67)^2+(B67-D67)^2)</f>
        <v>7.0849670085558074</v>
      </c>
      <c r="F67">
        <f t="shared" ref="F67:F129" si="12">0.54-(0.46*COS(2*PI()*0.03*H67/3.84))</f>
        <v>0.99778497426921064</v>
      </c>
      <c r="G67">
        <f t="shared" ref="G67:G129" si="13">E67*F67</f>
        <v>7.0692736243300622</v>
      </c>
      <c r="H67">
        <v>66</v>
      </c>
      <c r="I67">
        <f>CORREL(E2:E110,E68:E176)</f>
        <v>0.3551422619507093</v>
      </c>
      <c r="K67" t="s">
        <v>219</v>
      </c>
      <c r="L67" s="2">
        <f t="shared" si="10"/>
        <v>10.915859062571437</v>
      </c>
      <c r="M67" s="2">
        <v>65</v>
      </c>
      <c r="N67" s="2">
        <f>M67/J2</f>
        <v>14.069264069264069</v>
      </c>
      <c r="O67" s="2">
        <f t="shared" si="3"/>
        <v>0.17056029785267871</v>
      </c>
      <c r="P67" s="3">
        <v>26.885627683057301</v>
      </c>
      <c r="Q67">
        <f t="shared" ref="Q67:Q128" si="14">IMREAL(K67)</f>
        <v>10.6984203942571</v>
      </c>
      <c r="R67">
        <f t="shared" ref="R67:R128" si="15">IMAGINARY(K67)</f>
        <v>2.16789763173142</v>
      </c>
      <c r="S67">
        <f t="shared" ref="S67:S128" si="16">IMABS(K67)</f>
        <v>10.915859062571437</v>
      </c>
      <c r="T67">
        <v>0</v>
      </c>
      <c r="U67" t="str">
        <f t="shared" ref="U67:U129" si="17">COMPLEX(T67*Q67,T67*R67)</f>
        <v>0</v>
      </c>
      <c r="V67">
        <f t="shared" ref="V67:V129" si="18">IMABS(U67)</f>
        <v>0</v>
      </c>
      <c r="W67" s="3">
        <v>-0.56899607506400995</v>
      </c>
      <c r="X67">
        <f t="shared" ref="X67:X129" si="19">W67+6</f>
        <v>5.4310039249359896</v>
      </c>
      <c r="AA67" s="5"/>
      <c r="AB67" s="3"/>
    </row>
    <row r="68" spans="1:28">
      <c r="A68">
        <v>298.95191047163701</v>
      </c>
      <c r="B68">
        <v>182.18284612870801</v>
      </c>
      <c r="C68">
        <v>293.93088920385401</v>
      </c>
      <c r="D68">
        <v>181.60718248419201</v>
      </c>
      <c r="E68">
        <f t="shared" si="11"/>
        <v>5.0539136521261057</v>
      </c>
      <c r="F68">
        <f t="shared" si="12"/>
        <v>0.99502119458379934</v>
      </c>
      <c r="G68">
        <f t="shared" si="13"/>
        <v>5.0287511994618894</v>
      </c>
      <c r="H68">
        <v>67</v>
      </c>
      <c r="I68">
        <f>CORREL(E2:E109,E69:E176)</f>
        <v>0.17794204500146338</v>
      </c>
      <c r="K68" t="s">
        <v>220</v>
      </c>
      <c r="L68" s="2">
        <f t="shared" ref="L68:L129" si="20">IMABS(K68)</f>
        <v>4.2850237350013707</v>
      </c>
      <c r="M68" s="2">
        <v>66</v>
      </c>
      <c r="N68" s="2">
        <f>M68/J2</f>
        <v>14.285714285714285</v>
      </c>
      <c r="O68" s="2">
        <f t="shared" ref="O68:O129" si="21">L68/(128/2)</f>
        <v>6.6953495859396417E-2</v>
      </c>
      <c r="P68" s="3">
        <v>6.3709326695575497</v>
      </c>
      <c r="Q68">
        <f t="shared" si="14"/>
        <v>-1.49222677189498</v>
      </c>
      <c r="R68">
        <f t="shared" si="15"/>
        <v>-4.0168006760063397</v>
      </c>
      <c r="S68">
        <f t="shared" si="16"/>
        <v>4.2850237350013707</v>
      </c>
      <c r="T68">
        <v>0</v>
      </c>
      <c r="U68" t="str">
        <f t="shared" si="17"/>
        <v>0</v>
      </c>
      <c r="V68">
        <f t="shared" si="18"/>
        <v>0</v>
      </c>
      <c r="W68" s="3">
        <v>-1.5851501807897499</v>
      </c>
      <c r="X68">
        <f t="shared" si="19"/>
        <v>4.4148498192102501</v>
      </c>
      <c r="AA68" s="5"/>
      <c r="AB68" s="3"/>
    </row>
    <row r="69" spans="1:28">
      <c r="A69">
        <v>286.583707935615</v>
      </c>
      <c r="B69">
        <v>183.19317460709499</v>
      </c>
      <c r="C69">
        <v>289.87966052103599</v>
      </c>
      <c r="D69">
        <v>182.159677943367</v>
      </c>
      <c r="E69">
        <f t="shared" si="11"/>
        <v>3.4541885876831042</v>
      </c>
      <c r="F69">
        <f t="shared" si="12"/>
        <v>0.99116122898548609</v>
      </c>
      <c r="G69">
        <f t="shared" si="13"/>
        <v>3.4236578057156262</v>
      </c>
      <c r="H69">
        <v>68</v>
      </c>
      <c r="I69">
        <f>CORREL(E2:E108,E70:E176)</f>
        <v>0.12950816646742519</v>
      </c>
      <c r="K69" t="s">
        <v>221</v>
      </c>
      <c r="L69" s="2">
        <f t="shared" si="20"/>
        <v>11.702537845765134</v>
      </c>
      <c r="M69" s="2">
        <v>67</v>
      </c>
      <c r="N69" s="2">
        <f>M69/J2</f>
        <v>14.502164502164502</v>
      </c>
      <c r="O69" s="2">
        <f t="shared" si="21"/>
        <v>0.18285215384008022</v>
      </c>
      <c r="P69" s="3">
        <v>11.638011644078</v>
      </c>
      <c r="Q69">
        <f t="shared" si="14"/>
        <v>-6.3975824807726402</v>
      </c>
      <c r="R69">
        <f t="shared" si="15"/>
        <v>-9.7989963992888693</v>
      </c>
      <c r="S69">
        <f t="shared" si="16"/>
        <v>11.702537845765134</v>
      </c>
      <c r="T69">
        <v>0</v>
      </c>
      <c r="U69" t="str">
        <f t="shared" si="17"/>
        <v>0</v>
      </c>
      <c r="V69">
        <f t="shared" si="18"/>
        <v>0</v>
      </c>
      <c r="W69" s="3">
        <v>-1.6727448090070201</v>
      </c>
      <c r="X69">
        <f t="shared" si="19"/>
        <v>4.3272551909929797</v>
      </c>
      <c r="AA69" s="5"/>
      <c r="AB69" s="3"/>
    </row>
    <row r="70" spans="1:28">
      <c r="A70">
        <v>286.583707935615</v>
      </c>
      <c r="B70">
        <v>183.19317460709499</v>
      </c>
      <c r="C70">
        <v>289.87966052103599</v>
      </c>
      <c r="D70">
        <v>182.159677943367</v>
      </c>
      <c r="E70">
        <f t="shared" si="11"/>
        <v>3.4541885876831042</v>
      </c>
      <c r="F70">
        <f t="shared" si="12"/>
        <v>0.98621437646949028</v>
      </c>
      <c r="G70">
        <f t="shared" si="13"/>
        <v>3.4065704442099221</v>
      </c>
      <c r="H70">
        <v>69</v>
      </c>
      <c r="I70">
        <f>CORREL(E2:E107,E71:E176)</f>
        <v>0.12129783002008665</v>
      </c>
      <c r="K70" t="s">
        <v>222</v>
      </c>
      <c r="L70" s="2">
        <f t="shared" si="20"/>
        <v>3.5375413790653374</v>
      </c>
      <c r="M70" s="2">
        <v>68</v>
      </c>
      <c r="N70" s="2">
        <f>M70/J2</f>
        <v>14.718614718614718</v>
      </c>
      <c r="O70" s="2">
        <f t="shared" si="21"/>
        <v>5.5274084047895897E-2</v>
      </c>
      <c r="P70" s="3">
        <v>11.5799267175301</v>
      </c>
      <c r="Q70">
        <f t="shared" si="14"/>
        <v>3.5298008826915801</v>
      </c>
      <c r="R70">
        <f t="shared" si="15"/>
        <v>-0.23389043834502801</v>
      </c>
      <c r="S70">
        <f t="shared" si="16"/>
        <v>3.5375413790653374</v>
      </c>
      <c r="T70">
        <v>0</v>
      </c>
      <c r="U70" t="str">
        <f t="shared" si="17"/>
        <v>0</v>
      </c>
      <c r="V70">
        <f t="shared" si="18"/>
        <v>0</v>
      </c>
      <c r="W70" s="3">
        <v>-0.78046821449716597</v>
      </c>
      <c r="X70">
        <f t="shared" si="19"/>
        <v>5.2195317855028343</v>
      </c>
      <c r="AA70" s="5"/>
      <c r="AB70" s="3"/>
    </row>
    <row r="71" spans="1:28">
      <c r="A71">
        <v>276.54810662770501</v>
      </c>
      <c r="B71">
        <v>177.46651853568801</v>
      </c>
      <c r="C71">
        <v>274.25831764310198</v>
      </c>
      <c r="D71">
        <v>175.542277651538</v>
      </c>
      <c r="E71">
        <f t="shared" si="11"/>
        <v>2.9909591395142479</v>
      </c>
      <c r="F71">
        <f t="shared" si="12"/>
        <v>0.98019255443681619</v>
      </c>
      <c r="G71">
        <f t="shared" si="13"/>
        <v>2.9317158791766125</v>
      </c>
      <c r="H71">
        <v>70</v>
      </c>
      <c r="I71">
        <f>CORREL(E2:E106,E72:E176)</f>
        <v>2.5745597106829596E-2</v>
      </c>
      <c r="K71" t="s">
        <v>223</v>
      </c>
      <c r="L71" s="2">
        <f t="shared" si="20"/>
        <v>12.191573042111143</v>
      </c>
      <c r="M71" s="2">
        <v>69</v>
      </c>
      <c r="N71" s="2">
        <f>M71/J2</f>
        <v>14.935064935064934</v>
      </c>
      <c r="O71" s="2">
        <f t="shared" si="21"/>
        <v>0.19049332878298661</v>
      </c>
      <c r="P71" s="3">
        <v>5.4878365847774404</v>
      </c>
      <c r="Q71">
        <f t="shared" si="14"/>
        <v>-6.1082773856938601</v>
      </c>
      <c r="R71">
        <f t="shared" si="15"/>
        <v>10.5509905042395</v>
      </c>
      <c r="S71">
        <f t="shared" si="16"/>
        <v>12.191573042111143</v>
      </c>
      <c r="T71">
        <v>0</v>
      </c>
      <c r="U71" t="str">
        <f t="shared" si="17"/>
        <v>0</v>
      </c>
      <c r="V71">
        <f t="shared" si="18"/>
        <v>0</v>
      </c>
      <c r="W71" s="3">
        <v>0.56899607506400995</v>
      </c>
      <c r="X71">
        <f t="shared" si="19"/>
        <v>6.5689960750640104</v>
      </c>
      <c r="AA71" s="3"/>
      <c r="AB71" s="3"/>
    </row>
    <row r="72" spans="1:28">
      <c r="A72" s="7">
        <v>276.54810662770501</v>
      </c>
      <c r="B72" s="7">
        <v>177.46651853568801</v>
      </c>
      <c r="C72" s="7">
        <v>274.25831764310198</v>
      </c>
      <c r="D72" s="7">
        <v>175.542277651538</v>
      </c>
      <c r="E72">
        <f t="shared" si="11"/>
        <v>2.9909591395142479</v>
      </c>
      <c r="F72">
        <f t="shared" si="12"/>
        <v>0.9731102699841897</v>
      </c>
      <c r="G72">
        <f t="shared" si="13"/>
        <v>2.9105330557643896</v>
      </c>
      <c r="H72">
        <v>71</v>
      </c>
      <c r="I72">
        <f>CORREL(E2:E105,E73:E176)</f>
        <v>0.16175242076156596</v>
      </c>
      <c r="K72" t="s">
        <v>224</v>
      </c>
      <c r="L72" s="2">
        <f t="shared" si="20"/>
        <v>7.2241017200628237</v>
      </c>
      <c r="M72" s="2">
        <v>70</v>
      </c>
      <c r="N72" s="2">
        <f>M72/J2</f>
        <v>15.15151515151515</v>
      </c>
      <c r="O72" s="2">
        <f t="shared" si="21"/>
        <v>0.11287658937598162</v>
      </c>
      <c r="P72" s="3">
        <v>5.4481847637684</v>
      </c>
      <c r="Q72">
        <f t="shared" si="14"/>
        <v>3.4964378864635601</v>
      </c>
      <c r="R72">
        <f t="shared" si="15"/>
        <v>6.3215953499031299</v>
      </c>
      <c r="S72">
        <f t="shared" si="16"/>
        <v>7.2241017200628237</v>
      </c>
      <c r="T72">
        <v>0</v>
      </c>
      <c r="U72" t="str">
        <f t="shared" si="17"/>
        <v>0</v>
      </c>
      <c r="V72">
        <f t="shared" si="18"/>
        <v>0</v>
      </c>
      <c r="W72" s="3">
        <v>1.5851501807897499</v>
      </c>
      <c r="X72">
        <f t="shared" si="19"/>
        <v>7.5851501807897499</v>
      </c>
      <c r="AA72" s="5"/>
      <c r="AB72" s="3"/>
    </row>
    <row r="73" spans="1:28">
      <c r="A73">
        <v>269.69410082152802</v>
      </c>
      <c r="B73">
        <v>178.16358751823901</v>
      </c>
      <c r="C73">
        <v>272.29811042755898</v>
      </c>
      <c r="D73">
        <v>175.53290246154501</v>
      </c>
      <c r="E73">
        <f t="shared" si="11"/>
        <v>3.7015361535198656</v>
      </c>
      <c r="F73">
        <f t="shared" si="12"/>
        <v>0.96498458495519202</v>
      </c>
      <c r="G73">
        <f t="shared" si="13"/>
        <v>3.5719253288010053</v>
      </c>
      <c r="H73">
        <v>72</v>
      </c>
      <c r="I73">
        <f>CORREL(E2:E104,E74:E176)</f>
        <v>8.626403424180798E-2</v>
      </c>
      <c r="K73" t="s">
        <v>225</v>
      </c>
      <c r="L73" s="2">
        <f t="shared" si="20"/>
        <v>9.6701721115885277</v>
      </c>
      <c r="M73" s="2">
        <v>71</v>
      </c>
      <c r="N73" s="2">
        <f>M73/J2</f>
        <v>15.367965367965368</v>
      </c>
      <c r="O73" s="2">
        <f t="shared" si="21"/>
        <v>0.15109643924357075</v>
      </c>
      <c r="P73" s="3">
        <v>8.0111215370992692</v>
      </c>
      <c r="Q73">
        <f t="shared" si="14"/>
        <v>-2.79518330059781</v>
      </c>
      <c r="R73">
        <f t="shared" si="15"/>
        <v>9.2573851050825198</v>
      </c>
      <c r="S73">
        <f t="shared" si="16"/>
        <v>9.6701721115885277</v>
      </c>
      <c r="T73">
        <v>0</v>
      </c>
      <c r="U73" t="str">
        <f t="shared" si="17"/>
        <v>0</v>
      </c>
      <c r="V73">
        <f t="shared" si="18"/>
        <v>0</v>
      </c>
      <c r="W73" s="3">
        <v>1.6727448090070201</v>
      </c>
      <c r="X73">
        <f t="shared" si="19"/>
        <v>7.6727448090070203</v>
      </c>
      <c r="AA73" s="3"/>
      <c r="AB73" s="3"/>
    </row>
    <row r="74" spans="1:28">
      <c r="A74">
        <v>262.51681957912803</v>
      </c>
      <c r="B74">
        <v>171.403164993464</v>
      </c>
      <c r="C74">
        <v>267.27351444704499</v>
      </c>
      <c r="D74">
        <v>169.86590362429999</v>
      </c>
      <c r="E74">
        <f t="shared" si="11"/>
        <v>4.9989317442421228</v>
      </c>
      <c r="F74">
        <f t="shared" si="12"/>
        <v>0.95583507483678409</v>
      </c>
      <c r="G74">
        <f t="shared" si="13"/>
        <v>4.7781542978616454</v>
      </c>
      <c r="H74">
        <v>73</v>
      </c>
      <c r="I74">
        <f>CORREL(E2:E103,E75:E176)</f>
        <v>-4.1833475520655972E-2</v>
      </c>
      <c r="K74" t="s">
        <v>226</v>
      </c>
      <c r="L74" s="2">
        <f t="shared" si="20"/>
        <v>28.418315578738685</v>
      </c>
      <c r="M74" s="2">
        <v>72</v>
      </c>
      <c r="N74" s="2">
        <f>M74/J2</f>
        <v>15.584415584415584</v>
      </c>
      <c r="O74" s="2">
        <f t="shared" si="21"/>
        <v>0.44403618091779196</v>
      </c>
      <c r="P74" s="3">
        <v>11.049985366689899</v>
      </c>
      <c r="Q74">
        <f t="shared" si="14"/>
        <v>11.7234322554832</v>
      </c>
      <c r="R74">
        <f t="shared" si="15"/>
        <v>-25.887483394178702</v>
      </c>
      <c r="S74">
        <f t="shared" si="16"/>
        <v>28.418315578738685</v>
      </c>
      <c r="T74">
        <v>0</v>
      </c>
      <c r="U74" t="str">
        <f t="shared" si="17"/>
        <v>0</v>
      </c>
      <c r="V74">
        <f t="shared" si="18"/>
        <v>0</v>
      </c>
      <c r="W74" s="3">
        <v>0.78046821449716597</v>
      </c>
      <c r="X74">
        <f t="shared" si="19"/>
        <v>6.7804682144971657</v>
      </c>
      <c r="AA74" s="5"/>
      <c r="AB74" s="3"/>
    </row>
    <row r="75" spans="1:28">
      <c r="A75">
        <v>262.51681957912803</v>
      </c>
      <c r="B75">
        <v>171.403164993464</v>
      </c>
      <c r="C75">
        <v>267.27351444704499</v>
      </c>
      <c r="D75">
        <v>169.86590362429999</v>
      </c>
      <c r="E75">
        <f t="shared" si="11"/>
        <v>4.9989317442421228</v>
      </c>
      <c r="F75">
        <f t="shared" si="12"/>
        <v>0.94568378160024336</v>
      </c>
      <c r="G75">
        <f t="shared" si="13"/>
        <v>4.7274086758563909</v>
      </c>
      <c r="H75">
        <v>74</v>
      </c>
      <c r="I75">
        <f>CORREL(E2:E102,E76:E176)</f>
        <v>-3.3812933740763197E-2</v>
      </c>
      <c r="K75" t="s">
        <v>227</v>
      </c>
      <c r="L75" s="2">
        <f t="shared" si="20"/>
        <v>17.631006095087855</v>
      </c>
      <c r="M75" s="2">
        <v>73</v>
      </c>
      <c r="N75" s="2">
        <f>M75/J2</f>
        <v>15.8008658008658</v>
      </c>
      <c r="O75" s="2">
        <f t="shared" si="21"/>
        <v>0.27548447023574774</v>
      </c>
      <c r="P75" s="3">
        <v>10.932630767899999</v>
      </c>
      <c r="Q75">
        <f t="shared" si="14"/>
        <v>8.7216722384670504</v>
      </c>
      <c r="R75">
        <f t="shared" si="15"/>
        <v>15.322689362177201</v>
      </c>
      <c r="S75">
        <f t="shared" si="16"/>
        <v>17.631006095087855</v>
      </c>
      <c r="T75">
        <v>0</v>
      </c>
      <c r="U75" t="str">
        <f t="shared" si="17"/>
        <v>0</v>
      </c>
      <c r="V75">
        <f t="shared" si="18"/>
        <v>0</v>
      </c>
      <c r="W75" s="3">
        <v>-0.56899607506400995</v>
      </c>
      <c r="X75">
        <f t="shared" si="19"/>
        <v>5.4310039249359896</v>
      </c>
      <c r="AA75" s="3"/>
      <c r="AB75" s="3"/>
    </row>
    <row r="76" spans="1:28">
      <c r="A76">
        <v>261.34384167147903</v>
      </c>
      <c r="B76">
        <v>168.49007763101901</v>
      </c>
      <c r="C76">
        <v>267.24973923501301</v>
      </c>
      <c r="D76">
        <v>167.43010785885801</v>
      </c>
      <c r="E76">
        <f t="shared" si="11"/>
        <v>6.0002634899520606</v>
      </c>
      <c r="F76">
        <f t="shared" si="12"/>
        <v>0.93455516060012522</v>
      </c>
      <c r="G76">
        <f t="shared" si="13"/>
        <v>5.6075772094952159</v>
      </c>
      <c r="H76">
        <v>75</v>
      </c>
      <c r="I76">
        <f>CORREL(E2:E101,E77:E176)</f>
        <v>-0.21331101659916676</v>
      </c>
      <c r="K76" t="s">
        <v>228</v>
      </c>
      <c r="L76" s="2">
        <f t="shared" si="20"/>
        <v>15.105579533872314</v>
      </c>
      <c r="M76" s="2">
        <v>74</v>
      </c>
      <c r="N76" s="2">
        <f>M76/J2</f>
        <v>16.017316017316016</v>
      </c>
      <c r="O76" s="2">
        <f t="shared" si="21"/>
        <v>0.23602468021675491</v>
      </c>
      <c r="P76" s="3">
        <v>14.893404366288999</v>
      </c>
      <c r="Q76">
        <f t="shared" si="14"/>
        <v>-6.1431119982804301</v>
      </c>
      <c r="R76">
        <f t="shared" si="15"/>
        <v>13.800025653263299</v>
      </c>
      <c r="S76">
        <f t="shared" si="16"/>
        <v>15.105579533872314</v>
      </c>
      <c r="T76">
        <v>0</v>
      </c>
      <c r="U76" t="str">
        <f t="shared" si="17"/>
        <v>0</v>
      </c>
      <c r="V76">
        <f t="shared" si="18"/>
        <v>0</v>
      </c>
      <c r="W76" s="3">
        <v>-1.5851501807897499</v>
      </c>
      <c r="X76">
        <f t="shared" si="19"/>
        <v>4.4148498192102501</v>
      </c>
      <c r="AA76" s="5"/>
      <c r="AB76" s="3"/>
    </row>
    <row r="77" spans="1:28">
      <c r="A77">
        <v>240.93592472298999</v>
      </c>
      <c r="B77">
        <v>174.971841181298</v>
      </c>
      <c r="C77">
        <v>242.79716972618201</v>
      </c>
      <c r="D77">
        <v>172.68813932544899</v>
      </c>
      <c r="E77">
        <f t="shared" si="11"/>
        <v>2.9461037198841917</v>
      </c>
      <c r="F77">
        <f t="shared" si="12"/>
        <v>0.92247602165917097</v>
      </c>
      <c r="G77">
        <f t="shared" si="13"/>
        <v>2.717710038914054</v>
      </c>
      <c r="H77">
        <v>76</v>
      </c>
      <c r="I77">
        <f>CORREL(E2:E100,E78:E176)</f>
        <v>-0.1902888273845863</v>
      </c>
      <c r="K77" t="s">
        <v>229</v>
      </c>
      <c r="L77" s="2">
        <f t="shared" si="20"/>
        <v>39.088360119702138</v>
      </c>
      <c r="M77" s="2">
        <v>75</v>
      </c>
      <c r="N77" s="2">
        <f>M77/J2</f>
        <v>16.233766233766232</v>
      </c>
      <c r="O77" s="2">
        <f t="shared" si="21"/>
        <v>0.6107556268703459</v>
      </c>
      <c r="P77" s="3">
        <v>16.195509393942</v>
      </c>
      <c r="Q77">
        <f t="shared" si="14"/>
        <v>-23.643584520523401</v>
      </c>
      <c r="R77">
        <f t="shared" si="15"/>
        <v>-31.126850272206902</v>
      </c>
      <c r="S77">
        <f t="shared" si="16"/>
        <v>39.088360119702138</v>
      </c>
      <c r="T77">
        <v>0</v>
      </c>
      <c r="U77" t="str">
        <f t="shared" si="17"/>
        <v>0</v>
      </c>
      <c r="V77">
        <f t="shared" si="18"/>
        <v>0</v>
      </c>
      <c r="W77" s="3">
        <v>-1.6727448090070201</v>
      </c>
      <c r="X77">
        <f t="shared" si="19"/>
        <v>4.3272551909929797</v>
      </c>
      <c r="AA77" s="3"/>
      <c r="AB77" s="3"/>
    </row>
    <row r="78" spans="1:28">
      <c r="A78">
        <v>240.93592472298999</v>
      </c>
      <c r="B78">
        <v>174.971841181298</v>
      </c>
      <c r="C78">
        <v>242.79716972618201</v>
      </c>
      <c r="D78">
        <v>172.68813932544899</v>
      </c>
      <c r="E78">
        <f t="shared" si="11"/>
        <v>2.9461037198841917</v>
      </c>
      <c r="F78">
        <f t="shared" si="12"/>
        <v>0.90947546448109673</v>
      </c>
      <c r="G78">
        <f t="shared" si="13"/>
        <v>2.679409049051162</v>
      </c>
      <c r="H78">
        <v>77</v>
      </c>
      <c r="I78">
        <f>CORREL(E2:E99,E79:E176)</f>
        <v>-0.11823896321020769</v>
      </c>
      <c r="K78" t="s">
        <v>230</v>
      </c>
      <c r="L78" s="2">
        <f t="shared" si="20"/>
        <v>21.403864087019986</v>
      </c>
      <c r="M78" s="2">
        <v>76</v>
      </c>
      <c r="N78" s="2">
        <f>M78/J2</f>
        <v>16.450216450216448</v>
      </c>
      <c r="O78" s="2">
        <f t="shared" si="21"/>
        <v>0.33443537635968729</v>
      </c>
      <c r="P78" s="3">
        <v>15.967264278664899</v>
      </c>
      <c r="Q78">
        <f t="shared" si="14"/>
        <v>-13.085453597506801</v>
      </c>
      <c r="R78">
        <f t="shared" si="15"/>
        <v>16.9380135199828</v>
      </c>
      <c r="S78">
        <f t="shared" si="16"/>
        <v>21.403864087019986</v>
      </c>
      <c r="T78">
        <v>0</v>
      </c>
      <c r="U78" t="str">
        <f t="shared" si="17"/>
        <v>0</v>
      </c>
      <c r="V78">
        <f t="shared" si="18"/>
        <v>0</v>
      </c>
      <c r="W78" s="3">
        <v>-0.78046821449716597</v>
      </c>
      <c r="X78">
        <f t="shared" si="19"/>
        <v>5.2195317855028343</v>
      </c>
      <c r="AA78" s="5"/>
      <c r="AB78" s="3"/>
    </row>
    <row r="79" spans="1:28">
      <c r="A79">
        <v>235.622417761657</v>
      </c>
      <c r="B79">
        <v>174.655647723127</v>
      </c>
      <c r="C79">
        <v>252.21240661858499</v>
      </c>
      <c r="D79">
        <v>170.24718383314001</v>
      </c>
      <c r="E79">
        <f t="shared" si="11"/>
        <v>17.165729933280264</v>
      </c>
      <c r="F79">
        <f t="shared" si="12"/>
        <v>0.89558480854685918</v>
      </c>
      <c r="G79">
        <f t="shared" si="13"/>
        <v>15.373366955863895</v>
      </c>
      <c r="H79">
        <v>78</v>
      </c>
      <c r="I79">
        <f>CORREL(E2:E98,E80:E176)</f>
        <v>-0.12095721278991242</v>
      </c>
      <c r="K79" t="s">
        <v>231</v>
      </c>
      <c r="L79" s="2">
        <f t="shared" si="20"/>
        <v>32.873057021935118</v>
      </c>
      <c r="M79" s="2">
        <v>77</v>
      </c>
      <c r="N79" s="2">
        <f>M79/J2</f>
        <v>16.666666666666668</v>
      </c>
      <c r="O79" s="2">
        <f t="shared" si="21"/>
        <v>0.51364151596773622</v>
      </c>
      <c r="P79" s="3">
        <v>22.881746372785301</v>
      </c>
      <c r="Q79">
        <f t="shared" si="14"/>
        <v>25.352502647587599</v>
      </c>
      <c r="R79">
        <f t="shared" si="15"/>
        <v>-20.925785229507198</v>
      </c>
      <c r="S79">
        <f t="shared" si="16"/>
        <v>32.873057021935118</v>
      </c>
      <c r="T79">
        <v>0</v>
      </c>
      <c r="U79" t="str">
        <f t="shared" si="17"/>
        <v>0</v>
      </c>
      <c r="V79">
        <f t="shared" si="18"/>
        <v>0</v>
      </c>
      <c r="W79" s="3">
        <v>0.56899607506400995</v>
      </c>
      <c r="X79">
        <f t="shared" si="19"/>
        <v>6.5689960750640104</v>
      </c>
      <c r="AA79" s="3"/>
      <c r="AB79" s="3"/>
    </row>
    <row r="80" spans="1:28">
      <c r="A80">
        <v>234.098645874498</v>
      </c>
      <c r="B80">
        <v>172.84414518482399</v>
      </c>
      <c r="C80">
        <v>249.07018354245099</v>
      </c>
      <c r="D80">
        <v>168.47429493707401</v>
      </c>
      <c r="E80">
        <f t="shared" si="11"/>
        <v>15.596234524098941</v>
      </c>
      <c r="F80">
        <f t="shared" si="12"/>
        <v>0.88083751766328122</v>
      </c>
      <c r="G80">
        <f t="shared" si="13"/>
        <v>13.737748503101677</v>
      </c>
      <c r="H80">
        <v>79</v>
      </c>
      <c r="I80">
        <f>CORREL(E2:E97,E81:E176)</f>
        <v>-0.11368251869341443</v>
      </c>
      <c r="K80" t="s">
        <v>232</v>
      </c>
      <c r="L80" s="2">
        <f t="shared" si="20"/>
        <v>14.990728699005325</v>
      </c>
      <c r="M80" s="2">
        <v>78</v>
      </c>
      <c r="N80" s="2">
        <f>M80/J2</f>
        <v>16.883116883116884</v>
      </c>
      <c r="O80" s="2">
        <f t="shared" si="21"/>
        <v>0.23423013592195821</v>
      </c>
      <c r="P80" s="3">
        <v>28.271632286042699</v>
      </c>
      <c r="Q80">
        <f t="shared" si="14"/>
        <v>13.5302798182068</v>
      </c>
      <c r="R80">
        <f t="shared" si="15"/>
        <v>-6.4539503382198102</v>
      </c>
      <c r="S80">
        <f t="shared" si="16"/>
        <v>14.990728699005325</v>
      </c>
      <c r="T80">
        <v>0</v>
      </c>
      <c r="U80" t="str">
        <f t="shared" si="17"/>
        <v>0</v>
      </c>
      <c r="V80">
        <f t="shared" si="18"/>
        <v>0</v>
      </c>
      <c r="W80" s="3">
        <v>1.5851501807897499</v>
      </c>
      <c r="X80">
        <f t="shared" si="19"/>
        <v>7.5851501807897499</v>
      </c>
      <c r="AA80" s="5"/>
      <c r="AB80" s="3"/>
    </row>
    <row r="81" spans="1:28">
      <c r="A81">
        <v>234.098645874498</v>
      </c>
      <c r="B81">
        <v>172.84414518482399</v>
      </c>
      <c r="C81">
        <v>249.07018354245099</v>
      </c>
      <c r="D81">
        <v>168.47429493707401</v>
      </c>
      <c r="E81">
        <f t="shared" si="11"/>
        <v>15.596234524098941</v>
      </c>
      <c r="F81">
        <f t="shared" si="12"/>
        <v>0.86526911934581197</v>
      </c>
      <c r="G81">
        <f t="shared" si="13"/>
        <v>13.49494011177784</v>
      </c>
      <c r="H81">
        <v>80</v>
      </c>
      <c r="I81">
        <f>CORREL(E2:E96,E82:E176)</f>
        <v>-0.11834052249143003</v>
      </c>
      <c r="K81" t="s">
        <v>233</v>
      </c>
      <c r="L81" s="2">
        <f t="shared" si="20"/>
        <v>45.995724771540125</v>
      </c>
      <c r="M81" s="2">
        <v>79</v>
      </c>
      <c r="N81" s="2">
        <f>M81/J2</f>
        <v>17.0995670995671</v>
      </c>
      <c r="O81" s="2">
        <f t="shared" si="21"/>
        <v>0.71868319955531446</v>
      </c>
      <c r="P81" s="3">
        <v>27.7719441782045</v>
      </c>
      <c r="Q81">
        <f t="shared" si="14"/>
        <v>-20.055072333329601</v>
      </c>
      <c r="R81">
        <f t="shared" si="15"/>
        <v>41.393245475127799</v>
      </c>
      <c r="S81">
        <f t="shared" si="16"/>
        <v>45.995724771540125</v>
      </c>
      <c r="T81">
        <v>0</v>
      </c>
      <c r="U81" t="str">
        <f t="shared" si="17"/>
        <v>0</v>
      </c>
      <c r="V81">
        <f t="shared" si="18"/>
        <v>0</v>
      </c>
      <c r="W81" s="3">
        <v>1.6727448090070201</v>
      </c>
      <c r="X81">
        <f t="shared" si="19"/>
        <v>7.6727448090070203</v>
      </c>
      <c r="AA81" s="5"/>
      <c r="AB81" s="3"/>
    </row>
    <row r="82" spans="1:28">
      <c r="A82">
        <v>235.41388723173</v>
      </c>
      <c r="B82">
        <v>174.94331092685999</v>
      </c>
      <c r="C82">
        <v>243.77443211180599</v>
      </c>
      <c r="D82">
        <v>171.45749388223399</v>
      </c>
      <c r="E82">
        <f t="shared" si="11"/>
        <v>9.058125145987443</v>
      </c>
      <c r="F82">
        <f t="shared" si="12"/>
        <v>0.84891711922962865</v>
      </c>
      <c r="G82">
        <f t="shared" si="13"/>
        <v>7.6895975045531193</v>
      </c>
      <c r="H82">
        <v>81</v>
      </c>
      <c r="I82">
        <f>CORREL(E2:E95,E83:E176)</f>
        <v>-0.17346269416450374</v>
      </c>
      <c r="K82" t="s">
        <v>234</v>
      </c>
      <c r="L82" s="2">
        <f t="shared" si="20"/>
        <v>3.8955147778145771</v>
      </c>
      <c r="M82" s="2">
        <v>80</v>
      </c>
      <c r="N82" s="2">
        <f>M82/J2</f>
        <v>17.316017316017316</v>
      </c>
      <c r="O82" s="2">
        <f t="shared" si="21"/>
        <v>6.0867418403352767E-2</v>
      </c>
      <c r="P82" s="3">
        <v>25.3293836679726</v>
      </c>
      <c r="Q82">
        <f t="shared" si="14"/>
        <v>-7.81820902130832E-2</v>
      </c>
      <c r="R82">
        <f t="shared" si="15"/>
        <v>-3.8947301504650702</v>
      </c>
      <c r="S82">
        <f t="shared" si="16"/>
        <v>3.8955147778145771</v>
      </c>
      <c r="T82">
        <v>0</v>
      </c>
      <c r="U82" t="str">
        <f t="shared" si="17"/>
        <v>0</v>
      </c>
      <c r="V82">
        <f t="shared" si="18"/>
        <v>0</v>
      </c>
      <c r="W82" s="3">
        <v>0.78046821449716597</v>
      </c>
      <c r="X82">
        <f t="shared" si="19"/>
        <v>6.7804682144971657</v>
      </c>
      <c r="AA82" s="5"/>
      <c r="AB82" s="3"/>
    </row>
    <row r="83" spans="1:28">
      <c r="A83" s="6">
        <v>228.56052217594799</v>
      </c>
      <c r="B83" s="6">
        <v>172.385334178167</v>
      </c>
      <c r="C83" s="6">
        <v>233.65071076270601</v>
      </c>
      <c r="D83" s="6">
        <v>169.86762353325599</v>
      </c>
      <c r="E83">
        <f t="shared" si="11"/>
        <v>5.6788103278996545</v>
      </c>
      <c r="F83">
        <f t="shared" si="12"/>
        <v>0.8318209107152772</v>
      </c>
      <c r="G83">
        <f t="shared" si="13"/>
        <v>4.7237531787328129</v>
      </c>
      <c r="H83">
        <v>82</v>
      </c>
      <c r="I83">
        <f>CORREL(E2:E94,E84:E176)</f>
        <v>-0.19398224461313171</v>
      </c>
      <c r="K83" t="s">
        <v>235</v>
      </c>
      <c r="L83" s="2">
        <f t="shared" si="20"/>
        <v>25.711736397233537</v>
      </c>
      <c r="M83" s="2">
        <v>81</v>
      </c>
      <c r="N83" s="2">
        <f>M83/J2</f>
        <v>17.532467532467532</v>
      </c>
      <c r="O83" s="2">
        <f t="shared" si="21"/>
        <v>0.40174588120677401</v>
      </c>
      <c r="P83" s="3">
        <v>25.610391283528699</v>
      </c>
      <c r="Q83">
        <f t="shared" si="14"/>
        <v>0.87400391532953103</v>
      </c>
      <c r="R83">
        <f t="shared" si="15"/>
        <v>-25.696877353422</v>
      </c>
      <c r="S83">
        <f t="shared" si="16"/>
        <v>25.711736397233537</v>
      </c>
      <c r="T83">
        <v>0</v>
      </c>
      <c r="U83" t="str">
        <f t="shared" si="17"/>
        <v>0</v>
      </c>
      <c r="V83">
        <f t="shared" si="18"/>
        <v>0</v>
      </c>
      <c r="W83" s="3">
        <v>-0.56899607506400995</v>
      </c>
      <c r="X83">
        <f t="shared" si="19"/>
        <v>5.4310039249359896</v>
      </c>
      <c r="AA83" s="5"/>
      <c r="AB83" s="3"/>
    </row>
    <row r="84" spans="1:28">
      <c r="A84">
        <v>228.56052217594799</v>
      </c>
      <c r="B84">
        <v>172.385334178167</v>
      </c>
      <c r="C84">
        <v>233.65071076270601</v>
      </c>
      <c r="D84">
        <v>169.86762353325599</v>
      </c>
      <c r="E84">
        <f t="shared" si="11"/>
        <v>5.6788103278996545</v>
      </c>
      <c r="F84">
        <f t="shared" si="12"/>
        <v>0.81402168006651965</v>
      </c>
      <c r="G84">
        <f t="shared" si="13"/>
        <v>4.6226747238959804</v>
      </c>
      <c r="H84">
        <v>83</v>
      </c>
      <c r="I84">
        <f>CORREL(E2:E93,E85:E176)</f>
        <v>-0.17578363050025361</v>
      </c>
      <c r="K84" t="s">
        <v>236</v>
      </c>
      <c r="L84" s="2">
        <f t="shared" si="20"/>
        <v>23.073705890520515</v>
      </c>
      <c r="M84" s="2">
        <v>82</v>
      </c>
      <c r="N84" s="2">
        <f>M84/J2</f>
        <v>17.748917748917748</v>
      </c>
      <c r="O84" s="2">
        <f t="shared" si="21"/>
        <v>0.36052665453938304</v>
      </c>
      <c r="P84" s="3">
        <v>25.062382384511601</v>
      </c>
      <c r="Q84">
        <f t="shared" si="14"/>
        <v>22.9777932017655</v>
      </c>
      <c r="R84">
        <f t="shared" si="15"/>
        <v>-2.1016477105215299</v>
      </c>
      <c r="S84">
        <f t="shared" si="16"/>
        <v>23.073705890520515</v>
      </c>
      <c r="T84">
        <v>0</v>
      </c>
      <c r="U84" t="str">
        <f t="shared" si="17"/>
        <v>0</v>
      </c>
      <c r="V84">
        <f t="shared" si="18"/>
        <v>0</v>
      </c>
      <c r="W84" s="3">
        <v>-1.5851501807897499</v>
      </c>
      <c r="X84">
        <f t="shared" si="19"/>
        <v>4.4148498192102501</v>
      </c>
      <c r="AA84" s="5"/>
      <c r="AB84" s="5"/>
    </row>
    <row r="85" spans="1:28">
      <c r="A85">
        <v>224.588476752492</v>
      </c>
      <c r="B85">
        <v>173.60592995728899</v>
      </c>
      <c r="C85">
        <v>226.58758426176399</v>
      </c>
      <c r="D85">
        <v>172.83692831195199</v>
      </c>
      <c r="E85">
        <f t="shared" si="11"/>
        <v>2.1419137153860066</v>
      </c>
      <c r="F85">
        <f t="shared" si="12"/>
        <v>0.79556230718901699</v>
      </c>
      <c r="G85">
        <f t="shared" si="13"/>
        <v>1.7040258172122908</v>
      </c>
      <c r="H85">
        <v>84</v>
      </c>
      <c r="I85">
        <f>CORREL(E2:E92,E86:E176)</f>
        <v>-0.17957862627549112</v>
      </c>
      <c r="K85" t="s">
        <v>237</v>
      </c>
      <c r="L85" s="2">
        <f t="shared" si="20"/>
        <v>33.804862600691266</v>
      </c>
      <c r="M85" s="2">
        <v>83</v>
      </c>
      <c r="N85" s="2">
        <f>M85/J2</f>
        <v>17.965367965367964</v>
      </c>
      <c r="O85" s="2">
        <f t="shared" si="21"/>
        <v>0.52820097813580102</v>
      </c>
      <c r="P85" s="3">
        <v>30.125015528879398</v>
      </c>
      <c r="Q85">
        <f t="shared" si="14"/>
        <v>24.3325104399512</v>
      </c>
      <c r="R85">
        <f t="shared" si="15"/>
        <v>23.466948483799101</v>
      </c>
      <c r="S85">
        <f t="shared" si="16"/>
        <v>33.804862600691266</v>
      </c>
      <c r="T85">
        <v>0</v>
      </c>
      <c r="U85" t="str">
        <f t="shared" si="17"/>
        <v>0</v>
      </c>
      <c r="V85">
        <f t="shared" si="18"/>
        <v>0</v>
      </c>
      <c r="W85" s="3">
        <v>-1.6727448090070201</v>
      </c>
      <c r="X85">
        <f t="shared" si="19"/>
        <v>4.3272551909929797</v>
      </c>
      <c r="AA85" s="5"/>
      <c r="AB85" s="3"/>
    </row>
    <row r="86" spans="1:28">
      <c r="A86">
        <v>229.58978651469701</v>
      </c>
      <c r="B86">
        <v>180.41545419655799</v>
      </c>
      <c r="C86">
        <v>226.315551995303</v>
      </c>
      <c r="D86">
        <v>176.335290574841</v>
      </c>
      <c r="E86">
        <f t="shared" si="11"/>
        <v>5.2314765475890335</v>
      </c>
      <c r="F86">
        <f t="shared" si="12"/>
        <v>0.7764872623288821</v>
      </c>
      <c r="G86">
        <f t="shared" si="13"/>
        <v>4.0621749023751601</v>
      </c>
      <c r="H86">
        <v>85</v>
      </c>
      <c r="I86">
        <f>CORREL(E2:E91,E87:E176)</f>
        <v>-0.13186124617967807</v>
      </c>
      <c r="K86" t="s">
        <v>238</v>
      </c>
      <c r="L86" s="2">
        <f t="shared" si="20"/>
        <v>48.863138271920228</v>
      </c>
      <c r="M86" s="2">
        <v>84</v>
      </c>
      <c r="N86" s="2">
        <f>M86/J2</f>
        <v>18.18181818181818</v>
      </c>
      <c r="O86" s="2">
        <f t="shared" si="21"/>
        <v>0.76348653549875356</v>
      </c>
      <c r="P86" s="3">
        <v>27.659995294691999</v>
      </c>
      <c r="Q86">
        <f t="shared" si="14"/>
        <v>-43.674973760008299</v>
      </c>
      <c r="R86">
        <f t="shared" si="15"/>
        <v>21.911251649401098</v>
      </c>
      <c r="S86">
        <f t="shared" si="16"/>
        <v>48.863138271920228</v>
      </c>
      <c r="T86">
        <v>0</v>
      </c>
      <c r="U86" t="str">
        <f t="shared" si="17"/>
        <v>0</v>
      </c>
      <c r="V86">
        <f t="shared" si="18"/>
        <v>0</v>
      </c>
      <c r="W86" s="3">
        <v>-0.78046821449716597</v>
      </c>
      <c r="X86">
        <f t="shared" si="19"/>
        <v>5.2195317855028343</v>
      </c>
      <c r="AA86" s="5"/>
      <c r="AB86" s="3"/>
    </row>
    <row r="87" spans="1:28">
      <c r="A87">
        <v>229.58978651469701</v>
      </c>
      <c r="B87">
        <v>180.41545419655799</v>
      </c>
      <c r="C87">
        <v>226.315551995303</v>
      </c>
      <c r="D87">
        <v>176.335290574841</v>
      </c>
      <c r="E87">
        <f t="shared" si="11"/>
        <v>5.2314765475890335</v>
      </c>
      <c r="F87">
        <f t="shared" si="12"/>
        <v>0.7568424989399587</v>
      </c>
      <c r="G87">
        <f t="shared" si="13"/>
        <v>3.9594037834230718</v>
      </c>
      <c r="H87">
        <v>86</v>
      </c>
      <c r="I87">
        <f>CORREL(E2:E90,E88:E176)</f>
        <v>-9.315999611029388E-2</v>
      </c>
      <c r="K87" t="s">
        <v>239</v>
      </c>
      <c r="L87" s="2">
        <f t="shared" si="20"/>
        <v>7.9149852986839111</v>
      </c>
      <c r="M87" s="2">
        <v>85</v>
      </c>
      <c r="N87" s="2">
        <f>M87/J2</f>
        <v>18.398268398268399</v>
      </c>
      <c r="O87" s="2">
        <f t="shared" si="21"/>
        <v>0.12367164529193611</v>
      </c>
      <c r="P87" s="3">
        <v>26.960210392524701</v>
      </c>
      <c r="Q87">
        <f t="shared" si="14"/>
        <v>0.136055794326222</v>
      </c>
      <c r="R87">
        <f t="shared" si="15"/>
        <v>-7.91381583682693</v>
      </c>
      <c r="S87">
        <f t="shared" si="16"/>
        <v>7.9149852986839111</v>
      </c>
      <c r="T87">
        <v>0</v>
      </c>
      <c r="U87" t="str">
        <f t="shared" si="17"/>
        <v>0</v>
      </c>
      <c r="V87">
        <f t="shared" si="18"/>
        <v>0</v>
      </c>
      <c r="W87" s="3">
        <v>0.56899607506400995</v>
      </c>
      <c r="X87">
        <f t="shared" si="19"/>
        <v>6.5689960750640104</v>
      </c>
      <c r="AA87" s="3"/>
      <c r="AB87" s="3"/>
    </row>
    <row r="88" spans="1:28">
      <c r="A88">
        <v>219.62117734678901</v>
      </c>
      <c r="B88">
        <v>180.15955872294501</v>
      </c>
      <c r="C88">
        <v>226.41562708991901</v>
      </c>
      <c r="D88">
        <v>176.50593252219099</v>
      </c>
      <c r="E88">
        <f t="shared" si="11"/>
        <v>7.7145013919731449</v>
      </c>
      <c r="F88">
        <f t="shared" si="12"/>
        <v>0.73667534297793003</v>
      </c>
      <c r="G88">
        <f t="shared" si="13"/>
        <v>5.6830829588355352</v>
      </c>
      <c r="H88">
        <v>87</v>
      </c>
      <c r="I88">
        <f>CORREL(E2:E89,E89:E176)</f>
        <v>-7.0391860574215023E-2</v>
      </c>
      <c r="K88" t="s">
        <v>240</v>
      </c>
      <c r="L88" s="2">
        <f t="shared" si="20"/>
        <v>29.688415703333849</v>
      </c>
      <c r="M88" s="2">
        <v>86</v>
      </c>
      <c r="N88" s="2">
        <f>M88/J2</f>
        <v>18.614718614718615</v>
      </c>
      <c r="O88" s="2">
        <f t="shared" si="21"/>
        <v>0.46388149536459139</v>
      </c>
      <c r="P88" s="3">
        <v>21.990436406964701</v>
      </c>
      <c r="Q88">
        <f t="shared" si="14"/>
        <v>18.0308378543602</v>
      </c>
      <c r="R88">
        <f t="shared" si="15"/>
        <v>-23.5858201732255</v>
      </c>
      <c r="S88">
        <f t="shared" si="16"/>
        <v>29.688415703333849</v>
      </c>
      <c r="T88">
        <v>0</v>
      </c>
      <c r="U88" t="str">
        <f t="shared" si="17"/>
        <v>0</v>
      </c>
      <c r="V88">
        <f t="shared" si="18"/>
        <v>0</v>
      </c>
      <c r="W88" s="3">
        <v>1.5851501807897499</v>
      </c>
      <c r="X88">
        <f t="shared" si="19"/>
        <v>7.5851501807897499</v>
      </c>
      <c r="AA88" s="5"/>
      <c r="AB88" s="3"/>
    </row>
    <row r="89" spans="1:28">
      <c r="A89">
        <v>219.427738174854</v>
      </c>
      <c r="B89">
        <v>183.10377306511401</v>
      </c>
      <c r="C89">
        <v>228.92291710998299</v>
      </c>
      <c r="D89">
        <v>185.83798989618799</v>
      </c>
      <c r="E89">
        <f t="shared" si="11"/>
        <v>9.8810103071217128</v>
      </c>
      <c r="F89">
        <f t="shared" si="12"/>
        <v>0.71603437888794164</v>
      </c>
      <c r="G89">
        <f t="shared" si="13"/>
        <v>7.0751430780452447</v>
      </c>
      <c r="H89">
        <v>88</v>
      </c>
      <c r="I89">
        <f>CORREL(E2:E88,E90:E176)</f>
        <v>-4.3130724559395123E-2</v>
      </c>
      <c r="K89" t="s">
        <v>241</v>
      </c>
      <c r="L89" s="2">
        <f t="shared" si="20"/>
        <v>10.804143516475321</v>
      </c>
      <c r="M89" s="2">
        <v>87</v>
      </c>
      <c r="N89" s="2">
        <f>M89/J2</f>
        <v>18.831168831168831</v>
      </c>
      <c r="O89" s="2">
        <f t="shared" si="21"/>
        <v>0.16881474244492689</v>
      </c>
      <c r="P89" s="3">
        <v>17.047466498801601</v>
      </c>
      <c r="Q89">
        <f t="shared" si="14"/>
        <v>1.5841729432474201</v>
      </c>
      <c r="R89">
        <f t="shared" si="15"/>
        <v>10.687371669895199</v>
      </c>
      <c r="S89">
        <f t="shared" si="16"/>
        <v>10.804143516475321</v>
      </c>
      <c r="T89">
        <v>0</v>
      </c>
      <c r="U89" t="str">
        <f t="shared" si="17"/>
        <v>0</v>
      </c>
      <c r="V89">
        <f t="shared" si="18"/>
        <v>0</v>
      </c>
      <c r="W89" s="3">
        <v>1.6727448090070201</v>
      </c>
      <c r="X89">
        <f t="shared" si="19"/>
        <v>7.6727448090070203</v>
      </c>
      <c r="AA89" s="3"/>
      <c r="AB89" s="3"/>
    </row>
    <row r="90" spans="1:28">
      <c r="A90">
        <v>209.30863697333999</v>
      </c>
      <c r="B90">
        <v>181.137512444522</v>
      </c>
      <c r="C90">
        <v>221.874325525899</v>
      </c>
      <c r="D90">
        <v>184.88593598005801</v>
      </c>
      <c r="E90">
        <f t="shared" si="11"/>
        <v>13.112864210448944</v>
      </c>
      <c r="F90">
        <f t="shared" si="12"/>
        <v>0.69496933256042159</v>
      </c>
      <c r="G90">
        <f t="shared" si="13"/>
        <v>9.1130384882911422</v>
      </c>
      <c r="H90">
        <v>89</v>
      </c>
      <c r="I90">
        <f>CORREL(E2:E87,E91:E176)</f>
        <v>-7.7644334480034993E-2</v>
      </c>
      <c r="K90" t="s">
        <v>242</v>
      </c>
      <c r="L90" s="2">
        <f t="shared" si="20"/>
        <v>20.059646404279537</v>
      </c>
      <c r="M90" s="2">
        <v>88</v>
      </c>
      <c r="N90" s="2">
        <f>M90/J2</f>
        <v>19.047619047619047</v>
      </c>
      <c r="O90" s="2">
        <f t="shared" si="21"/>
        <v>0.31343197506686776</v>
      </c>
      <c r="P90" s="3">
        <v>6.9244018757409602</v>
      </c>
      <c r="Q90">
        <f t="shared" si="14"/>
        <v>6.5794647397631101</v>
      </c>
      <c r="R90">
        <f t="shared" si="15"/>
        <v>18.9499355566962</v>
      </c>
      <c r="S90">
        <f t="shared" si="16"/>
        <v>20.059646404279537</v>
      </c>
      <c r="T90">
        <v>0</v>
      </c>
      <c r="U90" t="str">
        <f t="shared" si="17"/>
        <v>0</v>
      </c>
      <c r="V90">
        <f t="shared" si="18"/>
        <v>0</v>
      </c>
      <c r="W90" s="3">
        <v>0.78046821449716597</v>
      </c>
      <c r="X90">
        <f t="shared" si="19"/>
        <v>6.7804682144971657</v>
      </c>
      <c r="AA90" s="5"/>
      <c r="AB90" s="3"/>
    </row>
    <row r="91" spans="1:28">
      <c r="A91">
        <v>209.30863697333999</v>
      </c>
      <c r="B91">
        <v>181.137512444522</v>
      </c>
      <c r="C91">
        <v>221.874325525899</v>
      </c>
      <c r="D91">
        <v>184.88593598005801</v>
      </c>
      <c r="E91">
        <f t="shared" si="11"/>
        <v>13.112864210448944</v>
      </c>
      <c r="F91">
        <f t="shared" si="12"/>
        <v>0.67353095153705278</v>
      </c>
      <c r="G91">
        <f t="shared" si="13"/>
        <v>8.8319199090398417</v>
      </c>
      <c r="H91">
        <v>90</v>
      </c>
      <c r="I91">
        <f>CORREL(E2:E86,E92:E176)</f>
        <v>-0.11026629280856157</v>
      </c>
      <c r="K91" t="s">
        <v>243</v>
      </c>
      <c r="L91" s="2">
        <f t="shared" si="20"/>
        <v>18.404675122073574</v>
      </c>
      <c r="M91" s="2">
        <v>89</v>
      </c>
      <c r="N91" s="2">
        <f>M91/J2</f>
        <v>19.264069264069263</v>
      </c>
      <c r="O91" s="2">
        <f t="shared" si="21"/>
        <v>0.28757304878239959</v>
      </c>
      <c r="P91" s="3">
        <v>6.7107982549536302</v>
      </c>
      <c r="Q91">
        <f t="shared" si="14"/>
        <v>-15.6383222193999</v>
      </c>
      <c r="R91">
        <f t="shared" si="15"/>
        <v>-9.7043775952555205</v>
      </c>
      <c r="S91">
        <f t="shared" si="16"/>
        <v>18.404675122073574</v>
      </c>
      <c r="T91">
        <v>0</v>
      </c>
      <c r="U91" t="str">
        <f t="shared" si="17"/>
        <v>0</v>
      </c>
      <c r="V91">
        <f t="shared" si="18"/>
        <v>0</v>
      </c>
      <c r="W91" s="3">
        <v>-0.56899607506400995</v>
      </c>
      <c r="X91">
        <f t="shared" si="19"/>
        <v>5.4310039249359896</v>
      </c>
      <c r="AA91" s="3"/>
      <c r="AB91" s="3"/>
    </row>
    <row r="92" spans="1:28">
      <c r="A92">
        <v>202.005009870121</v>
      </c>
      <c r="B92">
        <v>178.260037314567</v>
      </c>
      <c r="C92">
        <v>200.453854334493</v>
      </c>
      <c r="D92">
        <v>176.46165329751301</v>
      </c>
      <c r="E92">
        <f t="shared" si="11"/>
        <v>2.3749249606049938</v>
      </c>
      <c r="F92">
        <f t="shared" si="12"/>
        <v>0.65177088275550155</v>
      </c>
      <c r="G92">
        <f t="shared" si="13"/>
        <v>1.5479069380515915</v>
      </c>
      <c r="H92">
        <v>91</v>
      </c>
      <c r="I92">
        <f>CORREL(E2:E85,E93:E176)</f>
        <v>-0.16349807301158156</v>
      </c>
      <c r="K92" t="s">
        <v>244</v>
      </c>
      <c r="L92" s="2">
        <f t="shared" si="20"/>
        <v>15.009266514278996</v>
      </c>
      <c r="M92" s="2">
        <v>90</v>
      </c>
      <c r="N92" s="2">
        <f>M92/J2</f>
        <v>19.480519480519479</v>
      </c>
      <c r="O92" s="2">
        <f t="shared" si="21"/>
        <v>0.23451978928560932</v>
      </c>
      <c r="P92" s="3">
        <v>9.9399062061981898</v>
      </c>
      <c r="Q92">
        <f t="shared" si="14"/>
        <v>11.3855782875098</v>
      </c>
      <c r="R92">
        <f t="shared" si="15"/>
        <v>-9.7799124922282505</v>
      </c>
      <c r="S92">
        <f t="shared" si="16"/>
        <v>15.009266514278996</v>
      </c>
      <c r="T92">
        <v>0</v>
      </c>
      <c r="U92" t="str">
        <f t="shared" si="17"/>
        <v>0</v>
      </c>
      <c r="V92">
        <f t="shared" si="18"/>
        <v>0</v>
      </c>
      <c r="W92" s="3">
        <v>-1.5851501807897499</v>
      </c>
      <c r="X92">
        <f t="shared" si="19"/>
        <v>4.4148498192102501</v>
      </c>
      <c r="AA92" s="5"/>
      <c r="AB92" s="3"/>
    </row>
    <row r="93" spans="1:28">
      <c r="A93">
        <v>202.005009870121</v>
      </c>
      <c r="B93">
        <v>178.260037314567</v>
      </c>
      <c r="C93">
        <v>200.453854334493</v>
      </c>
      <c r="D93">
        <v>176.46165329751301</v>
      </c>
      <c r="E93">
        <f t="shared" si="11"/>
        <v>2.3749249606049938</v>
      </c>
      <c r="F93">
        <f t="shared" si="12"/>
        <v>0.62974154812741923</v>
      </c>
      <c r="G93">
        <f t="shared" si="13"/>
        <v>1.4955889213778388</v>
      </c>
      <c r="H93">
        <v>92</v>
      </c>
      <c r="I93">
        <f>CORREL(E2:E84,E94:E176)</f>
        <v>-0.15845106316798341</v>
      </c>
      <c r="K93" t="s">
        <v>245</v>
      </c>
      <c r="L93" s="2">
        <f t="shared" si="20"/>
        <v>18.97633551738144</v>
      </c>
      <c r="M93" s="2">
        <v>91</v>
      </c>
      <c r="N93" s="2">
        <f>M93/J2</f>
        <v>19.696969696969695</v>
      </c>
      <c r="O93" s="2">
        <f t="shared" si="21"/>
        <v>0.29650524245908499</v>
      </c>
      <c r="P93" s="3">
        <v>9.6039453251868299</v>
      </c>
      <c r="Q93">
        <f t="shared" si="14"/>
        <v>-17.4852194142305</v>
      </c>
      <c r="R93">
        <f t="shared" si="15"/>
        <v>-7.3734938600672297</v>
      </c>
      <c r="S93">
        <f t="shared" si="16"/>
        <v>18.97633551738144</v>
      </c>
      <c r="T93">
        <v>0</v>
      </c>
      <c r="U93" t="str">
        <f t="shared" si="17"/>
        <v>0</v>
      </c>
      <c r="V93">
        <f t="shared" si="18"/>
        <v>0</v>
      </c>
      <c r="W93" s="3">
        <v>-1.6727448090070201</v>
      </c>
      <c r="X93">
        <f t="shared" si="19"/>
        <v>4.3272551909929797</v>
      </c>
      <c r="AA93" s="3"/>
      <c r="AB93" s="3"/>
    </row>
    <row r="94" spans="1:28">
      <c r="A94" s="7">
        <v>197.35707395086001</v>
      </c>
      <c r="B94" s="7">
        <v>179.097767870713</v>
      </c>
      <c r="C94" s="7">
        <v>197.70567588954501</v>
      </c>
      <c r="D94" s="7">
        <v>176.629091492886</v>
      </c>
      <c r="E94">
        <f t="shared" si="11"/>
        <v>2.493167938606613</v>
      </c>
      <c r="F94">
        <f t="shared" si="12"/>
        <v>0.60749601824946631</v>
      </c>
      <c r="G94">
        <f t="shared" si="13"/>
        <v>1.5145895955307473</v>
      </c>
      <c r="H94">
        <v>93</v>
      </c>
      <c r="I94">
        <f>CORREL(E2:E83,E95:E176)</f>
        <v>-0.1847217200131393</v>
      </c>
      <c r="K94" t="s">
        <v>246</v>
      </c>
      <c r="L94" s="2">
        <f t="shared" si="20"/>
        <v>11.188825316973434</v>
      </c>
      <c r="M94" s="2">
        <v>92</v>
      </c>
      <c r="N94" s="2">
        <f>M94/J2</f>
        <v>19.913419913419911</v>
      </c>
      <c r="O94" s="2">
        <f t="shared" si="21"/>
        <v>0.1748253955777099</v>
      </c>
      <c r="P94" s="3">
        <v>8.8703583023333294</v>
      </c>
      <c r="Q94">
        <f t="shared" si="14"/>
        <v>8.0278305527911904</v>
      </c>
      <c r="R94">
        <f t="shared" si="15"/>
        <v>7.7938275955667597</v>
      </c>
      <c r="S94">
        <f t="shared" si="16"/>
        <v>11.188825316973434</v>
      </c>
      <c r="T94">
        <v>0</v>
      </c>
      <c r="U94" t="str">
        <f t="shared" si="17"/>
        <v>0</v>
      </c>
      <c r="V94">
        <f t="shared" si="18"/>
        <v>0</v>
      </c>
      <c r="W94" s="3">
        <v>-0.78046821449716597</v>
      </c>
      <c r="X94">
        <f t="shared" si="19"/>
        <v>5.2195317855028343</v>
      </c>
      <c r="AA94" s="5"/>
      <c r="AB94" s="3"/>
    </row>
    <row r="95" spans="1:28">
      <c r="A95">
        <v>193.962108567531</v>
      </c>
      <c r="B95">
        <v>176.43308931937</v>
      </c>
      <c r="C95">
        <v>189.81618372104501</v>
      </c>
      <c r="D95">
        <v>173.66211364983499</v>
      </c>
      <c r="E95">
        <f t="shared" si="11"/>
        <v>4.9866821629080098</v>
      </c>
      <c r="F95">
        <f t="shared" si="12"/>
        <v>0.58508788455159788</v>
      </c>
      <c r="G95">
        <f t="shared" si="13"/>
        <v>2.9176473176270341</v>
      </c>
      <c r="H95">
        <v>94</v>
      </c>
      <c r="I95">
        <f>CORREL(E2:E82,E96:E176)</f>
        <v>-0.17031623258787787</v>
      </c>
      <c r="K95" t="s">
        <v>247</v>
      </c>
      <c r="L95" s="2">
        <f t="shared" si="20"/>
        <v>25.696719753728235</v>
      </c>
      <c r="M95" s="2">
        <v>93</v>
      </c>
      <c r="N95" s="2">
        <f>M95/J2</f>
        <v>20.129870129870131</v>
      </c>
      <c r="O95" s="2">
        <f t="shared" si="21"/>
        <v>0.40151124615200368</v>
      </c>
      <c r="P95" s="3">
        <v>6.6114719410492899</v>
      </c>
      <c r="Q95">
        <f t="shared" si="14"/>
        <v>22.3516263118442</v>
      </c>
      <c r="R95">
        <f t="shared" si="15"/>
        <v>12.6777840065731</v>
      </c>
      <c r="S95">
        <f t="shared" si="16"/>
        <v>25.696719753728235</v>
      </c>
      <c r="T95">
        <v>0</v>
      </c>
      <c r="U95" t="str">
        <f t="shared" si="17"/>
        <v>0</v>
      </c>
      <c r="V95">
        <f t="shared" si="18"/>
        <v>0</v>
      </c>
      <c r="W95" s="3">
        <v>0.56899607506400995</v>
      </c>
      <c r="X95">
        <f t="shared" si="19"/>
        <v>6.5689960750640104</v>
      </c>
      <c r="AA95" s="3"/>
      <c r="AB95" s="3"/>
    </row>
    <row r="96" spans="1:28">
      <c r="A96">
        <v>196.87870319529699</v>
      </c>
      <c r="B96">
        <v>178.01301117537</v>
      </c>
      <c r="C96">
        <v>182.35155965010901</v>
      </c>
      <c r="D96">
        <v>173.20441552544301</v>
      </c>
      <c r="E96">
        <f t="shared" si="11"/>
        <v>15.302303477156425</v>
      </c>
      <c r="F96">
        <f t="shared" si="12"/>
        <v>0.56257113019061278</v>
      </c>
      <c r="G96">
        <f t="shared" si="13"/>
        <v>8.6086341616636339</v>
      </c>
      <c r="H96">
        <v>95</v>
      </c>
      <c r="I96">
        <f>CORREL(E2:E81,E97:E176)</f>
        <v>-0.18819913911159863</v>
      </c>
      <c r="K96" t="s">
        <v>248</v>
      </c>
      <c r="L96" s="2">
        <f t="shared" si="20"/>
        <v>18.805379056803556</v>
      </c>
      <c r="M96" s="2">
        <v>94</v>
      </c>
      <c r="N96" s="2">
        <f>M96/J2</f>
        <v>20.346320346320347</v>
      </c>
      <c r="O96" s="2">
        <f t="shared" si="21"/>
        <v>0.29383404776255556</v>
      </c>
      <c r="P96" s="3">
        <v>2.3754648480469398</v>
      </c>
      <c r="Q96">
        <f t="shared" si="14"/>
        <v>-3.3826530817031499</v>
      </c>
      <c r="R96">
        <f t="shared" si="15"/>
        <v>-18.498646966708399</v>
      </c>
      <c r="S96">
        <f t="shared" si="16"/>
        <v>18.805379056803556</v>
      </c>
      <c r="T96">
        <v>0</v>
      </c>
      <c r="U96" t="str">
        <f t="shared" si="17"/>
        <v>0</v>
      </c>
      <c r="V96">
        <f t="shared" si="18"/>
        <v>0</v>
      </c>
      <c r="W96" s="3">
        <v>1.5851501807897499</v>
      </c>
      <c r="X96">
        <f t="shared" si="19"/>
        <v>7.5851501807897499</v>
      </c>
      <c r="AA96" s="5"/>
      <c r="AB96" s="3"/>
    </row>
    <row r="97" spans="1:28">
      <c r="A97">
        <v>196.87870319529699</v>
      </c>
      <c r="B97">
        <v>178.01301117537</v>
      </c>
      <c r="C97">
        <v>182.35155965010901</v>
      </c>
      <c r="D97">
        <v>173.20441552544301</v>
      </c>
      <c r="E97">
        <f t="shared" si="11"/>
        <v>15.302303477156425</v>
      </c>
      <c r="F97">
        <f t="shared" si="12"/>
        <v>0.54000000000000048</v>
      </c>
      <c r="G97">
        <f t="shared" si="13"/>
        <v>8.2632438776644772</v>
      </c>
      <c r="H97">
        <v>96</v>
      </c>
      <c r="I97">
        <f>CORREL(E2:E80,E98:E176)</f>
        <v>-0.23889160543840388</v>
      </c>
      <c r="K97" t="s">
        <v>249</v>
      </c>
      <c r="L97" s="2">
        <f t="shared" si="20"/>
        <v>4.925261425354349</v>
      </c>
      <c r="M97" s="2">
        <v>95</v>
      </c>
      <c r="N97" s="2">
        <f>M97/J2</f>
        <v>20.562770562770563</v>
      </c>
      <c r="O97" s="2">
        <f t="shared" si="21"/>
        <v>7.6957209771161703E-2</v>
      </c>
      <c r="P97" s="3">
        <v>2.2801579197829098</v>
      </c>
      <c r="Q97">
        <f t="shared" si="14"/>
        <v>-0.16081672753214499</v>
      </c>
      <c r="R97">
        <f t="shared" si="15"/>
        <v>4.9226352788145302</v>
      </c>
      <c r="S97">
        <f t="shared" si="16"/>
        <v>4.925261425354349</v>
      </c>
      <c r="T97">
        <v>0</v>
      </c>
      <c r="U97" t="str">
        <f t="shared" si="17"/>
        <v>0</v>
      </c>
      <c r="V97">
        <f t="shared" si="18"/>
        <v>0</v>
      </c>
      <c r="W97" s="3">
        <v>1.6727448090070201</v>
      </c>
      <c r="X97">
        <f t="shared" si="19"/>
        <v>7.6727448090070203</v>
      </c>
      <c r="AA97" s="5"/>
      <c r="AB97" s="3"/>
    </row>
    <row r="98" spans="1:28">
      <c r="A98">
        <v>177.996901931465</v>
      </c>
      <c r="B98">
        <v>170.043087970421</v>
      </c>
      <c r="C98">
        <v>181.61021144288</v>
      </c>
      <c r="D98">
        <v>169.08708838080599</v>
      </c>
      <c r="E98">
        <f t="shared" si="11"/>
        <v>3.7376384042100885</v>
      </c>
      <c r="F98">
        <f t="shared" si="12"/>
        <v>0.51742886980938796</v>
      </c>
      <c r="G98">
        <f t="shared" si="13"/>
        <v>1.9339620152465904</v>
      </c>
      <c r="H98">
        <v>97</v>
      </c>
      <c r="I98">
        <f>CORREL(E2:E79,E99:E176)</f>
        <v>-0.22257020746758135</v>
      </c>
      <c r="K98" t="s">
        <v>250</v>
      </c>
      <c r="L98" s="2">
        <f t="shared" si="20"/>
        <v>14.86917825438635</v>
      </c>
      <c r="M98" s="2">
        <v>96</v>
      </c>
      <c r="N98" s="2">
        <f>M98/J2</f>
        <v>20.779220779220779</v>
      </c>
      <c r="O98" s="2">
        <f t="shared" si="21"/>
        <v>0.23233091022478672</v>
      </c>
      <c r="P98" s="3">
        <v>10.234200039935301</v>
      </c>
      <c r="Q98">
        <f t="shared" si="14"/>
        <v>11.9837481163426</v>
      </c>
      <c r="R98">
        <f t="shared" si="15"/>
        <v>8.80239984576769</v>
      </c>
      <c r="S98">
        <f t="shared" si="16"/>
        <v>14.86917825438635</v>
      </c>
      <c r="T98">
        <v>0</v>
      </c>
      <c r="U98" t="str">
        <f t="shared" si="17"/>
        <v>0</v>
      </c>
      <c r="V98">
        <f t="shared" si="18"/>
        <v>0</v>
      </c>
      <c r="W98" s="3">
        <v>0.78046821449716597</v>
      </c>
      <c r="X98">
        <f t="shared" si="19"/>
        <v>6.7804682144971657</v>
      </c>
      <c r="AA98" s="5"/>
      <c r="AB98" s="3"/>
    </row>
    <row r="99" spans="1:28">
      <c r="A99">
        <v>175.52836044845799</v>
      </c>
      <c r="B99">
        <v>174.965366229936</v>
      </c>
      <c r="C99">
        <v>180.08289856669501</v>
      </c>
      <c r="D99">
        <v>173.95584712047</v>
      </c>
      <c r="E99">
        <f t="shared" si="11"/>
        <v>4.6650773094184661</v>
      </c>
      <c r="F99">
        <f t="shared" si="12"/>
        <v>0.49491211544840241</v>
      </c>
      <c r="G99">
        <f t="shared" si="13"/>
        <v>2.3088032799346343</v>
      </c>
      <c r="H99">
        <v>98</v>
      </c>
      <c r="I99">
        <f>CORREL(E2:E78,E100:E176)</f>
        <v>-0.26863503198145744</v>
      </c>
      <c r="K99" t="s">
        <v>251</v>
      </c>
      <c r="L99" s="2">
        <f t="shared" si="20"/>
        <v>31.431950289496712</v>
      </c>
      <c r="M99" s="2">
        <v>97</v>
      </c>
      <c r="N99" s="2">
        <f>M99/J2</f>
        <v>20.995670995670995</v>
      </c>
      <c r="O99" s="2">
        <f t="shared" si="21"/>
        <v>0.49112422327338612</v>
      </c>
      <c r="P99" s="3">
        <v>14.956096162036999</v>
      </c>
      <c r="Q99">
        <f t="shared" si="14"/>
        <v>-20.601755343446001</v>
      </c>
      <c r="R99">
        <f t="shared" si="15"/>
        <v>-23.738895841428398</v>
      </c>
      <c r="S99">
        <f t="shared" si="16"/>
        <v>31.431950289496712</v>
      </c>
      <c r="T99">
        <v>0</v>
      </c>
      <c r="U99" t="str">
        <f t="shared" si="17"/>
        <v>0</v>
      </c>
      <c r="V99">
        <f t="shared" si="18"/>
        <v>0</v>
      </c>
      <c r="W99" s="3">
        <v>-0.56899607506400995</v>
      </c>
      <c r="X99">
        <f t="shared" si="19"/>
        <v>5.4310039249359896</v>
      </c>
      <c r="AA99" s="5"/>
      <c r="AB99" s="3"/>
    </row>
    <row r="100" spans="1:28">
      <c r="A100">
        <v>168.49142040445599</v>
      </c>
      <c r="B100">
        <v>172.50117510487499</v>
      </c>
      <c r="C100">
        <v>168.69197527814899</v>
      </c>
      <c r="D100">
        <v>170.420220163545</v>
      </c>
      <c r="E100">
        <f t="shared" si="11"/>
        <v>2.0905969781877429</v>
      </c>
      <c r="F100">
        <f t="shared" si="12"/>
        <v>0.47250398175053393</v>
      </c>
      <c r="G100">
        <f t="shared" si="13"/>
        <v>0.98781539642934268</v>
      </c>
      <c r="H100">
        <v>99</v>
      </c>
      <c r="I100">
        <f>CORREL(E2:E77,E101:E176)</f>
        <v>-0.26900563046321774</v>
      </c>
      <c r="K100" t="s">
        <v>252</v>
      </c>
      <c r="L100" s="2">
        <f t="shared" si="20"/>
        <v>25.750907171623851</v>
      </c>
      <c r="M100" s="2">
        <v>98</v>
      </c>
      <c r="N100" s="2">
        <f>M100/J2</f>
        <v>21.212121212121211</v>
      </c>
      <c r="O100" s="2">
        <f t="shared" si="21"/>
        <v>0.40235792455662267</v>
      </c>
      <c r="P100" s="3">
        <v>15.841226172611901</v>
      </c>
      <c r="Q100">
        <f t="shared" si="14"/>
        <v>21.005806228931199</v>
      </c>
      <c r="R100">
        <f t="shared" si="15"/>
        <v>14.895144337473999</v>
      </c>
      <c r="S100">
        <f t="shared" si="16"/>
        <v>25.750907171623851</v>
      </c>
      <c r="T100">
        <v>0</v>
      </c>
      <c r="U100" t="str">
        <f t="shared" si="17"/>
        <v>0</v>
      </c>
      <c r="V100">
        <f t="shared" si="18"/>
        <v>0</v>
      </c>
      <c r="W100" s="3">
        <v>-1.5851501807897499</v>
      </c>
      <c r="X100">
        <f t="shared" si="19"/>
        <v>4.4148498192102501</v>
      </c>
      <c r="AA100" s="5"/>
      <c r="AB100" s="3"/>
    </row>
    <row r="101" spans="1:28">
      <c r="A101">
        <v>168.49142040445599</v>
      </c>
      <c r="B101">
        <v>172.50117510487499</v>
      </c>
      <c r="C101">
        <v>168.69197527814899</v>
      </c>
      <c r="D101">
        <v>170.420220163545</v>
      </c>
      <c r="E101">
        <f t="shared" si="11"/>
        <v>2.0905969781877429</v>
      </c>
      <c r="F101">
        <f t="shared" si="12"/>
        <v>0.45025845187258101</v>
      </c>
      <c r="G101">
        <f t="shared" si="13"/>
        <v>0.94130895888830912</v>
      </c>
      <c r="H101">
        <v>100</v>
      </c>
      <c r="I101">
        <f>CORREL(E2:E76,E102:E176)</f>
        <v>-0.25712146619883242</v>
      </c>
      <c r="K101" t="s">
        <v>253</v>
      </c>
      <c r="L101" s="2">
        <f t="shared" si="20"/>
        <v>37.982122261951339</v>
      </c>
      <c r="M101" s="2">
        <v>99</v>
      </c>
      <c r="N101" s="2">
        <f>M101/J2</f>
        <v>21.428571428571427</v>
      </c>
      <c r="O101" s="2">
        <f t="shared" si="21"/>
        <v>0.59347066034298968</v>
      </c>
      <c r="P101" s="3">
        <v>15.095419822323199</v>
      </c>
      <c r="Q101">
        <f t="shared" si="14"/>
        <v>-12.2206667967301</v>
      </c>
      <c r="R101">
        <f t="shared" si="15"/>
        <v>-35.9624375503819</v>
      </c>
      <c r="S101">
        <f t="shared" si="16"/>
        <v>37.982122261951339</v>
      </c>
      <c r="T101">
        <v>0</v>
      </c>
      <c r="U101" t="str">
        <f t="shared" si="17"/>
        <v>0</v>
      </c>
      <c r="V101">
        <f t="shared" si="18"/>
        <v>0</v>
      </c>
      <c r="W101" s="3">
        <v>-1.6727448090070201</v>
      </c>
      <c r="X101">
        <f t="shared" si="19"/>
        <v>4.3272551909929797</v>
      </c>
      <c r="AA101" s="5"/>
      <c r="AB101" s="3"/>
    </row>
    <row r="102" spans="1:28">
      <c r="A102">
        <v>163.533445603188</v>
      </c>
      <c r="B102">
        <v>168.899045001671</v>
      </c>
      <c r="C102">
        <v>212.09370915156799</v>
      </c>
      <c r="D102">
        <v>176.19543837016599</v>
      </c>
      <c r="E102">
        <f t="shared" si="11"/>
        <v>49.105361744680593</v>
      </c>
      <c r="F102">
        <f t="shared" si="12"/>
        <v>0.42822911724449869</v>
      </c>
      <c r="G102">
        <f t="shared" si="13"/>
        <v>21.028345711896346</v>
      </c>
      <c r="H102">
        <v>101</v>
      </c>
      <c r="I102">
        <f>CORREL(E2:E75,E103:E176)</f>
        <v>-0.25661693932355412</v>
      </c>
      <c r="K102" t="s">
        <v>254</v>
      </c>
      <c r="L102" s="2">
        <f t="shared" si="20"/>
        <v>43.648588176281486</v>
      </c>
      <c r="M102" s="2">
        <v>100</v>
      </c>
      <c r="N102" s="2">
        <f>M102/J2</f>
        <v>21.645021645021643</v>
      </c>
      <c r="O102" s="2">
        <f t="shared" si="21"/>
        <v>0.68200919025439821</v>
      </c>
      <c r="P102" s="3">
        <v>18.303614604052498</v>
      </c>
      <c r="Q102">
        <f t="shared" si="14"/>
        <v>10.8841223152497</v>
      </c>
      <c r="R102">
        <f t="shared" si="15"/>
        <v>42.269789817425199</v>
      </c>
      <c r="S102">
        <f t="shared" si="16"/>
        <v>43.648588176281486</v>
      </c>
      <c r="T102">
        <v>0</v>
      </c>
      <c r="U102" t="str">
        <f t="shared" si="17"/>
        <v>0</v>
      </c>
      <c r="V102">
        <f t="shared" si="18"/>
        <v>0</v>
      </c>
      <c r="W102" s="3">
        <v>-0.78046821449716597</v>
      </c>
      <c r="X102">
        <f t="shared" si="19"/>
        <v>5.2195317855028343</v>
      </c>
      <c r="AA102" s="5"/>
      <c r="AB102" s="3"/>
    </row>
    <row r="103" spans="1:28">
      <c r="A103">
        <v>163.533445603188</v>
      </c>
      <c r="B103">
        <v>168.899045001671</v>
      </c>
      <c r="C103">
        <v>212.09370915156799</v>
      </c>
      <c r="D103">
        <v>176.19543837016599</v>
      </c>
      <c r="E103">
        <f t="shared" si="11"/>
        <v>49.105361744680593</v>
      </c>
      <c r="F103">
        <f t="shared" si="12"/>
        <v>0.40646904846294751</v>
      </c>
      <c r="G103">
        <f t="shared" si="13"/>
        <v>19.959809662789144</v>
      </c>
      <c r="H103">
        <v>102</v>
      </c>
      <c r="I103">
        <f>CORREL(E2:E74,E104:E176)</f>
        <v>-0.26007184766569275</v>
      </c>
      <c r="K103" t="s">
        <v>255</v>
      </c>
      <c r="L103" s="2">
        <f t="shared" si="20"/>
        <v>8.307679814111923</v>
      </c>
      <c r="M103" s="2">
        <v>101</v>
      </c>
      <c r="N103" s="2">
        <f>M103/J2</f>
        <v>21.861471861471863</v>
      </c>
      <c r="O103" s="2">
        <f t="shared" si="21"/>
        <v>0.1298074970954988</v>
      </c>
      <c r="P103" s="3">
        <v>17.373533260453002</v>
      </c>
      <c r="Q103">
        <f t="shared" si="14"/>
        <v>3.45633197848939</v>
      </c>
      <c r="R103">
        <f t="shared" si="15"/>
        <v>-7.5545557876207603</v>
      </c>
      <c r="S103">
        <f t="shared" si="16"/>
        <v>8.307679814111923</v>
      </c>
      <c r="T103">
        <v>0</v>
      </c>
      <c r="U103" t="str">
        <f t="shared" si="17"/>
        <v>0</v>
      </c>
      <c r="V103">
        <f t="shared" si="18"/>
        <v>0</v>
      </c>
      <c r="W103" s="3">
        <v>0.56899607506400995</v>
      </c>
      <c r="X103">
        <f t="shared" si="19"/>
        <v>6.5689960750640104</v>
      </c>
      <c r="AA103" s="3"/>
      <c r="AB103" s="3"/>
    </row>
    <row r="104" spans="1:28">
      <c r="A104" s="6">
        <v>149.880622834083</v>
      </c>
      <c r="B104" s="6">
        <v>177.712229450389</v>
      </c>
      <c r="C104" s="6">
        <v>200.85170974434499</v>
      </c>
      <c r="D104" s="6">
        <v>183.05575050918</v>
      </c>
      <c r="E104">
        <f t="shared" si="11"/>
        <v>51.250413833638689</v>
      </c>
      <c r="F104">
        <f t="shared" si="12"/>
        <v>0.38503066743957859</v>
      </c>
      <c r="G104">
        <f t="shared" si="13"/>
        <v>19.732981044920518</v>
      </c>
      <c r="H104">
        <v>103</v>
      </c>
      <c r="I104">
        <f>CORREL(E2:E73,E105:E176)</f>
        <v>-0.2716928635073938</v>
      </c>
      <c r="K104" t="s">
        <v>256</v>
      </c>
      <c r="L104" s="2">
        <f t="shared" si="20"/>
        <v>20.826992771802644</v>
      </c>
      <c r="M104" s="2">
        <v>102</v>
      </c>
      <c r="N104" s="2">
        <f>M104/J2</f>
        <v>22.077922077922079</v>
      </c>
      <c r="O104" s="2">
        <f t="shared" si="21"/>
        <v>0.32542176205941631</v>
      </c>
      <c r="P104" s="3">
        <v>8.8616339313268302</v>
      </c>
      <c r="Q104">
        <f t="shared" si="14"/>
        <v>-18.063278551404199</v>
      </c>
      <c r="R104">
        <f t="shared" si="15"/>
        <v>-10.3673331137328</v>
      </c>
      <c r="S104">
        <f t="shared" si="16"/>
        <v>20.826992771802644</v>
      </c>
      <c r="T104">
        <v>0</v>
      </c>
      <c r="U104" t="str">
        <f t="shared" si="17"/>
        <v>0</v>
      </c>
      <c r="V104">
        <f t="shared" si="18"/>
        <v>0</v>
      </c>
      <c r="W104" s="3">
        <v>1.5851501807897499</v>
      </c>
      <c r="X104">
        <f t="shared" si="19"/>
        <v>7.5851501807897499</v>
      </c>
      <c r="AA104" s="5"/>
      <c r="AB104" s="3"/>
    </row>
    <row r="105" spans="1:28">
      <c r="A105">
        <v>149.880622834083</v>
      </c>
      <c r="B105">
        <v>177.712229450389</v>
      </c>
      <c r="C105">
        <v>200.85170974434499</v>
      </c>
      <c r="D105">
        <v>183.05575050918</v>
      </c>
      <c r="E105">
        <f t="shared" si="11"/>
        <v>51.250413833638689</v>
      </c>
      <c r="F105">
        <f t="shared" si="12"/>
        <v>0.36396562111205866</v>
      </c>
      <c r="G105">
        <f t="shared" si="13"/>
        <v>18.65338870321035</v>
      </c>
      <c r="H105">
        <v>104</v>
      </c>
      <c r="I105">
        <f>CORREL(E2:E72,E106:E176)</f>
        <v>-0.28378499208800634</v>
      </c>
      <c r="K105" t="s">
        <v>257</v>
      </c>
      <c r="L105" s="2">
        <f t="shared" si="20"/>
        <v>15.548171832113571</v>
      </c>
      <c r="M105" s="2">
        <v>103</v>
      </c>
      <c r="N105" s="2">
        <f>M105/J2</f>
        <v>22.294372294372295</v>
      </c>
      <c r="O105" s="2">
        <f t="shared" si="21"/>
        <v>0.24294018487677455</v>
      </c>
      <c r="P105" s="3">
        <v>8.3768135128851906</v>
      </c>
      <c r="Q105">
        <f t="shared" si="14"/>
        <v>6.5297509009639496</v>
      </c>
      <c r="R105">
        <f t="shared" si="15"/>
        <v>14.110563436386601</v>
      </c>
      <c r="S105">
        <f t="shared" si="16"/>
        <v>15.548171832113571</v>
      </c>
      <c r="T105">
        <v>0</v>
      </c>
      <c r="U105" t="str">
        <f t="shared" si="17"/>
        <v>0</v>
      </c>
      <c r="V105">
        <f t="shared" si="18"/>
        <v>0</v>
      </c>
      <c r="W105" s="3">
        <v>1.6727448090070201</v>
      </c>
      <c r="X105">
        <f t="shared" si="19"/>
        <v>7.6727448090070203</v>
      </c>
      <c r="AA105" s="3"/>
      <c r="AB105" s="3"/>
    </row>
    <row r="106" spans="1:28">
      <c r="A106">
        <v>185.86093270268401</v>
      </c>
      <c r="B106">
        <v>184.060008720665</v>
      </c>
      <c r="C106">
        <v>173.535137725711</v>
      </c>
      <c r="D106">
        <v>183.85176484223001</v>
      </c>
      <c r="E106">
        <f t="shared" si="11"/>
        <v>12.327553988009091</v>
      </c>
      <c r="F106">
        <f t="shared" si="12"/>
        <v>0.3433246570220706</v>
      </c>
      <c r="G106">
        <f t="shared" si="13"/>
        <v>4.2323532448542798</v>
      </c>
      <c r="H106">
        <v>105</v>
      </c>
      <c r="I106">
        <f>CORREL(E2:E71,E107:E176)</f>
        <v>-0.28998087604514411</v>
      </c>
      <c r="K106" t="s">
        <v>258</v>
      </c>
      <c r="L106" s="2">
        <f t="shared" si="20"/>
        <v>28.750381719016367</v>
      </c>
      <c r="M106" s="2">
        <v>104</v>
      </c>
      <c r="N106" s="2">
        <f>M106/J2</f>
        <v>22.510822510822511</v>
      </c>
      <c r="O106" s="2">
        <f t="shared" si="21"/>
        <v>0.44922471435963074</v>
      </c>
      <c r="P106" s="3">
        <v>2.4831707896587099</v>
      </c>
      <c r="Q106">
        <f t="shared" si="14"/>
        <v>1.9675648513586601</v>
      </c>
      <c r="R106">
        <f t="shared" si="15"/>
        <v>-28.682976441520999</v>
      </c>
      <c r="S106">
        <f t="shared" si="16"/>
        <v>28.750381719016367</v>
      </c>
      <c r="T106">
        <v>0</v>
      </c>
      <c r="U106" t="str">
        <f t="shared" si="17"/>
        <v>0</v>
      </c>
      <c r="V106">
        <f t="shared" si="18"/>
        <v>0</v>
      </c>
      <c r="W106" s="3">
        <v>0.78046821449716597</v>
      </c>
      <c r="X106">
        <f t="shared" si="19"/>
        <v>6.7804682144971657</v>
      </c>
      <c r="AA106" s="5"/>
      <c r="AB106" s="3"/>
    </row>
    <row r="107" spans="1:28">
      <c r="A107">
        <v>164.058237038697</v>
      </c>
      <c r="B107">
        <v>180.789247742886</v>
      </c>
      <c r="C107">
        <v>178.18201134826401</v>
      </c>
      <c r="D107">
        <v>181.92708554991401</v>
      </c>
      <c r="E107">
        <f t="shared" si="11"/>
        <v>14.169533359383697</v>
      </c>
      <c r="F107">
        <f t="shared" si="12"/>
        <v>0.32315750106004149</v>
      </c>
      <c r="G107">
        <f t="shared" si="13"/>
        <v>4.5789909916053304</v>
      </c>
      <c r="H107">
        <v>106</v>
      </c>
      <c r="I107">
        <f>CORREL(E2:E70,E108:E176)</f>
        <v>-0.29097869002086607</v>
      </c>
      <c r="K107" t="s">
        <v>259</v>
      </c>
      <c r="L107" s="2">
        <f t="shared" si="20"/>
        <v>49.843587140767539</v>
      </c>
      <c r="M107" s="2">
        <v>105</v>
      </c>
      <c r="N107" s="2">
        <f>M107/J2</f>
        <v>22.727272727272727</v>
      </c>
      <c r="O107" s="2">
        <f t="shared" si="21"/>
        <v>0.7788060490744928</v>
      </c>
      <c r="P107" s="3">
        <v>10.2225710976653</v>
      </c>
      <c r="Q107">
        <f t="shared" si="14"/>
        <v>45.4402019613497</v>
      </c>
      <c r="R107">
        <f t="shared" si="15"/>
        <v>20.4834378162221</v>
      </c>
      <c r="S107">
        <f t="shared" si="16"/>
        <v>49.843587140767539</v>
      </c>
      <c r="T107">
        <v>0</v>
      </c>
      <c r="U107" t="str">
        <f t="shared" si="17"/>
        <v>0</v>
      </c>
      <c r="V107">
        <f t="shared" si="18"/>
        <v>0</v>
      </c>
      <c r="W107" s="3">
        <v>-0.56899607506400995</v>
      </c>
      <c r="X107">
        <f t="shared" si="19"/>
        <v>5.4310039249359896</v>
      </c>
      <c r="AA107" s="3"/>
      <c r="AB107" s="3"/>
    </row>
    <row r="108" spans="1:28">
      <c r="A108">
        <v>164.058237038697</v>
      </c>
      <c r="B108">
        <v>180.789247742886</v>
      </c>
      <c r="C108">
        <v>178.18201134826401</v>
      </c>
      <c r="D108">
        <v>181.92708554991401</v>
      </c>
      <c r="E108">
        <f t="shared" si="11"/>
        <v>14.169533359383697</v>
      </c>
      <c r="F108">
        <f t="shared" si="12"/>
        <v>0.30351273767111808</v>
      </c>
      <c r="G108">
        <f t="shared" si="13"/>
        <v>4.3006338614287811</v>
      </c>
      <c r="H108">
        <v>107</v>
      </c>
      <c r="I108">
        <f>CORREL(E2:E69,E109:E176)</f>
        <v>-0.30145234033123364</v>
      </c>
      <c r="K108" t="s">
        <v>260</v>
      </c>
      <c r="L108" s="2">
        <f t="shared" si="20"/>
        <v>39.34862922643574</v>
      </c>
      <c r="M108" s="2">
        <v>106</v>
      </c>
      <c r="N108" s="2">
        <f>M108/J2</f>
        <v>22.943722943722943</v>
      </c>
      <c r="O108" s="2">
        <f t="shared" si="21"/>
        <v>0.61482233166305844</v>
      </c>
      <c r="P108" s="3">
        <v>9.6011404027832405</v>
      </c>
      <c r="Q108">
        <f t="shared" si="14"/>
        <v>-27.386133273009499</v>
      </c>
      <c r="R108">
        <f t="shared" si="15"/>
        <v>28.2544567520325</v>
      </c>
      <c r="S108">
        <f t="shared" si="16"/>
        <v>39.34862922643574</v>
      </c>
      <c r="T108">
        <v>0</v>
      </c>
      <c r="U108" t="str">
        <f t="shared" si="17"/>
        <v>0</v>
      </c>
      <c r="V108">
        <f t="shared" si="18"/>
        <v>0</v>
      </c>
      <c r="W108" s="3">
        <v>-1.5851501807897499</v>
      </c>
      <c r="X108">
        <f t="shared" si="19"/>
        <v>4.4148498192102501</v>
      </c>
      <c r="AA108" s="5"/>
      <c r="AB108" s="3"/>
    </row>
    <row r="109" spans="1:28">
      <c r="A109">
        <v>159.96858019402001</v>
      </c>
      <c r="B109">
        <v>187.38830233919001</v>
      </c>
      <c r="C109">
        <v>162.85559913249301</v>
      </c>
      <c r="D109">
        <v>184.28831820358101</v>
      </c>
      <c r="E109">
        <f t="shared" si="11"/>
        <v>4.2361279480357092</v>
      </c>
      <c r="F109">
        <f t="shared" si="12"/>
        <v>0.28443769281098319</v>
      </c>
      <c r="G109">
        <f t="shared" si="13"/>
        <v>1.2049144599914017</v>
      </c>
      <c r="H109">
        <v>108</v>
      </c>
      <c r="I109">
        <f>CORREL(E2:E68,E110:E176)</f>
        <v>-0.28590519450001245</v>
      </c>
      <c r="K109" t="s">
        <v>261</v>
      </c>
      <c r="L109" s="2">
        <f t="shared" si="20"/>
        <v>72.390266057266487</v>
      </c>
      <c r="M109" s="2">
        <v>107</v>
      </c>
      <c r="N109" s="2">
        <f>M109/J2</f>
        <v>23.160173160173159</v>
      </c>
      <c r="O109" s="2">
        <f t="shared" si="21"/>
        <v>1.1310979071447889</v>
      </c>
      <c r="P109" s="3">
        <v>6.8269511440194703</v>
      </c>
      <c r="Q109">
        <f t="shared" si="14"/>
        <v>-59.7367701990621</v>
      </c>
      <c r="R109">
        <f t="shared" si="15"/>
        <v>-40.888493565137303</v>
      </c>
      <c r="S109">
        <f t="shared" si="16"/>
        <v>72.390266057266487</v>
      </c>
      <c r="T109">
        <v>0</v>
      </c>
      <c r="U109" t="str">
        <f t="shared" si="17"/>
        <v>0</v>
      </c>
      <c r="V109">
        <f t="shared" si="18"/>
        <v>0</v>
      </c>
      <c r="W109" s="3">
        <v>-1.6727448090070201</v>
      </c>
      <c r="X109">
        <f t="shared" si="19"/>
        <v>4.3272551909929797</v>
      </c>
      <c r="AA109" s="3"/>
      <c r="AB109" s="3"/>
    </row>
    <row r="110" spans="1:28">
      <c r="A110">
        <v>147.55623332814</v>
      </c>
      <c r="B110">
        <v>187.03062872385701</v>
      </c>
      <c r="C110">
        <v>150.70299224259699</v>
      </c>
      <c r="D110">
        <v>184.346289252492</v>
      </c>
      <c r="E110">
        <f t="shared" si="11"/>
        <v>4.1361540183173471</v>
      </c>
      <c r="F110">
        <f t="shared" si="12"/>
        <v>0.26597831993348087</v>
      </c>
      <c r="G110">
        <f t="shared" si="13"/>
        <v>1.1001272967781639</v>
      </c>
      <c r="H110">
        <v>109</v>
      </c>
      <c r="I110">
        <f>CORREL(E2:E67,E111:E176)</f>
        <v>-0.27355445509089293</v>
      </c>
      <c r="K110" t="s">
        <v>262</v>
      </c>
      <c r="L110" s="2">
        <f t="shared" si="20"/>
        <v>10.840724952681834</v>
      </c>
      <c r="M110" s="2">
        <v>108</v>
      </c>
      <c r="N110" s="2">
        <f>M110/J2</f>
        <v>23.376623376623375</v>
      </c>
      <c r="O110" s="2">
        <f t="shared" si="21"/>
        <v>0.16938632738565365</v>
      </c>
      <c r="P110" s="3">
        <v>6.6086154999860396</v>
      </c>
      <c r="Q110">
        <f t="shared" si="14"/>
        <v>5.0612209001814197</v>
      </c>
      <c r="R110">
        <f t="shared" si="15"/>
        <v>9.5867283522203408</v>
      </c>
      <c r="S110">
        <f t="shared" si="16"/>
        <v>10.840724952681834</v>
      </c>
      <c r="T110">
        <v>0</v>
      </c>
      <c r="U110" t="str">
        <f t="shared" si="17"/>
        <v>0</v>
      </c>
      <c r="V110">
        <f t="shared" si="18"/>
        <v>0</v>
      </c>
      <c r="W110" s="3">
        <v>-0.78046821449716597</v>
      </c>
      <c r="X110">
        <f t="shared" si="19"/>
        <v>5.2195317855028343</v>
      </c>
      <c r="AA110" s="5"/>
      <c r="AB110" s="3"/>
    </row>
    <row r="111" spans="1:28">
      <c r="A111">
        <v>147.55623332814</v>
      </c>
      <c r="B111">
        <v>187.03062872385701</v>
      </c>
      <c r="C111">
        <v>150.70299224259699</v>
      </c>
      <c r="D111">
        <v>184.346289252492</v>
      </c>
      <c r="E111">
        <f t="shared" si="11"/>
        <v>4.1361540183173471</v>
      </c>
      <c r="F111">
        <f t="shared" si="12"/>
        <v>0.24817908928472304</v>
      </c>
      <c r="G111">
        <f t="shared" si="13"/>
        <v>1.0265069374073468</v>
      </c>
      <c r="H111">
        <v>110</v>
      </c>
      <c r="I111">
        <f>CORREL(E2:E66,E112:E176)</f>
        <v>-0.25012849987131314</v>
      </c>
      <c r="K111" t="s">
        <v>263</v>
      </c>
      <c r="L111" s="2">
        <f t="shared" si="20"/>
        <v>74.659436550616974</v>
      </c>
      <c r="M111" s="2">
        <v>109</v>
      </c>
      <c r="N111" s="2">
        <f>M111/J2</f>
        <v>23.593073593073594</v>
      </c>
      <c r="O111" s="2">
        <f t="shared" si="21"/>
        <v>1.1665536961033902</v>
      </c>
      <c r="P111" s="3">
        <v>6.1663679078415896</v>
      </c>
      <c r="Q111">
        <f t="shared" si="14"/>
        <v>74.635945914843305</v>
      </c>
      <c r="R111">
        <f t="shared" si="15"/>
        <v>-1.87271018905382</v>
      </c>
      <c r="S111">
        <f t="shared" si="16"/>
        <v>74.659436550616974</v>
      </c>
      <c r="T111">
        <v>0</v>
      </c>
      <c r="U111" t="str">
        <f t="shared" si="17"/>
        <v>0</v>
      </c>
      <c r="V111">
        <f t="shared" si="18"/>
        <v>0</v>
      </c>
      <c r="W111" s="3">
        <v>0.56899607506400995</v>
      </c>
      <c r="X111">
        <f t="shared" si="19"/>
        <v>6.5689960750640104</v>
      </c>
      <c r="AA111" s="3"/>
      <c r="AB111" s="3"/>
    </row>
    <row r="112" spans="1:28">
      <c r="A112">
        <v>130.733938729252</v>
      </c>
      <c r="B112">
        <v>177.28478148939001</v>
      </c>
      <c r="C112">
        <v>140.35399654403199</v>
      </c>
      <c r="D112">
        <v>173.61783442515801</v>
      </c>
      <c r="E112">
        <f t="shared" si="11"/>
        <v>10.295242257061712</v>
      </c>
      <c r="F112">
        <f t="shared" si="12"/>
        <v>0.23108288077037159</v>
      </c>
      <c r="G112">
        <f t="shared" si="13"/>
        <v>2.3790542389906828</v>
      </c>
      <c r="H112">
        <v>111</v>
      </c>
      <c r="I112">
        <f>CORREL(E2:E65,E113:E176)</f>
        <v>-0.25804432881125455</v>
      </c>
      <c r="K112" t="s">
        <v>264</v>
      </c>
      <c r="L112" s="2">
        <f t="shared" si="20"/>
        <v>30.600006402185155</v>
      </c>
      <c r="M112" s="2">
        <v>110</v>
      </c>
      <c r="N112" s="2">
        <f>M112/J2</f>
        <v>23.80952380952381</v>
      </c>
      <c r="O112" s="2">
        <f t="shared" si="21"/>
        <v>0.47812510003414305</v>
      </c>
      <c r="P112" s="3">
        <v>3.78849593922157</v>
      </c>
      <c r="Q112">
        <f t="shared" si="14"/>
        <v>1.4250657143324399</v>
      </c>
      <c r="R112">
        <f t="shared" si="15"/>
        <v>30.566805190003201</v>
      </c>
      <c r="S112">
        <f t="shared" si="16"/>
        <v>30.600006402185155</v>
      </c>
      <c r="T112">
        <v>0</v>
      </c>
      <c r="U112" t="str">
        <f t="shared" si="17"/>
        <v>0</v>
      </c>
      <c r="V112">
        <f t="shared" si="18"/>
        <v>0</v>
      </c>
      <c r="W112" s="3">
        <v>1.5851501807897499</v>
      </c>
      <c r="X112">
        <f t="shared" si="19"/>
        <v>7.5851501807897499</v>
      </c>
      <c r="AA112" s="5"/>
      <c r="AB112" s="3"/>
    </row>
    <row r="113" spans="1:28">
      <c r="A113">
        <v>130.733938729252</v>
      </c>
      <c r="B113">
        <v>177.28478148939001</v>
      </c>
      <c r="C113">
        <v>140.35399654403199</v>
      </c>
      <c r="D113">
        <v>173.61783442515801</v>
      </c>
      <c r="E113">
        <f t="shared" si="11"/>
        <v>10.295242257061712</v>
      </c>
      <c r="F113">
        <f t="shared" si="12"/>
        <v>0.21473088065418822</v>
      </c>
      <c r="G113">
        <f t="shared" si="13"/>
        <v>2.2107064364070741</v>
      </c>
      <c r="H113">
        <v>112</v>
      </c>
      <c r="I113">
        <f>CORREL(E2:E64,E114:E176)</f>
        <v>-0.2711705827866423</v>
      </c>
      <c r="K113" t="s">
        <v>265</v>
      </c>
      <c r="L113" s="2">
        <f t="shared" si="20"/>
        <v>85.724871161056583</v>
      </c>
      <c r="M113" s="2">
        <v>111</v>
      </c>
      <c r="N113" s="2">
        <f>M113/J2</f>
        <v>24.025974025974026</v>
      </c>
      <c r="O113" s="2">
        <f t="shared" si="21"/>
        <v>1.3394511118915091</v>
      </c>
      <c r="P113" s="3">
        <v>3.5204125319532</v>
      </c>
      <c r="Q113">
        <f t="shared" si="14"/>
        <v>-82.964434452401207</v>
      </c>
      <c r="R113">
        <f t="shared" si="15"/>
        <v>21.579067439835701</v>
      </c>
      <c r="S113">
        <f t="shared" si="16"/>
        <v>85.724871161056583</v>
      </c>
      <c r="T113">
        <v>0</v>
      </c>
      <c r="U113" t="str">
        <f t="shared" si="17"/>
        <v>0</v>
      </c>
      <c r="V113">
        <f t="shared" si="18"/>
        <v>0</v>
      </c>
      <c r="W113" s="3">
        <v>1.6727448090070201</v>
      </c>
      <c r="X113">
        <f t="shared" si="19"/>
        <v>7.6727448090070203</v>
      </c>
      <c r="AA113" s="5"/>
      <c r="AB113" s="3"/>
    </row>
    <row r="114" spans="1:28">
      <c r="A114">
        <v>108.714905497628</v>
      </c>
      <c r="B114">
        <v>178.09640989785899</v>
      </c>
      <c r="C114">
        <v>116.278517073694</v>
      </c>
      <c r="D114">
        <v>166.856231570707</v>
      </c>
      <c r="E114">
        <f t="shared" si="11"/>
        <v>13.548056277554251</v>
      </c>
      <c r="F114">
        <f t="shared" si="12"/>
        <v>0.19916248233671868</v>
      </c>
      <c r="G114">
        <f t="shared" si="13"/>
        <v>2.698264519075269</v>
      </c>
      <c r="H114">
        <v>113</v>
      </c>
      <c r="I114">
        <f>CORREL(E2:E63,E115:E176)</f>
        <v>-0.30109818766993096</v>
      </c>
      <c r="K114" t="s">
        <v>266</v>
      </c>
      <c r="L114" s="2">
        <f t="shared" si="20"/>
        <v>113.07971862374127</v>
      </c>
      <c r="M114" s="2">
        <v>112</v>
      </c>
      <c r="N114" s="2">
        <f>M114/J2</f>
        <v>24.242424242424242</v>
      </c>
      <c r="O114" s="2">
        <f t="shared" si="21"/>
        <v>1.7668706034959574</v>
      </c>
      <c r="P114" s="3">
        <v>3.7862679446287002</v>
      </c>
      <c r="Q114">
        <f t="shared" si="14"/>
        <v>49.949965727818501</v>
      </c>
      <c r="R114">
        <f t="shared" si="15"/>
        <v>-101.44961157054399</v>
      </c>
      <c r="S114">
        <f t="shared" si="16"/>
        <v>113.07971862374127</v>
      </c>
      <c r="T114">
        <v>1</v>
      </c>
      <c r="U114" t="str">
        <f t="shared" si="17"/>
        <v>49.9499657278185-101.449611570544i</v>
      </c>
      <c r="V114">
        <f t="shared" si="18"/>
        <v>113.07971862374127</v>
      </c>
      <c r="W114" s="3">
        <v>0.78046821449716597</v>
      </c>
      <c r="X114">
        <f t="shared" si="19"/>
        <v>6.7804682144971657</v>
      </c>
      <c r="AA114" s="5"/>
      <c r="AB114" s="3"/>
    </row>
    <row r="115" spans="1:28">
      <c r="A115" s="7">
        <v>108.714905497628</v>
      </c>
      <c r="B115" s="7">
        <v>178.09640989785899</v>
      </c>
      <c r="C115" s="7">
        <v>116.278517073694</v>
      </c>
      <c r="D115" s="7">
        <v>166.856231570707</v>
      </c>
      <c r="E115">
        <f t="shared" si="11"/>
        <v>13.548056277554251</v>
      </c>
      <c r="F115">
        <f t="shared" si="12"/>
        <v>0.18441519145314117</v>
      </c>
      <c r="G115">
        <f t="shared" si="13"/>
        <v>2.4984673922430982</v>
      </c>
      <c r="H115">
        <v>114</v>
      </c>
      <c r="I115">
        <f>CORREL(E2:E62,E116:E176)</f>
        <v>-0.28836151770549134</v>
      </c>
      <c r="K115" t="s">
        <v>267</v>
      </c>
      <c r="L115" s="2">
        <f t="shared" si="20"/>
        <v>20.730933138370812</v>
      </c>
      <c r="M115" s="2">
        <v>113</v>
      </c>
      <c r="N115" s="2">
        <f>M115/J2</f>
        <v>24.458874458874458</v>
      </c>
      <c r="O115" s="2">
        <f t="shared" si="21"/>
        <v>0.32392083028704394</v>
      </c>
      <c r="P115" s="3">
        <v>3.5059079386301599</v>
      </c>
      <c r="Q115">
        <f t="shared" si="14"/>
        <v>15.966428649712601</v>
      </c>
      <c r="R115">
        <f t="shared" si="15"/>
        <v>13.222887164354001</v>
      </c>
      <c r="S115">
        <f t="shared" si="16"/>
        <v>20.730933138370812</v>
      </c>
      <c r="T115">
        <v>0</v>
      </c>
      <c r="U115" t="str">
        <f t="shared" si="17"/>
        <v>0</v>
      </c>
      <c r="V115">
        <f t="shared" si="18"/>
        <v>0</v>
      </c>
      <c r="W115" s="3">
        <v>-0.56899607506400995</v>
      </c>
      <c r="X115">
        <f t="shared" si="19"/>
        <v>5.4310039249359896</v>
      </c>
      <c r="AA115" s="5"/>
      <c r="AB115" s="3"/>
    </row>
    <row r="116" spans="1:28">
      <c r="A116">
        <v>102.047121990515</v>
      </c>
      <c r="B116">
        <v>172.365875600376</v>
      </c>
      <c r="C116">
        <v>112.051200065167</v>
      </c>
      <c r="D116">
        <v>169.040448496777</v>
      </c>
      <c r="E116">
        <f t="shared" si="11"/>
        <v>10.542297830410773</v>
      </c>
      <c r="F116">
        <f t="shared" si="12"/>
        <v>0.17052453551890356</v>
      </c>
      <c r="G116">
        <f t="shared" si="13"/>
        <v>1.7977204408327419</v>
      </c>
      <c r="H116">
        <v>115</v>
      </c>
      <c r="I116">
        <f>CORREL(E2:E61,E117:E176)</f>
        <v>-0.2860257341269149</v>
      </c>
      <c r="K116" t="s">
        <v>268</v>
      </c>
      <c r="L116" s="2">
        <f t="shared" si="20"/>
        <v>60.455666789431447</v>
      </c>
      <c r="M116" s="2">
        <v>114</v>
      </c>
      <c r="N116" s="2">
        <f>M116/J2</f>
        <v>24.675324675324674</v>
      </c>
      <c r="O116" s="2">
        <f t="shared" si="21"/>
        <v>0.94461979358486636</v>
      </c>
      <c r="P116" s="3">
        <v>3.7304668202376901</v>
      </c>
      <c r="Q116">
        <f t="shared" si="14"/>
        <v>28.777862369650599</v>
      </c>
      <c r="R116">
        <f t="shared" si="15"/>
        <v>53.166928483675001</v>
      </c>
      <c r="S116">
        <f t="shared" si="16"/>
        <v>60.455666789431447</v>
      </c>
      <c r="T116">
        <v>0</v>
      </c>
      <c r="U116" t="str">
        <f t="shared" si="17"/>
        <v>0</v>
      </c>
      <c r="V116">
        <f t="shared" si="18"/>
        <v>0</v>
      </c>
      <c r="W116" s="3">
        <v>-1.5851501807897499</v>
      </c>
      <c r="X116">
        <f t="shared" si="19"/>
        <v>4.4148498192102501</v>
      </c>
      <c r="AA116" s="5"/>
      <c r="AB116" s="3"/>
    </row>
    <row r="117" spans="1:28">
      <c r="A117">
        <v>102.047121990515</v>
      </c>
      <c r="B117">
        <v>172.365875600376</v>
      </c>
      <c r="C117">
        <v>112.051200065167</v>
      </c>
      <c r="D117">
        <v>169.040448496777</v>
      </c>
      <c r="E117">
        <f t="shared" si="11"/>
        <v>10.542297830410773</v>
      </c>
      <c r="F117">
        <f t="shared" si="12"/>
        <v>0.15752397834082943</v>
      </c>
      <c r="G117">
        <f t="shared" si="13"/>
        <v>1.6606646951001995</v>
      </c>
      <c r="H117">
        <v>116</v>
      </c>
      <c r="I117">
        <f>CORREL(E2:E60,E118:E176)</f>
        <v>-0.30483950428625922</v>
      </c>
      <c r="K117" t="s">
        <v>269</v>
      </c>
      <c r="L117" s="2">
        <f t="shared" si="20"/>
        <v>19.850027721178122</v>
      </c>
      <c r="M117" s="2">
        <v>115</v>
      </c>
      <c r="N117" s="2">
        <f>M117/J2</f>
        <v>24.89177489177489</v>
      </c>
      <c r="O117" s="2">
        <f t="shared" si="21"/>
        <v>0.31015668314340816</v>
      </c>
      <c r="P117" s="3">
        <v>3.44606113603612</v>
      </c>
      <c r="Q117">
        <f t="shared" si="14"/>
        <v>-15.7072320483244</v>
      </c>
      <c r="R117">
        <f t="shared" si="15"/>
        <v>-12.136987349076</v>
      </c>
      <c r="S117">
        <f t="shared" si="16"/>
        <v>19.850027721178122</v>
      </c>
      <c r="T117">
        <v>0</v>
      </c>
      <c r="U117" t="str">
        <f t="shared" si="17"/>
        <v>0</v>
      </c>
      <c r="V117">
        <f t="shared" si="18"/>
        <v>0</v>
      </c>
      <c r="W117" s="3">
        <v>-1.6727448090070201</v>
      </c>
      <c r="X117">
        <f t="shared" si="19"/>
        <v>4.3272551909929797</v>
      </c>
      <c r="AA117" s="5"/>
      <c r="AB117" s="3"/>
    </row>
    <row r="118" spans="1:28">
      <c r="A118">
        <v>104.714186493988</v>
      </c>
      <c r="B118">
        <v>170.47235701149</v>
      </c>
      <c r="C118">
        <v>105.420512633564</v>
      </c>
      <c r="D118">
        <v>167.90240834751901</v>
      </c>
      <c r="E118">
        <f t="shared" si="11"/>
        <v>2.6652453453471452</v>
      </c>
      <c r="F118">
        <f t="shared" si="12"/>
        <v>0.1454448393998749</v>
      </c>
      <c r="G118">
        <f t="shared" si="13"/>
        <v>0.38764618121527966</v>
      </c>
      <c r="H118">
        <v>117</v>
      </c>
      <c r="I118">
        <f>CORREL(E2:E59,E119:E176)</f>
        <v>-0.24164968097851408</v>
      </c>
      <c r="K118" t="s">
        <v>270</v>
      </c>
      <c r="L118" s="2">
        <f t="shared" si="20"/>
        <v>96.275127896872831</v>
      </c>
      <c r="M118" s="2">
        <v>116</v>
      </c>
      <c r="N118" s="2">
        <f>M118/J2</f>
        <v>25.108225108225106</v>
      </c>
      <c r="O118" s="2">
        <f t="shared" si="21"/>
        <v>1.504298873388638</v>
      </c>
      <c r="P118" s="3">
        <v>3.02531938118423</v>
      </c>
      <c r="Q118">
        <f t="shared" si="14"/>
        <v>-79.278966054211295</v>
      </c>
      <c r="R118">
        <f t="shared" si="15"/>
        <v>54.623674289949001</v>
      </c>
      <c r="S118">
        <f t="shared" si="16"/>
        <v>96.275127896872831</v>
      </c>
      <c r="T118">
        <v>0</v>
      </c>
      <c r="U118" t="str">
        <f t="shared" si="17"/>
        <v>0</v>
      </c>
      <c r="V118">
        <f t="shared" si="18"/>
        <v>0</v>
      </c>
      <c r="W118" s="3">
        <v>-0.78046821449716597</v>
      </c>
      <c r="X118">
        <f t="shared" si="19"/>
        <v>5.2195317855028343</v>
      </c>
      <c r="AA118" s="5"/>
      <c r="AB118" s="3"/>
    </row>
    <row r="119" spans="1:28">
      <c r="A119">
        <v>88.581701850148903</v>
      </c>
      <c r="B119">
        <v>171.248204568944</v>
      </c>
      <c r="C119">
        <v>106.20990025858001</v>
      </c>
      <c r="D119">
        <v>167.68860005775699</v>
      </c>
      <c r="E119">
        <f t="shared" si="11"/>
        <v>17.983997425574657</v>
      </c>
      <c r="F119">
        <f t="shared" si="12"/>
        <v>0.13431621839975677</v>
      </c>
      <c r="G119">
        <f t="shared" si="13"/>
        <v>2.415542525914149</v>
      </c>
      <c r="H119">
        <v>118</v>
      </c>
      <c r="I119">
        <f>CORREL(E2:E58,E120:E176)</f>
        <v>-0.19105069139902195</v>
      </c>
      <c r="K119" t="s">
        <v>271</v>
      </c>
      <c r="L119" s="2">
        <f t="shared" si="20"/>
        <v>74.043661073587302</v>
      </c>
      <c r="M119" s="2">
        <v>117</v>
      </c>
      <c r="N119" s="2">
        <f>M119/J2</f>
        <v>25.324675324675326</v>
      </c>
      <c r="O119" s="2">
        <f t="shared" si="21"/>
        <v>1.1569322042748016</v>
      </c>
      <c r="P119" s="3">
        <v>4.7311161004364903</v>
      </c>
      <c r="Q119">
        <f t="shared" si="14"/>
        <v>4.7893371845117798</v>
      </c>
      <c r="R119">
        <f t="shared" si="15"/>
        <v>-73.888605309027994</v>
      </c>
      <c r="S119">
        <f t="shared" si="16"/>
        <v>74.043661073587302</v>
      </c>
      <c r="T119">
        <v>0</v>
      </c>
      <c r="U119" t="str">
        <f t="shared" si="17"/>
        <v>0</v>
      </c>
      <c r="V119">
        <f t="shared" si="18"/>
        <v>0</v>
      </c>
      <c r="W119" s="3">
        <v>0.56899607506400995</v>
      </c>
      <c r="X119">
        <f t="shared" si="19"/>
        <v>6.5689960750640104</v>
      </c>
      <c r="AA119" s="3"/>
      <c r="AB119" s="3"/>
    </row>
    <row r="120" spans="1:28">
      <c r="A120">
        <v>88.488835197478394</v>
      </c>
      <c r="B120">
        <v>169.26531816178201</v>
      </c>
      <c r="C120">
        <v>104.964036993479</v>
      </c>
      <c r="D120">
        <v>165.630374893604</v>
      </c>
      <c r="E120">
        <f t="shared" si="11"/>
        <v>16.871428119214276</v>
      </c>
      <c r="F120">
        <f t="shared" si="12"/>
        <v>0.1241649251632162</v>
      </c>
      <c r="G120">
        <f t="shared" si="13"/>
        <v>2.094839609818822</v>
      </c>
      <c r="H120">
        <v>119</v>
      </c>
      <c r="I120">
        <f>CORREL(E2:E57,E121:E176)</f>
        <v>-0.17896594220501505</v>
      </c>
      <c r="K120" t="s">
        <v>272</v>
      </c>
      <c r="L120" s="2">
        <f t="shared" si="20"/>
        <v>66.956470210084802</v>
      </c>
      <c r="M120" s="2">
        <v>118</v>
      </c>
      <c r="N120" s="2">
        <f>M120/J2</f>
        <v>25.541125541125542</v>
      </c>
      <c r="O120" s="2">
        <f t="shared" si="21"/>
        <v>1.046194847032575</v>
      </c>
      <c r="P120" s="3">
        <v>4.45653586655735</v>
      </c>
      <c r="Q120">
        <f t="shared" si="14"/>
        <v>64.002714779088706</v>
      </c>
      <c r="R120">
        <f t="shared" si="15"/>
        <v>-19.667775774108101</v>
      </c>
      <c r="S120">
        <f t="shared" si="16"/>
        <v>66.956470210084802</v>
      </c>
      <c r="T120">
        <v>0</v>
      </c>
      <c r="U120" t="str">
        <f t="shared" si="17"/>
        <v>0</v>
      </c>
      <c r="V120">
        <f t="shared" si="18"/>
        <v>0</v>
      </c>
      <c r="W120" s="3">
        <v>1.5851501807897499</v>
      </c>
      <c r="X120">
        <f t="shared" si="19"/>
        <v>7.5851501807897499</v>
      </c>
      <c r="AA120" s="5"/>
      <c r="AB120" s="3"/>
    </row>
    <row r="121" spans="1:28">
      <c r="A121">
        <v>88.488835197478394</v>
      </c>
      <c r="B121">
        <v>169.26531816178201</v>
      </c>
      <c r="C121">
        <v>104.964036993479</v>
      </c>
      <c r="D121">
        <v>165.630374893604</v>
      </c>
      <c r="E121">
        <f t="shared" si="11"/>
        <v>16.871428119214276</v>
      </c>
      <c r="F121">
        <f t="shared" si="12"/>
        <v>0.11501541504480806</v>
      </c>
      <c r="G121">
        <f t="shared" si="13"/>
        <v>1.9404743075300752</v>
      </c>
      <c r="H121">
        <v>120</v>
      </c>
      <c r="I121">
        <f>CORREL(E2:E56,E122:E176)</f>
        <v>-0.17702629330786693</v>
      </c>
      <c r="K121" t="s">
        <v>273</v>
      </c>
      <c r="L121" s="2">
        <f t="shared" si="20"/>
        <v>96.677621503661229</v>
      </c>
      <c r="M121" s="2">
        <v>119</v>
      </c>
      <c r="N121" s="2">
        <f>M121/J2</f>
        <v>25.757575757575758</v>
      </c>
      <c r="O121" s="2">
        <f t="shared" si="21"/>
        <v>1.5105878359947067</v>
      </c>
      <c r="P121" s="3">
        <v>4.1281410324243</v>
      </c>
      <c r="Q121">
        <f t="shared" si="14"/>
        <v>-5.0592414772934502</v>
      </c>
      <c r="R121">
        <f t="shared" si="15"/>
        <v>96.545153038770493</v>
      </c>
      <c r="S121">
        <f t="shared" si="16"/>
        <v>96.677621503661229</v>
      </c>
      <c r="T121">
        <v>0</v>
      </c>
      <c r="U121" t="str">
        <f t="shared" si="17"/>
        <v>0</v>
      </c>
      <c r="V121">
        <f t="shared" si="18"/>
        <v>0</v>
      </c>
      <c r="W121" s="3">
        <v>1.6727448090070201</v>
      </c>
      <c r="X121">
        <f t="shared" si="19"/>
        <v>7.6727448090070203</v>
      </c>
      <c r="AA121" s="3"/>
      <c r="AB121" s="3"/>
    </row>
    <row r="122" spans="1:28">
      <c r="A122">
        <v>81.389565315691797</v>
      </c>
      <c r="B122">
        <v>171.73102685356801</v>
      </c>
      <c r="C122">
        <v>109.735654600863</v>
      </c>
      <c r="D122">
        <v>168.07146528073301</v>
      </c>
      <c r="E122">
        <f t="shared" si="11"/>
        <v>28.58134301722486</v>
      </c>
      <c r="F122">
        <f t="shared" si="12"/>
        <v>0.10688973001581042</v>
      </c>
      <c r="G122">
        <f t="shared" si="13"/>
        <v>3.0550520386004338</v>
      </c>
      <c r="H122">
        <v>121</v>
      </c>
      <c r="I122">
        <f>CORREL(E2:E55,E123:E176)</f>
        <v>-0.2385557297421356</v>
      </c>
      <c r="K122" t="s">
        <v>274</v>
      </c>
      <c r="L122" s="2">
        <f t="shared" si="20"/>
        <v>40.830560000568369</v>
      </c>
      <c r="M122" s="2">
        <v>120</v>
      </c>
      <c r="N122" s="2">
        <f>M122/J2</f>
        <v>25.974025974025974</v>
      </c>
      <c r="O122" s="2">
        <f t="shared" si="21"/>
        <v>0.63797750000888076</v>
      </c>
      <c r="P122" s="3">
        <v>4.06242124847219</v>
      </c>
      <c r="Q122">
        <f t="shared" si="14"/>
        <v>17.212679436803601</v>
      </c>
      <c r="R122">
        <f t="shared" si="15"/>
        <v>37.025103599664</v>
      </c>
      <c r="S122">
        <f t="shared" si="16"/>
        <v>40.830560000568369</v>
      </c>
      <c r="T122">
        <v>0</v>
      </c>
      <c r="U122" t="str">
        <f t="shared" si="17"/>
        <v>0</v>
      </c>
      <c r="V122">
        <f t="shared" si="18"/>
        <v>0</v>
      </c>
      <c r="W122" s="3">
        <v>0.78046821449716597</v>
      </c>
      <c r="X122">
        <f t="shared" si="19"/>
        <v>6.7804682144971657</v>
      </c>
      <c r="AA122" s="5"/>
      <c r="AB122" s="3"/>
    </row>
    <row r="123" spans="1:28">
      <c r="A123">
        <v>75.473803568442904</v>
      </c>
      <c r="B123">
        <v>174.71891339372499</v>
      </c>
      <c r="C123">
        <v>83.463522588232607</v>
      </c>
      <c r="D123">
        <v>167.642196239664</v>
      </c>
      <c r="E123">
        <f t="shared" si="11"/>
        <v>10.673122115565359</v>
      </c>
      <c r="F123">
        <f t="shared" si="12"/>
        <v>9.980744556318405E-2</v>
      </c>
      <c r="G123">
        <f t="shared" si="13"/>
        <v>1.0652570545385054</v>
      </c>
      <c r="H123">
        <v>122</v>
      </c>
      <c r="I123">
        <f>CORREL(E2:E54,E124:E176)</f>
        <v>-0.31437090147091967</v>
      </c>
      <c r="K123" t="s">
        <v>275</v>
      </c>
      <c r="L123" s="2">
        <f t="shared" si="20"/>
        <v>65.951023297700686</v>
      </c>
      <c r="M123" s="2">
        <v>121</v>
      </c>
      <c r="N123" s="2">
        <f>M123/J2</f>
        <v>26.19047619047619</v>
      </c>
      <c r="O123" s="2">
        <f t="shared" si="21"/>
        <v>1.0304847390265732</v>
      </c>
      <c r="P123" s="3">
        <v>3.3833066229360198</v>
      </c>
      <c r="Q123">
        <f t="shared" si="14"/>
        <v>-60.702501642172599</v>
      </c>
      <c r="R123">
        <f t="shared" si="15"/>
        <v>-25.782625320085099</v>
      </c>
      <c r="S123">
        <f t="shared" si="16"/>
        <v>65.951023297700686</v>
      </c>
      <c r="T123">
        <v>0</v>
      </c>
      <c r="U123" t="str">
        <f t="shared" si="17"/>
        <v>0</v>
      </c>
      <c r="V123">
        <f t="shared" si="18"/>
        <v>0</v>
      </c>
      <c r="W123" s="3">
        <v>-0.56899607506400995</v>
      </c>
      <c r="X123">
        <f t="shared" si="19"/>
        <v>5.4310039249359896</v>
      </c>
      <c r="AA123" s="3"/>
      <c r="AB123" s="3"/>
    </row>
    <row r="124" spans="1:28">
      <c r="A124">
        <v>75.473803568442904</v>
      </c>
      <c r="B124">
        <v>174.71891339372499</v>
      </c>
      <c r="C124">
        <v>83.463522588232607</v>
      </c>
      <c r="D124">
        <v>167.642196239664</v>
      </c>
      <c r="E124">
        <f t="shared" si="11"/>
        <v>10.673122115565359</v>
      </c>
      <c r="F124">
        <f t="shared" si="12"/>
        <v>9.3785623530509787E-2</v>
      </c>
      <c r="G124">
        <f t="shared" si="13"/>
        <v>1.0009854126255711</v>
      </c>
      <c r="H124">
        <v>123</v>
      </c>
      <c r="I124">
        <f>CORREL(E2:E53,E125:E176)</f>
        <v>-0.34502034851021379</v>
      </c>
      <c r="K124" t="s">
        <v>276</v>
      </c>
      <c r="L124" s="2">
        <f t="shared" si="20"/>
        <v>89.368270307566718</v>
      </c>
      <c r="M124" s="2">
        <v>122</v>
      </c>
      <c r="N124" s="2">
        <f>M124/J2</f>
        <v>26.406926406926406</v>
      </c>
      <c r="O124" s="2">
        <f t="shared" si="21"/>
        <v>1.39637922355573</v>
      </c>
      <c r="P124" s="3">
        <v>3.1791768583645799</v>
      </c>
      <c r="Q124">
        <f t="shared" si="14"/>
        <v>-20.187182674660399</v>
      </c>
      <c r="R124">
        <f t="shared" si="15"/>
        <v>-87.058402198904403</v>
      </c>
      <c r="S124">
        <f t="shared" si="16"/>
        <v>89.368270307566718</v>
      </c>
      <c r="T124">
        <v>0</v>
      </c>
      <c r="U124" t="str">
        <f t="shared" si="17"/>
        <v>0</v>
      </c>
      <c r="V124">
        <f t="shared" si="18"/>
        <v>0</v>
      </c>
      <c r="W124" s="3">
        <v>-1.5851501807897499</v>
      </c>
      <c r="X124">
        <f t="shared" si="19"/>
        <v>4.4148498192102501</v>
      </c>
      <c r="AA124" s="5"/>
      <c r="AB124" s="3"/>
    </row>
    <row r="125" spans="1:28">
      <c r="A125" s="6">
        <v>69.736423358842998</v>
      </c>
      <c r="B125" s="6">
        <v>175.74509201346601</v>
      </c>
      <c r="C125" s="6">
        <v>81.284583421996601</v>
      </c>
      <c r="D125" s="6">
        <v>169.60791728097601</v>
      </c>
      <c r="E125">
        <f t="shared" si="11"/>
        <v>13.077649427222365</v>
      </c>
      <c r="F125">
        <f t="shared" si="12"/>
        <v>8.8838771014514095E-2</v>
      </c>
      <c r="G125">
        <f t="shared" si="13"/>
        <v>1.161802302873099</v>
      </c>
      <c r="H125">
        <v>124</v>
      </c>
      <c r="I125">
        <f>CORREL(E2:E52,E126:E176)</f>
        <v>-0.35274374830792404</v>
      </c>
      <c r="K125" t="s">
        <v>277</v>
      </c>
      <c r="L125" s="2">
        <f t="shared" si="20"/>
        <v>77.492023483808495</v>
      </c>
      <c r="M125" s="2">
        <v>123</v>
      </c>
      <c r="N125" s="2">
        <f>M125/J2</f>
        <v>26.623376623376622</v>
      </c>
      <c r="O125" s="2">
        <f t="shared" si="21"/>
        <v>1.2108128669345077</v>
      </c>
      <c r="P125" s="3">
        <v>1.94243760921466</v>
      </c>
      <c r="Q125">
        <f t="shared" si="14"/>
        <v>76.2969344984879</v>
      </c>
      <c r="R125">
        <f t="shared" si="15"/>
        <v>-13.556971997779399</v>
      </c>
      <c r="S125">
        <f t="shared" si="16"/>
        <v>77.492023483808495</v>
      </c>
      <c r="T125">
        <v>0</v>
      </c>
      <c r="U125" t="str">
        <f t="shared" si="17"/>
        <v>0</v>
      </c>
      <c r="V125">
        <f t="shared" si="18"/>
        <v>0</v>
      </c>
      <c r="W125" s="3">
        <v>-1.6727448090070201</v>
      </c>
      <c r="X125">
        <f t="shared" si="19"/>
        <v>4.3272551909929797</v>
      </c>
      <c r="AA125" s="3"/>
      <c r="AB125" s="3"/>
    </row>
    <row r="126" spans="1:28">
      <c r="A126">
        <v>71.786048978219199</v>
      </c>
      <c r="B126">
        <v>173.87801280930799</v>
      </c>
      <c r="C126">
        <v>79.320169174253707</v>
      </c>
      <c r="D126">
        <v>169.47440513284201</v>
      </c>
      <c r="E126">
        <f t="shared" si="11"/>
        <v>8.7266676169386184</v>
      </c>
      <c r="F126">
        <f t="shared" si="12"/>
        <v>8.4978805416200787E-2</v>
      </c>
      <c r="G126">
        <f t="shared" si="13"/>
        <v>0.7415817893516875</v>
      </c>
      <c r="H126">
        <v>125</v>
      </c>
      <c r="I126">
        <f>CORREL(E2:E51,E127:E176)</f>
        <v>-0.39954593314977482</v>
      </c>
      <c r="K126" t="s">
        <v>278</v>
      </c>
      <c r="L126" s="2">
        <f t="shared" si="20"/>
        <v>82.174650296399392</v>
      </c>
      <c r="M126" s="2">
        <v>124</v>
      </c>
      <c r="N126" s="2">
        <f>M126/J2</f>
        <v>26.839826839826838</v>
      </c>
      <c r="O126" s="2">
        <f t="shared" si="21"/>
        <v>1.2839789108812405</v>
      </c>
      <c r="P126" s="3">
        <v>2.50127959046559</v>
      </c>
      <c r="Q126">
        <f t="shared" si="14"/>
        <v>-61.2538268896296</v>
      </c>
      <c r="R126">
        <f t="shared" si="15"/>
        <v>54.778114632678097</v>
      </c>
      <c r="S126">
        <f t="shared" si="16"/>
        <v>82.174650296399392</v>
      </c>
      <c r="T126">
        <v>0</v>
      </c>
      <c r="U126" t="str">
        <f t="shared" si="17"/>
        <v>0</v>
      </c>
      <c r="V126">
        <f t="shared" si="18"/>
        <v>0</v>
      </c>
      <c r="W126" s="3">
        <v>-0.78046821449716597</v>
      </c>
      <c r="X126">
        <f t="shared" si="19"/>
        <v>5.2195317855028343</v>
      </c>
      <c r="AA126" s="5"/>
      <c r="AB126" s="3"/>
    </row>
    <row r="127" spans="1:28">
      <c r="A127">
        <v>76.900754698519506</v>
      </c>
      <c r="B127">
        <v>177.546241374331</v>
      </c>
      <c r="C127">
        <v>81.841985680249806</v>
      </c>
      <c r="D127">
        <v>172.65664138496999</v>
      </c>
      <c r="E127">
        <f t="shared" si="11"/>
        <v>6.9515431143574622</v>
      </c>
      <c r="F127">
        <f t="shared" si="12"/>
        <v>8.2215025730789482E-2</v>
      </c>
      <c r="G127">
        <f t="shared" si="13"/>
        <v>0.57152129601559121</v>
      </c>
      <c r="H127">
        <v>126</v>
      </c>
      <c r="I127">
        <f>CORREL(E2:E50,E128:E176)</f>
        <v>-0.3501917324409789</v>
      </c>
      <c r="K127" t="s">
        <v>279</v>
      </c>
      <c r="L127" s="2">
        <f t="shared" si="20"/>
        <v>106.32269293965462</v>
      </c>
      <c r="M127" s="2">
        <v>125</v>
      </c>
      <c r="N127" s="2">
        <f>M127/J2</f>
        <v>27.056277056277057</v>
      </c>
      <c r="O127" s="2">
        <f t="shared" si="21"/>
        <v>1.6612920771821034</v>
      </c>
      <c r="P127" s="3">
        <v>2.28090942709518</v>
      </c>
      <c r="Q127">
        <f t="shared" si="14"/>
        <v>-29.056818237931299</v>
      </c>
      <c r="R127">
        <f t="shared" si="15"/>
        <v>102.275199084763</v>
      </c>
      <c r="S127">
        <f t="shared" si="16"/>
        <v>106.32269293965462</v>
      </c>
      <c r="T127">
        <v>0</v>
      </c>
      <c r="U127" t="str">
        <f t="shared" si="17"/>
        <v>0</v>
      </c>
      <c r="V127">
        <f t="shared" si="18"/>
        <v>0</v>
      </c>
      <c r="W127" s="3">
        <v>0.56899607506400995</v>
      </c>
      <c r="X127">
        <f t="shared" si="19"/>
        <v>6.5689960750640104</v>
      </c>
      <c r="AA127" s="3"/>
      <c r="AB127" s="3"/>
    </row>
    <row r="128" spans="1:28">
      <c r="A128">
        <v>71.904537215770901</v>
      </c>
      <c r="B128">
        <v>182.16028497005701</v>
      </c>
      <c r="C128">
        <v>78.569867323344795</v>
      </c>
      <c r="D128">
        <v>179.669789355088</v>
      </c>
      <c r="E128">
        <f t="shared" si="11"/>
        <v>7.1154194430905378</v>
      </c>
      <c r="F128">
        <f t="shared" si="12"/>
        <v>8.0554090145620705E-2</v>
      </c>
      <c r="G128">
        <f t="shared" si="13"/>
        <v>0.57317613924261746</v>
      </c>
      <c r="H128">
        <v>127</v>
      </c>
      <c r="I128">
        <f>CORREL(E2:E49,E129:E176)</f>
        <v>-0.37586076325447504</v>
      </c>
      <c r="K128" t="s">
        <v>280</v>
      </c>
      <c r="L128" s="2">
        <f t="shared" si="20"/>
        <v>64.110142455590335</v>
      </c>
      <c r="M128" s="2">
        <v>126</v>
      </c>
      <c r="N128" s="2">
        <f>M128/J2</f>
        <v>27.272727272727273</v>
      </c>
      <c r="O128" s="2">
        <f t="shared" si="21"/>
        <v>1.001720975868599</v>
      </c>
      <c r="P128" s="3">
        <v>2.3149895963679499</v>
      </c>
      <c r="Q128">
        <f t="shared" si="14"/>
        <v>-63.4477528749714</v>
      </c>
      <c r="R128">
        <f t="shared" si="15"/>
        <v>9.1920085287517708</v>
      </c>
      <c r="S128">
        <f t="shared" si="16"/>
        <v>64.110142455590335</v>
      </c>
      <c r="T128">
        <v>0</v>
      </c>
      <c r="U128" t="str">
        <f t="shared" si="17"/>
        <v>0</v>
      </c>
      <c r="V128">
        <f t="shared" si="18"/>
        <v>0</v>
      </c>
      <c r="W128" s="3">
        <v>1.5851501807897499</v>
      </c>
      <c r="X128">
        <f t="shared" si="19"/>
        <v>7.5851501807897499</v>
      </c>
      <c r="AA128" s="5"/>
      <c r="AB128" s="3"/>
    </row>
    <row r="129" spans="1:28">
      <c r="A129">
        <v>67.156332290590001</v>
      </c>
      <c r="B129">
        <v>179.036323280186</v>
      </c>
      <c r="C129">
        <v>77.465179918341093</v>
      </c>
      <c r="D129">
        <v>181.51096875379901</v>
      </c>
      <c r="E129">
        <f t="shared" si="11"/>
        <v>10.601707863936955</v>
      </c>
      <c r="F129">
        <f t="shared" si="12"/>
        <v>8.0000000000000016E-2</v>
      </c>
      <c r="G129">
        <f t="shared" si="13"/>
        <v>0.84813662911495658</v>
      </c>
      <c r="H129">
        <v>128</v>
      </c>
      <c r="I129">
        <f>CORREL(E2:E48,E130:E176)</f>
        <v>-0.42101533945502118</v>
      </c>
      <c r="K129" t="s">
        <v>281</v>
      </c>
      <c r="L129" s="2">
        <f t="shared" si="20"/>
        <v>103.40066358972736</v>
      </c>
      <c r="M129" s="2">
        <v>127</v>
      </c>
      <c r="N129" s="2">
        <f>M129/J2</f>
        <v>27.489177489177489</v>
      </c>
      <c r="O129" s="2">
        <f t="shared" si="21"/>
        <v>1.61563536858949</v>
      </c>
      <c r="P129" s="3">
        <v>1.89475599079979</v>
      </c>
      <c r="Q129">
        <f>IMREAL(K129)</f>
        <v>-102.801857822892</v>
      </c>
      <c r="R129">
        <f>IMAGINARY(K129)</f>
        <v>-11.111942177579399</v>
      </c>
      <c r="S129">
        <f>IMABS(K129)</f>
        <v>103.40066358972736</v>
      </c>
      <c r="T129">
        <v>0</v>
      </c>
      <c r="U129" t="str">
        <f t="shared" si="17"/>
        <v>0</v>
      </c>
      <c r="V129">
        <f t="shared" si="18"/>
        <v>0</v>
      </c>
      <c r="W129" s="3">
        <v>1.6727448090070201</v>
      </c>
      <c r="X129">
        <f t="shared" si="19"/>
        <v>7.6727448090070203</v>
      </c>
      <c r="AA129" s="5"/>
      <c r="AB129" s="3"/>
    </row>
    <row r="130" spans="1:28">
      <c r="A130">
        <v>67.156332290590001</v>
      </c>
      <c r="B130">
        <v>179.036323280186</v>
      </c>
      <c r="C130">
        <v>77.465179918341093</v>
      </c>
      <c r="D130">
        <v>181.51096875379901</v>
      </c>
      <c r="E130">
        <f t="shared" si="11"/>
        <v>10.601707863936955</v>
      </c>
      <c r="H130">
        <v>129</v>
      </c>
    </row>
    <row r="131" spans="1:28">
      <c r="A131">
        <v>62.447276371462301</v>
      </c>
      <c r="B131">
        <v>178.24078107900601</v>
      </c>
      <c r="C131">
        <v>77.290642883063299</v>
      </c>
      <c r="D131">
        <v>175.37918981411099</v>
      </c>
      <c r="E131">
        <f t="shared" ref="E131:E179" si="22">SQRT((A131-C131)^2+(B131-D131)^2)</f>
        <v>15.116687268215927</v>
      </c>
      <c r="H131">
        <v>130</v>
      </c>
    </row>
    <row r="132" spans="1:28">
      <c r="A132">
        <v>62.447276371462301</v>
      </c>
      <c r="B132">
        <v>178.24078107900601</v>
      </c>
      <c r="C132">
        <v>77.290642883063299</v>
      </c>
      <c r="D132">
        <v>175.37918981411099</v>
      </c>
      <c r="E132">
        <f t="shared" si="22"/>
        <v>15.116687268215927</v>
      </c>
      <c r="H132">
        <v>131</v>
      </c>
    </row>
    <row r="133" spans="1:28">
      <c r="A133">
        <v>61.098450419503898</v>
      </c>
      <c r="B133">
        <v>176.72189912907299</v>
      </c>
      <c r="C133">
        <v>65.830489043595705</v>
      </c>
      <c r="D133">
        <v>173.69556756520501</v>
      </c>
      <c r="E133">
        <f t="shared" si="22"/>
        <v>5.6170163142330569</v>
      </c>
      <c r="H133">
        <v>132</v>
      </c>
    </row>
    <row r="134" spans="1:28">
      <c r="A134">
        <v>58.396060335033098</v>
      </c>
      <c r="B134">
        <v>177.08938634256401</v>
      </c>
      <c r="C134">
        <v>60.086090087890597</v>
      </c>
      <c r="D134">
        <v>174.32488562439201</v>
      </c>
      <c r="E134">
        <f t="shared" si="22"/>
        <v>3.2401643147095318</v>
      </c>
      <c r="H134">
        <v>133</v>
      </c>
    </row>
    <row r="135" spans="1:28">
      <c r="A135">
        <v>58.396060335033098</v>
      </c>
      <c r="B135">
        <v>177.08938634256401</v>
      </c>
      <c r="C135">
        <v>60.086090087890597</v>
      </c>
      <c r="D135">
        <v>174.32488562439201</v>
      </c>
      <c r="E135">
        <f t="shared" si="22"/>
        <v>3.2401643147095318</v>
      </c>
      <c r="H135">
        <v>134</v>
      </c>
    </row>
    <row r="136" spans="1:28">
      <c r="A136">
        <v>57.969067644052402</v>
      </c>
      <c r="B136">
        <v>174.38599297786899</v>
      </c>
      <c r="C136">
        <v>56.113610471732798</v>
      </c>
      <c r="D136">
        <v>173.424901108797</v>
      </c>
      <c r="E136">
        <f t="shared" si="22"/>
        <v>2.0895977840504512</v>
      </c>
      <c r="H136">
        <v>135</v>
      </c>
    </row>
    <row r="137" spans="1:28">
      <c r="A137">
        <v>63.917916561379002</v>
      </c>
      <c r="B137">
        <v>178.866254635822</v>
      </c>
      <c r="C137">
        <v>63.748952368353997</v>
      </c>
      <c r="D137">
        <v>179.303651089798</v>
      </c>
      <c r="E137">
        <f t="shared" si="22"/>
        <v>0.46889717047063056</v>
      </c>
      <c r="H137">
        <v>136</v>
      </c>
    </row>
    <row r="138" spans="1:28">
      <c r="A138">
        <v>39.235098456594201</v>
      </c>
      <c r="B138">
        <v>176.993981981091</v>
      </c>
      <c r="C138">
        <v>68.0620203277944</v>
      </c>
      <c r="D138">
        <v>180.96498196969199</v>
      </c>
      <c r="E138">
        <f t="shared" si="22"/>
        <v>29.099145442396576</v>
      </c>
      <c r="H138">
        <v>137</v>
      </c>
    </row>
    <row r="139" spans="1:28">
      <c r="A139">
        <v>39.235098456594201</v>
      </c>
      <c r="B139">
        <v>176.993981981091</v>
      </c>
      <c r="C139">
        <v>68.0620203277944</v>
      </c>
      <c r="D139">
        <v>180.96498196969199</v>
      </c>
      <c r="E139">
        <f t="shared" si="22"/>
        <v>29.099145442396576</v>
      </c>
      <c r="H139">
        <v>138</v>
      </c>
    </row>
    <row r="140" spans="1:28">
      <c r="A140">
        <v>39.120357765761703</v>
      </c>
      <c r="B140">
        <v>179.75676279030799</v>
      </c>
      <c r="C140">
        <v>60.9645420178365</v>
      </c>
      <c r="D140">
        <v>183.484446247264</v>
      </c>
      <c r="E140">
        <f t="shared" si="22"/>
        <v>22.159964115355784</v>
      </c>
      <c r="H140">
        <v>139</v>
      </c>
    </row>
    <row r="141" spans="1:28">
      <c r="A141">
        <v>39.120357765761703</v>
      </c>
      <c r="B141">
        <v>179.75676279030799</v>
      </c>
      <c r="C141">
        <v>60.9645420178365</v>
      </c>
      <c r="D141">
        <v>183.484446247264</v>
      </c>
      <c r="E141">
        <f t="shared" si="22"/>
        <v>22.159964115355784</v>
      </c>
      <c r="H141">
        <v>140</v>
      </c>
    </row>
    <row r="142" spans="1:28">
      <c r="A142">
        <v>46.337373963589798</v>
      </c>
      <c r="B142">
        <v>179.37524651553301</v>
      </c>
      <c r="C142">
        <v>57.028037163997901</v>
      </c>
      <c r="D142">
        <v>184.35934032633099</v>
      </c>
      <c r="E142">
        <f t="shared" si="22"/>
        <v>11.795400407760425</v>
      </c>
      <c r="H142">
        <v>141</v>
      </c>
    </row>
    <row r="143" spans="1:28">
      <c r="A143">
        <v>36.930327716040701</v>
      </c>
      <c r="B143">
        <v>178.88945654486801</v>
      </c>
      <c r="C143">
        <v>48.859316933479697</v>
      </c>
      <c r="D143">
        <v>188.193354625182</v>
      </c>
      <c r="E143">
        <f t="shared" si="22"/>
        <v>15.128228688073369</v>
      </c>
      <c r="H143">
        <v>142</v>
      </c>
    </row>
    <row r="144" spans="1:28">
      <c r="A144">
        <v>36.508629646746499</v>
      </c>
      <c r="B144">
        <v>181.46065298592501</v>
      </c>
      <c r="C144">
        <v>42.658851237612403</v>
      </c>
      <c r="D144">
        <v>192.436572360621</v>
      </c>
      <c r="E144">
        <f t="shared" si="22"/>
        <v>12.581575089653121</v>
      </c>
      <c r="H144">
        <v>143</v>
      </c>
    </row>
    <row r="145" spans="1:8">
      <c r="A145">
        <v>28.127300425726101</v>
      </c>
      <c r="B145">
        <v>182.60908003632599</v>
      </c>
      <c r="C145">
        <v>36.748683409931999</v>
      </c>
      <c r="D145">
        <v>182.42562308107301</v>
      </c>
      <c r="E145">
        <f t="shared" si="22"/>
        <v>8.6233346806665043</v>
      </c>
      <c r="H145">
        <v>144</v>
      </c>
    </row>
    <row r="146" spans="1:8">
      <c r="A146">
        <v>28.127300425726101</v>
      </c>
      <c r="B146">
        <v>182.60908003632599</v>
      </c>
      <c r="C146">
        <v>36.748683409931999</v>
      </c>
      <c r="D146">
        <v>182.42562308107301</v>
      </c>
      <c r="E146">
        <f t="shared" si="22"/>
        <v>8.6233346806665043</v>
      </c>
      <c r="H146">
        <v>145</v>
      </c>
    </row>
    <row r="147" spans="1:8">
      <c r="A147">
        <v>13.8905991283372</v>
      </c>
      <c r="B147">
        <v>184.33360913940899</v>
      </c>
      <c r="C147">
        <v>25.9950749141233</v>
      </c>
      <c r="D147">
        <v>183.32557387296299</v>
      </c>
      <c r="E147">
        <f t="shared" si="22"/>
        <v>12.146376790923327</v>
      </c>
      <c r="H147">
        <v>146</v>
      </c>
    </row>
    <row r="148" spans="1:8">
      <c r="A148">
        <v>13.8905991283372</v>
      </c>
      <c r="B148">
        <v>184.33360913940899</v>
      </c>
      <c r="C148">
        <v>25.9950749141233</v>
      </c>
      <c r="D148">
        <v>183.32557387296299</v>
      </c>
      <c r="E148">
        <f t="shared" si="22"/>
        <v>12.146376790923327</v>
      </c>
      <c r="H148">
        <v>147</v>
      </c>
    </row>
    <row r="149" spans="1:8">
      <c r="A149">
        <v>-8.7799191753224104</v>
      </c>
      <c r="B149">
        <v>193.27932774881401</v>
      </c>
      <c r="C149">
        <v>13.3175227243148</v>
      </c>
      <c r="D149">
        <v>183.39126765032199</v>
      </c>
      <c r="E149">
        <f t="shared" si="22"/>
        <v>24.20889652626142</v>
      </c>
      <c r="H149">
        <v>148</v>
      </c>
    </row>
    <row r="150" spans="1:8">
      <c r="A150">
        <v>-12.252955989615</v>
      </c>
      <c r="B150">
        <v>179.700343031827</v>
      </c>
      <c r="C150">
        <v>-2.10212236248565</v>
      </c>
      <c r="D150">
        <v>175.51415208156001</v>
      </c>
      <c r="E150">
        <f t="shared" si="22"/>
        <v>10.980146538082142</v>
      </c>
      <c r="H150">
        <v>149</v>
      </c>
    </row>
    <row r="151" spans="1:8">
      <c r="A151">
        <v>-12.232712281817101</v>
      </c>
      <c r="B151">
        <v>172.70543958611901</v>
      </c>
      <c r="C151">
        <v>6.9594282157690097</v>
      </c>
      <c r="D151">
        <v>171.80137450221901</v>
      </c>
      <c r="E151">
        <f t="shared" si="22"/>
        <v>19.213422145859699</v>
      </c>
      <c r="H151">
        <v>150</v>
      </c>
    </row>
    <row r="152" spans="1:8">
      <c r="A152">
        <v>-6.8778073648534397</v>
      </c>
      <c r="B152">
        <v>178.17238940524601</v>
      </c>
      <c r="C152">
        <v>17.1594452319905</v>
      </c>
      <c r="D152">
        <v>178.80781145504</v>
      </c>
      <c r="E152">
        <f t="shared" si="22"/>
        <v>24.045649785061851</v>
      </c>
      <c r="H152">
        <v>151</v>
      </c>
    </row>
    <row r="153" spans="1:8">
      <c r="A153">
        <v>-3.53320069442927</v>
      </c>
      <c r="B153">
        <v>180.25843662603299</v>
      </c>
      <c r="C153">
        <v>19.2078968448861</v>
      </c>
      <c r="D153">
        <v>176.618974381383</v>
      </c>
      <c r="E153">
        <f t="shared" si="22"/>
        <v>23.030484205133163</v>
      </c>
      <c r="H153">
        <v>152</v>
      </c>
    </row>
    <row r="154" spans="1:8">
      <c r="A154">
        <v>14.421753805435101</v>
      </c>
      <c r="B154">
        <v>192.896664868069</v>
      </c>
      <c r="C154">
        <v>4.95871408811339</v>
      </c>
      <c r="D154">
        <v>195.23449327045799</v>
      </c>
      <c r="E154">
        <f t="shared" si="22"/>
        <v>9.7475413479823114</v>
      </c>
      <c r="H154">
        <v>153</v>
      </c>
    </row>
    <row r="155" spans="1:8">
      <c r="A155">
        <v>11.515946547808801</v>
      </c>
      <c r="B155">
        <v>194.001251101957</v>
      </c>
      <c r="C155">
        <v>6.40538620856021</v>
      </c>
      <c r="D155">
        <v>194.158875699173</v>
      </c>
      <c r="E155">
        <f t="shared" si="22"/>
        <v>5.1129905627478109</v>
      </c>
      <c r="H155">
        <v>154</v>
      </c>
    </row>
    <row r="156" spans="1:8">
      <c r="A156">
        <v>11.262479180955699</v>
      </c>
      <c r="B156">
        <v>188.052187196011</v>
      </c>
      <c r="C156">
        <v>14.4059089334094</v>
      </c>
      <c r="D156">
        <v>191.77170951635401</v>
      </c>
      <c r="E156">
        <f t="shared" si="22"/>
        <v>4.8699072783925699</v>
      </c>
      <c r="H156">
        <v>155</v>
      </c>
    </row>
    <row r="157" spans="1:8">
      <c r="A157">
        <v>5.4032146513230099</v>
      </c>
      <c r="B157">
        <v>186.076989793591</v>
      </c>
      <c r="C157">
        <v>9.4748161404976994</v>
      </c>
      <c r="D157">
        <v>192.69118633344399</v>
      </c>
      <c r="E157">
        <f t="shared" si="22"/>
        <v>7.7669514324767679</v>
      </c>
      <c r="H157">
        <v>156</v>
      </c>
    </row>
    <row r="158" spans="1:8">
      <c r="A158">
        <v>0.24412193210208399</v>
      </c>
      <c r="B158">
        <v>174.33335027434899</v>
      </c>
      <c r="C158">
        <v>-0.72934190957926504</v>
      </c>
      <c r="D158">
        <v>174.81495850559301</v>
      </c>
      <c r="E158">
        <f t="shared" si="22"/>
        <v>1.0860839467845054</v>
      </c>
      <c r="H158">
        <v>157</v>
      </c>
    </row>
    <row r="159" spans="1:8">
      <c r="A159">
        <v>-5.1390257809412603</v>
      </c>
      <c r="B159">
        <v>176.581136384362</v>
      </c>
      <c r="C159">
        <v>-6.63305177948354</v>
      </c>
      <c r="D159">
        <v>178.11418229040001</v>
      </c>
      <c r="E159">
        <f t="shared" si="22"/>
        <v>2.140640893363519</v>
      </c>
      <c r="H159">
        <v>158</v>
      </c>
    </row>
    <row r="160" spans="1:8">
      <c r="A160">
        <v>-13.321345095504499</v>
      </c>
      <c r="B160">
        <v>250.371874145032</v>
      </c>
      <c r="C160">
        <v>-12.0619196316611</v>
      </c>
      <c r="D160">
        <v>249.19370278681299</v>
      </c>
      <c r="E160">
        <f t="shared" si="22"/>
        <v>1.7245985759894313</v>
      </c>
      <c r="H160">
        <v>159</v>
      </c>
    </row>
    <row r="161" spans="1:8">
      <c r="A161">
        <v>-13.2664344728224</v>
      </c>
      <c r="B161">
        <v>241.339957745622</v>
      </c>
      <c r="C161">
        <v>-11.2756451261646</v>
      </c>
      <c r="D161">
        <v>240.189540996625</v>
      </c>
      <c r="E161">
        <f t="shared" si="22"/>
        <v>2.2992826966554212</v>
      </c>
      <c r="H161">
        <v>160</v>
      </c>
    </row>
    <row r="162" spans="1:8">
      <c r="A162">
        <v>-13.251940656728699</v>
      </c>
      <c r="B162">
        <v>241.65311607034201</v>
      </c>
      <c r="C162">
        <v>-11.1937776706561</v>
      </c>
      <c r="D162">
        <v>241.48048442439801</v>
      </c>
      <c r="E162">
        <f t="shared" si="22"/>
        <v>2.0653901719579788</v>
      </c>
      <c r="H162">
        <v>161</v>
      </c>
    </row>
    <row r="163" spans="1:8">
      <c r="A163">
        <v>-13.251940656728699</v>
      </c>
      <c r="B163">
        <v>241.65311607034201</v>
      </c>
      <c r="C163">
        <v>-11.1937776706561</v>
      </c>
      <c r="D163">
        <v>241.48048442439801</v>
      </c>
      <c r="E163">
        <f t="shared" si="22"/>
        <v>2.0653901719579788</v>
      </c>
      <c r="H163">
        <v>162</v>
      </c>
    </row>
    <row r="164" spans="1:8">
      <c r="A164">
        <v>-23.024090273371002</v>
      </c>
      <c r="B164">
        <v>192.42487023498299</v>
      </c>
      <c r="C164">
        <v>-16.546911039240999</v>
      </c>
      <c r="D164">
        <v>193.22364991184301</v>
      </c>
      <c r="E164">
        <f t="shared" si="22"/>
        <v>6.5262469922007647</v>
      </c>
      <c r="H164">
        <v>163</v>
      </c>
    </row>
    <row r="165" spans="1:8">
      <c r="A165">
        <v>-26.719972276501998</v>
      </c>
      <c r="B165">
        <v>-22.334579764636999</v>
      </c>
      <c r="C165">
        <v>-16.389360212630301</v>
      </c>
      <c r="D165">
        <v>199.03845974814499</v>
      </c>
      <c r="E165">
        <f t="shared" si="22"/>
        <v>221.61395301005294</v>
      </c>
      <c r="H165">
        <v>164</v>
      </c>
    </row>
    <row r="166" spans="1:8">
      <c r="A166">
        <v>-28.272594793297401</v>
      </c>
      <c r="B166">
        <v>-21.2629837451741</v>
      </c>
      <c r="C166">
        <v>-20.740487480905699</v>
      </c>
      <c r="D166">
        <v>-55.829608546156798</v>
      </c>
      <c r="E166">
        <f t="shared" si="22"/>
        <v>35.377735805126029</v>
      </c>
      <c r="H166">
        <v>165</v>
      </c>
    </row>
    <row r="167" spans="1:8">
      <c r="A167">
        <v>-26.094051880595199</v>
      </c>
      <c r="B167">
        <v>-57.904666054573497</v>
      </c>
      <c r="C167">
        <v>505.11166393710403</v>
      </c>
      <c r="D167">
        <v>405.61210424519697</v>
      </c>
      <c r="E167">
        <f t="shared" si="22"/>
        <v>705.00163749208718</v>
      </c>
      <c r="H167">
        <v>166</v>
      </c>
    </row>
    <row r="168" spans="1:8">
      <c r="A168">
        <v>-26.094051880595199</v>
      </c>
      <c r="B168">
        <v>-57.904666054573497</v>
      </c>
      <c r="C168">
        <v>505.11166393710403</v>
      </c>
      <c r="D168">
        <v>405.61210424519697</v>
      </c>
      <c r="E168">
        <f t="shared" si="22"/>
        <v>705.00163749208718</v>
      </c>
      <c r="H168">
        <v>167</v>
      </c>
    </row>
    <row r="169" spans="1:8">
      <c r="A169">
        <v>-25.029434560337801</v>
      </c>
      <c r="B169">
        <v>-57.9768137059786</v>
      </c>
      <c r="C169">
        <v>507.97851609998099</v>
      </c>
      <c r="D169">
        <v>402.30900223431399</v>
      </c>
      <c r="E169">
        <f t="shared" si="22"/>
        <v>704.24463634658503</v>
      </c>
      <c r="H169">
        <v>168</v>
      </c>
    </row>
    <row r="170" spans="1:8">
      <c r="A170">
        <v>141.299221409897</v>
      </c>
      <c r="B170">
        <v>210.37643681982601</v>
      </c>
      <c r="C170">
        <v>507.46780431131401</v>
      </c>
      <c r="D170">
        <v>409.00781155003602</v>
      </c>
      <c r="E170">
        <f t="shared" si="22"/>
        <v>416.57394797472034</v>
      </c>
      <c r="H170">
        <v>169</v>
      </c>
    </row>
    <row r="171" spans="1:8">
      <c r="A171">
        <v>-23.795248128096802</v>
      </c>
      <c r="B171">
        <v>-59.107906772004903</v>
      </c>
      <c r="C171">
        <v>489.04039624878402</v>
      </c>
      <c r="D171">
        <v>-26.4429532655945</v>
      </c>
      <c r="E171">
        <f t="shared" si="22"/>
        <v>513.87488490003727</v>
      </c>
      <c r="H171">
        <v>170</v>
      </c>
    </row>
    <row r="172" spans="1:8">
      <c r="A172">
        <v>495.07191461347799</v>
      </c>
      <c r="B172">
        <v>410.45870651067003</v>
      </c>
      <c r="C172">
        <v>503.02258158286702</v>
      </c>
      <c r="D172">
        <v>406.76683762843498</v>
      </c>
      <c r="E172">
        <f t="shared" si="22"/>
        <v>8.7660139802392063</v>
      </c>
      <c r="H172">
        <v>171</v>
      </c>
    </row>
    <row r="173" spans="1:8">
      <c r="A173">
        <v>128.141403613851</v>
      </c>
      <c r="B173">
        <v>205.87975171753399</v>
      </c>
      <c r="C173">
        <v>504.229215748115</v>
      </c>
      <c r="D173">
        <v>403.05891626261501</v>
      </c>
      <c r="E173">
        <f t="shared" si="22"/>
        <v>424.64298577350081</v>
      </c>
      <c r="H173">
        <v>172</v>
      </c>
    </row>
    <row r="174" spans="1:8">
      <c r="A174">
        <v>129.80582864368</v>
      </c>
      <c r="B174">
        <v>208.38926750212701</v>
      </c>
      <c r="C174">
        <v>491.04493327456203</v>
      </c>
      <c r="D174">
        <v>-25.107696889439399</v>
      </c>
      <c r="E174">
        <f t="shared" si="22"/>
        <v>430.13314577534913</v>
      </c>
      <c r="H174">
        <v>173</v>
      </c>
    </row>
    <row r="175" spans="1:8">
      <c r="A175">
        <v>501.93188951544198</v>
      </c>
      <c r="B175">
        <v>396.27991197637999</v>
      </c>
      <c r="C175">
        <v>503.47781787679298</v>
      </c>
      <c r="D175">
        <v>394.80895141126501</v>
      </c>
      <c r="E175">
        <f t="shared" si="22"/>
        <v>2.1339211519062209</v>
      </c>
      <c r="H175">
        <v>174</v>
      </c>
    </row>
    <row r="176" spans="1:8">
      <c r="A176">
        <v>-26.989317185219999</v>
      </c>
      <c r="B176">
        <v>-59.110735347762599</v>
      </c>
      <c r="C176">
        <v>486.71116739117201</v>
      </c>
      <c r="D176">
        <v>-26.268719743661801</v>
      </c>
      <c r="E176">
        <f t="shared" si="22"/>
        <v>514.7492455972714</v>
      </c>
      <c r="H176">
        <v>175</v>
      </c>
    </row>
    <row r="177" spans="1:8">
      <c r="A177">
        <v>131.76102788902901</v>
      </c>
      <c r="B177">
        <v>205.222139469844</v>
      </c>
      <c r="C177">
        <v>503.41286602094402</v>
      </c>
      <c r="D177">
        <v>407.19887201331397</v>
      </c>
      <c r="E177">
        <f t="shared" si="22"/>
        <v>422.98899427262597</v>
      </c>
      <c r="F177" s="1">
        <v>513.45214340185896</v>
      </c>
      <c r="H177">
        <v>176</v>
      </c>
    </row>
    <row r="178" spans="1:8">
      <c r="A178">
        <v>131.76102788902901</v>
      </c>
      <c r="B178">
        <v>205.222139469844</v>
      </c>
      <c r="C178">
        <v>503.41286602094402</v>
      </c>
      <c r="D178">
        <v>407.19887201331397</v>
      </c>
      <c r="E178">
        <f t="shared" si="22"/>
        <v>422.98899427262597</v>
      </c>
      <c r="F178" s="1">
        <v>513.45214340185908</v>
      </c>
      <c r="H178">
        <v>177</v>
      </c>
    </row>
    <row r="179" spans="1:8">
      <c r="A179">
        <v>501.18979938670299</v>
      </c>
      <c r="B179">
        <v>405.17646142388099</v>
      </c>
      <c r="C179">
        <v>507.07047161888897</v>
      </c>
      <c r="D179">
        <v>402.53805363874</v>
      </c>
      <c r="E179">
        <f t="shared" si="22"/>
        <v>6.4454248535760579</v>
      </c>
      <c r="F179" s="1">
        <v>3.4243886128332899</v>
      </c>
      <c r="H179">
        <v>178</v>
      </c>
    </row>
    <row r="180" spans="1:8">
      <c r="E180">
        <v>0</v>
      </c>
    </row>
    <row r="181" spans="1:8">
      <c r="E181">
        <v>0</v>
      </c>
    </row>
    <row r="182" spans="1:8">
      <c r="E182">
        <v>0</v>
      </c>
    </row>
    <row r="183" spans="1:8">
      <c r="E183">
        <v>0</v>
      </c>
    </row>
    <row r="184" spans="1:8">
      <c r="E184">
        <v>0</v>
      </c>
    </row>
    <row r="185" spans="1:8">
      <c r="E185">
        <v>0</v>
      </c>
    </row>
    <row r="186" spans="1:8">
      <c r="E186">
        <v>0</v>
      </c>
    </row>
    <row r="187" spans="1:8">
      <c r="E187">
        <v>0</v>
      </c>
    </row>
    <row r="188" spans="1:8">
      <c r="E188">
        <v>0</v>
      </c>
    </row>
    <row r="189" spans="1:8">
      <c r="E189">
        <v>0</v>
      </c>
    </row>
    <row r="190" spans="1:8">
      <c r="E190">
        <v>0</v>
      </c>
    </row>
    <row r="191" spans="1:8">
      <c r="E191">
        <v>0</v>
      </c>
    </row>
    <row r="192" spans="1:8">
      <c r="E192">
        <v>0</v>
      </c>
    </row>
    <row r="193" spans="5:5">
      <c r="E193">
        <v>0</v>
      </c>
    </row>
    <row r="194" spans="5:5">
      <c r="E194">
        <v>0</v>
      </c>
    </row>
    <row r="195" spans="5:5">
      <c r="E195">
        <v>0</v>
      </c>
    </row>
    <row r="196" spans="5:5">
      <c r="E196">
        <v>0</v>
      </c>
    </row>
    <row r="197" spans="5:5">
      <c r="E197">
        <v>0</v>
      </c>
    </row>
    <row r="198" spans="5:5">
      <c r="E198">
        <v>0</v>
      </c>
    </row>
    <row r="199" spans="5:5">
      <c r="E199">
        <v>0</v>
      </c>
    </row>
    <row r="200" spans="5:5">
      <c r="E200">
        <v>0</v>
      </c>
    </row>
    <row r="201" spans="5:5">
      <c r="E201">
        <v>0</v>
      </c>
    </row>
    <row r="202" spans="5:5">
      <c r="E202">
        <v>0</v>
      </c>
    </row>
    <row r="203" spans="5:5">
      <c r="E203">
        <v>0</v>
      </c>
    </row>
    <row r="204" spans="5:5">
      <c r="E204">
        <v>0</v>
      </c>
    </row>
    <row r="205" spans="5:5">
      <c r="E205">
        <v>0</v>
      </c>
    </row>
    <row r="206" spans="5:5">
      <c r="E206">
        <v>0</v>
      </c>
    </row>
    <row r="207" spans="5:5">
      <c r="E207">
        <v>0</v>
      </c>
    </row>
    <row r="208" spans="5:5">
      <c r="E208">
        <v>0</v>
      </c>
    </row>
    <row r="209" spans="5:5">
      <c r="E209">
        <v>0</v>
      </c>
    </row>
    <row r="210" spans="5:5">
      <c r="E210">
        <v>0</v>
      </c>
    </row>
    <row r="211" spans="5:5">
      <c r="E211">
        <v>0</v>
      </c>
    </row>
    <row r="212" spans="5:5">
      <c r="E212">
        <v>0</v>
      </c>
    </row>
    <row r="213" spans="5:5">
      <c r="E213">
        <v>0</v>
      </c>
    </row>
    <row r="214" spans="5:5">
      <c r="E214">
        <v>0</v>
      </c>
    </row>
    <row r="215" spans="5:5">
      <c r="E215">
        <v>0</v>
      </c>
    </row>
    <row r="216" spans="5:5">
      <c r="E216">
        <v>0</v>
      </c>
    </row>
    <row r="217" spans="5:5">
      <c r="E217">
        <v>0</v>
      </c>
    </row>
    <row r="218" spans="5:5">
      <c r="E218">
        <v>0</v>
      </c>
    </row>
    <row r="219" spans="5:5">
      <c r="E219">
        <v>0</v>
      </c>
    </row>
    <row r="220" spans="5:5">
      <c r="E220">
        <v>0</v>
      </c>
    </row>
    <row r="221" spans="5:5">
      <c r="E221">
        <v>0</v>
      </c>
    </row>
    <row r="222" spans="5:5">
      <c r="E222">
        <v>0</v>
      </c>
    </row>
    <row r="223" spans="5:5">
      <c r="E223">
        <v>0</v>
      </c>
    </row>
    <row r="224" spans="5:5">
      <c r="E224">
        <v>0</v>
      </c>
    </row>
    <row r="225" spans="5:5">
      <c r="E225">
        <v>0</v>
      </c>
    </row>
    <row r="226" spans="5:5">
      <c r="E226">
        <v>0</v>
      </c>
    </row>
    <row r="227" spans="5:5">
      <c r="E227">
        <v>0</v>
      </c>
    </row>
    <row r="228" spans="5:5">
      <c r="E228">
        <v>0</v>
      </c>
    </row>
    <row r="229" spans="5:5">
      <c r="E229">
        <v>0</v>
      </c>
    </row>
    <row r="230" spans="5:5">
      <c r="E230">
        <v>0</v>
      </c>
    </row>
    <row r="231" spans="5:5">
      <c r="E231">
        <v>0</v>
      </c>
    </row>
    <row r="232" spans="5:5">
      <c r="E232">
        <v>0</v>
      </c>
    </row>
    <row r="233" spans="5:5">
      <c r="E233">
        <v>0</v>
      </c>
    </row>
    <row r="234" spans="5:5">
      <c r="E234">
        <v>0</v>
      </c>
    </row>
    <row r="235" spans="5:5">
      <c r="E235">
        <v>0</v>
      </c>
    </row>
    <row r="236" spans="5:5">
      <c r="E236">
        <v>0</v>
      </c>
    </row>
    <row r="237" spans="5:5">
      <c r="E237">
        <v>0</v>
      </c>
    </row>
    <row r="238" spans="5:5">
      <c r="E238">
        <v>0</v>
      </c>
    </row>
    <row r="239" spans="5:5">
      <c r="E239">
        <v>0</v>
      </c>
    </row>
    <row r="240" spans="5:5">
      <c r="E240">
        <v>0</v>
      </c>
    </row>
    <row r="241" spans="5:5">
      <c r="E241">
        <v>0</v>
      </c>
    </row>
    <row r="242" spans="5:5">
      <c r="E242">
        <v>0</v>
      </c>
    </row>
    <row r="243" spans="5:5">
      <c r="E243">
        <v>0</v>
      </c>
    </row>
    <row r="244" spans="5:5">
      <c r="E244">
        <v>0</v>
      </c>
    </row>
    <row r="245" spans="5:5">
      <c r="E245">
        <v>0</v>
      </c>
    </row>
    <row r="246" spans="5:5">
      <c r="E246">
        <v>0</v>
      </c>
    </row>
    <row r="247" spans="5:5">
      <c r="E247">
        <v>0</v>
      </c>
    </row>
    <row r="248" spans="5:5">
      <c r="E248">
        <v>0</v>
      </c>
    </row>
    <row r="249" spans="5:5">
      <c r="E249">
        <v>0</v>
      </c>
    </row>
    <row r="250" spans="5:5">
      <c r="E250">
        <v>0</v>
      </c>
    </row>
    <row r="251" spans="5:5">
      <c r="E251">
        <v>0</v>
      </c>
    </row>
    <row r="252" spans="5:5">
      <c r="E252" s="1">
        <v>0</v>
      </c>
    </row>
    <row r="253" spans="5:5">
      <c r="E253" s="1">
        <v>0</v>
      </c>
    </row>
    <row r="254" spans="5:5">
      <c r="E254" s="1">
        <v>0</v>
      </c>
    </row>
    <row r="255" spans="5:5">
      <c r="E255">
        <v>0</v>
      </c>
    </row>
    <row r="256" spans="5:5">
      <c r="E256">
        <v>0</v>
      </c>
    </row>
    <row r="257" spans="5:5">
      <c r="E257">
        <v>0</v>
      </c>
    </row>
    <row r="258" spans="5:5">
      <c r="E258">
        <v>0</v>
      </c>
    </row>
    <row r="259" spans="5:5">
      <c r="E259">
        <v>0</v>
      </c>
    </row>
    <row r="260" spans="5:5">
      <c r="E260">
        <v>0</v>
      </c>
    </row>
  </sheetData>
  <autoFilter ref="T1:T260" xr:uid="{00000000-0009-0000-0000-000002000000}"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0"/>
  <sheetViews>
    <sheetView workbookViewId="0">
      <selection activeCell="O2" sqref="O2"/>
    </sheetView>
  </sheetViews>
  <sheetFormatPr defaultRowHeight="13.5"/>
  <cols>
    <col min="5" max="5" width="15" customWidth="1"/>
    <col min="9" max="9" width="13.375" customWidth="1"/>
    <col min="11" max="11" width="35" customWidth="1"/>
    <col min="16" max="16" width="16.25" customWidth="1"/>
    <col min="20" max="20" width="10.625" customWidth="1"/>
    <col min="21" max="21" width="33.375" customWidth="1"/>
    <col min="22" max="22" width="17" customWidth="1"/>
    <col min="24" max="24" width="5.75" customWidth="1"/>
    <col min="25" max="25" width="9" style="19"/>
    <col min="26" max="26" width="33.875" customWidth="1"/>
    <col min="27" max="27" width="21.375" customWidth="1"/>
    <col min="28" max="28" width="26.125" customWidth="1"/>
    <col min="29" max="29" width="7.125" customWidth="1"/>
    <col min="30" max="30" width="15.25" customWidth="1"/>
    <col min="31" max="31" width="13.375" customWidth="1"/>
    <col min="32" max="32" width="15.625" customWidth="1"/>
    <col min="33" max="33" width="11.375" customWidth="1"/>
  </cols>
  <sheetData>
    <row r="1" spans="1:33">
      <c r="A1" s="8" t="s">
        <v>282</v>
      </c>
      <c r="B1" s="8" t="s">
        <v>283</v>
      </c>
      <c r="C1" s="8" t="s">
        <v>284</v>
      </c>
      <c r="D1" s="8" t="s">
        <v>285</v>
      </c>
      <c r="E1" t="s">
        <v>286</v>
      </c>
      <c r="F1" t="s">
        <v>5</v>
      </c>
      <c r="G1" t="s">
        <v>6</v>
      </c>
      <c r="H1" t="s">
        <v>7</v>
      </c>
      <c r="I1" t="s">
        <v>155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9" t="s">
        <v>287</v>
      </c>
      <c r="Z1" s="4" t="s">
        <v>288</v>
      </c>
      <c r="AA1" s="4" t="s">
        <v>289</v>
      </c>
      <c r="AB1" s="4"/>
      <c r="AD1" s="4"/>
      <c r="AE1" s="4"/>
      <c r="AF1" s="4"/>
      <c r="AG1" s="4"/>
    </row>
    <row r="2" spans="1:33">
      <c r="A2" s="8">
        <v>519.06646562271999</v>
      </c>
      <c r="B2" s="8">
        <v>244.32211125592701</v>
      </c>
      <c r="C2" s="8">
        <v>499.93166912390501</v>
      </c>
      <c r="D2" s="8">
        <v>248.46806982611801</v>
      </c>
      <c r="E2">
        <f>SQRT((A2-C2)^2+(B2-D2)^2)</f>
        <v>19.578800001961358</v>
      </c>
      <c r="F2">
        <f>0.54-(0.46*COS(2*PI()*0.03*H2/3.84))</f>
        <v>8.0554090145620705E-2</v>
      </c>
      <c r="G2">
        <f>E2*F2</f>
        <v>1.5771524203010741</v>
      </c>
      <c r="H2">
        <v>1</v>
      </c>
      <c r="I2">
        <f>CORREL(E2:E175,E3:E176)</f>
        <v>5.3852371982460151E-2</v>
      </c>
      <c r="J2">
        <f>J5*128</f>
        <v>4.62</v>
      </c>
      <c r="K2" s="3">
        <v>1077.54527256132</v>
      </c>
      <c r="L2" s="2">
        <f>IMABS(K2)</f>
        <v>1077.54527256132</v>
      </c>
      <c r="M2" s="2">
        <v>0</v>
      </c>
      <c r="N2" s="2">
        <f>M2/J2</f>
        <v>0</v>
      </c>
      <c r="O2" s="2">
        <f>L2/(128/2)</f>
        <v>16.836644883770624</v>
      </c>
      <c r="P2" s="3">
        <v>1.43596581257433</v>
      </c>
      <c r="Q2">
        <f>IMREAL(K2)</f>
        <v>1077.54527256132</v>
      </c>
      <c r="R2">
        <f>IMAGINARY(K2)</f>
        <v>0</v>
      </c>
      <c r="S2">
        <f>IMABS(K2)</f>
        <v>1077.54527256132</v>
      </c>
      <c r="T2">
        <v>0</v>
      </c>
      <c r="U2" t="str">
        <f>COMPLEX(T2*Q2,T2*R2)</f>
        <v>0</v>
      </c>
      <c r="V2">
        <f>IMABS(U2)</f>
        <v>0</v>
      </c>
      <c r="W2" s="3">
        <v>-2.5368528390197298</v>
      </c>
      <c r="X2">
        <f>W2+6</f>
        <v>3.4631471609802702</v>
      </c>
      <c r="Y2" s="19">
        <v>1.503233</v>
      </c>
      <c r="Z2" s="19">
        <v>1.9147160000000001</v>
      </c>
      <c r="AA2" s="19">
        <v>2.3389489999999999</v>
      </c>
      <c r="AB2" s="3"/>
    </row>
    <row r="3" spans="1:33">
      <c r="A3" s="8">
        <v>516.61616866412305</v>
      </c>
      <c r="B3" s="8">
        <v>253.52605227459199</v>
      </c>
      <c r="C3" s="8">
        <v>481.88979045704599</v>
      </c>
      <c r="D3" s="8">
        <v>251.81862108995</v>
      </c>
      <c r="E3">
        <f t="shared" ref="E3:E66" si="0">SQRT((A3-C3)^2+(B3-D3)^2)</f>
        <v>34.768328470480782</v>
      </c>
      <c r="F3">
        <f t="shared" ref="F3:F66" si="1">0.54-(0.46*COS(2*PI()*0.03*H3/3.84))</f>
        <v>8.2215025730789426E-2</v>
      </c>
      <c r="G3">
        <f t="shared" ref="G3:G66" si="2">E3*F3</f>
        <v>2.8584790198171159</v>
      </c>
      <c r="H3">
        <v>2</v>
      </c>
      <c r="I3">
        <f>CORREL(E2:E174,E4:E176)</f>
        <v>2.5888894163714204E-2</v>
      </c>
      <c r="K3" t="s">
        <v>290</v>
      </c>
      <c r="L3" s="2">
        <f>IMABS(K3)</f>
        <v>307.0075072898756</v>
      </c>
      <c r="M3" s="2">
        <v>1</v>
      </c>
      <c r="N3" s="2">
        <f>M3/J2</f>
        <v>0.21645021645021645</v>
      </c>
      <c r="O3" s="2">
        <f t="shared" ref="O3:O67" si="3">L3/(128/2)</f>
        <v>4.7969923014043063</v>
      </c>
      <c r="P3" s="3">
        <v>2.5629760786335298</v>
      </c>
      <c r="Q3">
        <f t="shared" ref="Q3:Q66" si="4">IMREAL(K3)</f>
        <v>-297.347535108599</v>
      </c>
      <c r="R3">
        <f t="shared" ref="R3:R66" si="5">IMAGINARY(K3)</f>
        <v>76.407152133707299</v>
      </c>
      <c r="S3">
        <f t="shared" ref="S3:S66" si="6">IMABS(K3)</f>
        <v>307.0075072898756</v>
      </c>
      <c r="T3">
        <v>0</v>
      </c>
      <c r="U3" t="str">
        <f t="shared" ref="U3:U66" si="7">COMPLEX(T3*Q3,T3*R3)</f>
        <v>0</v>
      </c>
      <c r="V3">
        <f t="shared" ref="V3:V66" si="8">IMABS(U3)</f>
        <v>0</v>
      </c>
      <c r="W3" s="3">
        <v>-1.2795259580446301</v>
      </c>
      <c r="X3">
        <f t="shared" ref="X3:X66" si="9">W3+6</f>
        <v>4.7204740419553701</v>
      </c>
      <c r="Y3" s="19">
        <v>1.5583990000000001</v>
      </c>
      <c r="Z3" s="19">
        <v>2.7177199999999999</v>
      </c>
      <c r="AA3" s="19">
        <v>3.0250020000000002</v>
      </c>
      <c r="AB3" s="3"/>
    </row>
    <row r="4" spans="1:33">
      <c r="A4" s="8">
        <v>511.34663741412299</v>
      </c>
      <c r="B4" s="8">
        <v>251.515444981912</v>
      </c>
      <c r="C4" s="8">
        <v>479.51483225544098</v>
      </c>
      <c r="D4" s="8">
        <v>251.23176117537</v>
      </c>
      <c r="E4">
        <f t="shared" si="0"/>
        <v>31.833069223095489</v>
      </c>
      <c r="F4">
        <f t="shared" si="1"/>
        <v>8.4978805416200731E-2</v>
      </c>
      <c r="G4">
        <f t="shared" si="2"/>
        <v>2.7051361953098798</v>
      </c>
      <c r="H4">
        <v>3</v>
      </c>
      <c r="I4">
        <f>CORREL(E2:E173,E5:E176)</f>
        <v>8.4317174883204258E-3</v>
      </c>
      <c r="J4">
        <f>6.12-1.5</f>
        <v>4.62</v>
      </c>
      <c r="K4" t="s">
        <v>291</v>
      </c>
      <c r="L4" s="2">
        <f t="shared" ref="L4:L67" si="10">IMABS(K4)</f>
        <v>28.991558863428647</v>
      </c>
      <c r="M4" s="2">
        <v>2</v>
      </c>
      <c r="N4" s="2">
        <f>M4/J2</f>
        <v>0.4329004329004329</v>
      </c>
      <c r="O4" s="2">
        <f t="shared" si="3"/>
        <v>0.45299310724107261</v>
      </c>
      <c r="P4" s="3">
        <v>3.08549061146674</v>
      </c>
      <c r="Q4">
        <f t="shared" si="4"/>
        <v>-23.682797921069799</v>
      </c>
      <c r="R4">
        <f t="shared" si="5"/>
        <v>-16.722307495122202</v>
      </c>
      <c r="S4">
        <f t="shared" si="6"/>
        <v>28.991558863428647</v>
      </c>
      <c r="T4">
        <v>0</v>
      </c>
      <c r="U4" t="str">
        <f t="shared" si="7"/>
        <v>0</v>
      </c>
      <c r="V4">
        <f t="shared" si="8"/>
        <v>0</v>
      </c>
      <c r="W4" s="3">
        <v>0.127392694930647</v>
      </c>
      <c r="X4">
        <f t="shared" si="9"/>
        <v>6.1273926949306468</v>
      </c>
      <c r="Y4" s="19">
        <v>1.625675</v>
      </c>
      <c r="Z4" s="19">
        <v>3.3374039999999998</v>
      </c>
      <c r="AA4" s="19">
        <v>3.647014</v>
      </c>
      <c r="AB4" s="3"/>
    </row>
    <row r="5" spans="1:33">
      <c r="A5" s="8">
        <v>515.55090427027596</v>
      </c>
      <c r="B5" s="8">
        <v>248.53868726440899</v>
      </c>
      <c r="C5" s="8">
        <v>482.37770502112699</v>
      </c>
      <c r="D5" s="8">
        <v>248.333411072014</v>
      </c>
      <c r="E5">
        <f t="shared" si="0"/>
        <v>33.173834368955646</v>
      </c>
      <c r="F5">
        <f t="shared" si="1"/>
        <v>8.883877101451404E-2</v>
      </c>
      <c r="G5">
        <f t="shared" si="2"/>
        <v>2.9471226751770665</v>
      </c>
      <c r="H5">
        <v>4</v>
      </c>
      <c r="I5">
        <f>CORREL(E2:E172,E6:E176)</f>
        <v>-1.4533880607491457E-2</v>
      </c>
      <c r="J5">
        <f>J4/128</f>
        <v>3.6093750000000001E-2</v>
      </c>
      <c r="K5" t="s">
        <v>292</v>
      </c>
      <c r="L5" s="2">
        <f t="shared" si="10"/>
        <v>95.279449086461725</v>
      </c>
      <c r="M5" s="2">
        <v>3</v>
      </c>
      <c r="N5" s="2">
        <f>M5/J2</f>
        <v>0.64935064935064934</v>
      </c>
      <c r="O5" s="2">
        <f t="shared" si="3"/>
        <v>1.4887413919759644</v>
      </c>
      <c r="P5" s="3">
        <v>3.0346757034165002</v>
      </c>
      <c r="Q5">
        <f t="shared" si="4"/>
        <v>-95.275821170172705</v>
      </c>
      <c r="R5">
        <f t="shared" si="5"/>
        <v>0.83145569269791297</v>
      </c>
      <c r="S5">
        <f t="shared" si="6"/>
        <v>95.279449086461725</v>
      </c>
      <c r="T5">
        <v>0</v>
      </c>
      <c r="U5" t="str">
        <f t="shared" si="7"/>
        <v>0</v>
      </c>
      <c r="V5">
        <f t="shared" si="8"/>
        <v>0</v>
      </c>
      <c r="W5" s="3">
        <v>1.51941762976387</v>
      </c>
      <c r="X5">
        <f t="shared" si="9"/>
        <v>7.5194176297638702</v>
      </c>
      <c r="Y5" s="19">
        <v>1.6906909999999999</v>
      </c>
      <c r="Z5" s="19">
        <v>3.9477709999999999</v>
      </c>
      <c r="AA5" s="19">
        <v>4.2438159999999998</v>
      </c>
      <c r="AB5" s="3"/>
    </row>
    <row r="6" spans="1:33">
      <c r="A6" s="8">
        <v>512.78974219889903</v>
      </c>
      <c r="B6" s="8">
        <v>247.81069364436399</v>
      </c>
      <c r="C6" s="8">
        <v>480.82455978690399</v>
      </c>
      <c r="D6" s="8">
        <v>246.31022483736601</v>
      </c>
      <c r="E6">
        <f t="shared" si="0"/>
        <v>32.000379580137661</v>
      </c>
      <c r="F6">
        <f t="shared" si="1"/>
        <v>9.3785623530509787E-2</v>
      </c>
      <c r="G6">
        <f t="shared" si="2"/>
        <v>3.0011755521362034</v>
      </c>
      <c r="H6">
        <v>5</v>
      </c>
      <c r="I6">
        <f>CORREL(E2:E171,E7:E176)</f>
        <v>7.7744477781599694E-2</v>
      </c>
      <c r="K6" t="s">
        <v>293</v>
      </c>
      <c r="L6" s="2">
        <f t="shared" si="10"/>
        <v>174.71395567565153</v>
      </c>
      <c r="M6" s="2">
        <v>4</v>
      </c>
      <c r="N6" s="2">
        <f>M6/J2</f>
        <v>0.86580086580086579</v>
      </c>
      <c r="O6" s="2">
        <f t="shared" si="3"/>
        <v>2.7299055574320552</v>
      </c>
      <c r="P6" s="3">
        <v>3.0929373839213299</v>
      </c>
      <c r="Q6">
        <f t="shared" si="4"/>
        <v>-57.665882214674298</v>
      </c>
      <c r="R6">
        <f t="shared" si="5"/>
        <v>-164.92304974210501</v>
      </c>
      <c r="S6">
        <f t="shared" si="6"/>
        <v>174.71395567565153</v>
      </c>
      <c r="T6">
        <v>0</v>
      </c>
      <c r="U6" t="str">
        <f t="shared" si="7"/>
        <v>0</v>
      </c>
      <c r="V6">
        <f t="shared" si="8"/>
        <v>0</v>
      </c>
      <c r="W6" s="3">
        <v>2.7338046087466101</v>
      </c>
      <c r="X6">
        <f t="shared" si="9"/>
        <v>8.7338046087466097</v>
      </c>
      <c r="Y6" s="19">
        <v>1.7556529999999999</v>
      </c>
      <c r="Z6" s="19">
        <v>4.5833659999999998</v>
      </c>
      <c r="AA6" s="19">
        <v>4.8832979999999999</v>
      </c>
      <c r="AB6" s="3"/>
    </row>
    <row r="7" spans="1:33">
      <c r="A7" s="8">
        <v>518.00457359937297</v>
      </c>
      <c r="B7" s="8">
        <v>249.59838724692901</v>
      </c>
      <c r="C7" s="8">
        <v>465.11056102945599</v>
      </c>
      <c r="D7" s="8">
        <v>250.66024554657099</v>
      </c>
      <c r="E7">
        <f t="shared" si="0"/>
        <v>52.904670009320107</v>
      </c>
      <c r="F7">
        <f t="shared" si="1"/>
        <v>9.9807445563183883E-2</v>
      </c>
      <c r="G7">
        <f t="shared" si="2"/>
        <v>5.2802799719934237</v>
      </c>
      <c r="H7">
        <v>6</v>
      </c>
      <c r="I7">
        <f>CORREL(E2:E170,E8:E176)</f>
        <v>-4.7214210165860755E-2</v>
      </c>
      <c r="J7">
        <f>1/4.62</f>
        <v>0.21645021645021645</v>
      </c>
      <c r="K7" t="s">
        <v>294</v>
      </c>
      <c r="L7" s="2">
        <f t="shared" si="10"/>
        <v>197.12692331761193</v>
      </c>
      <c r="M7" s="2">
        <v>5</v>
      </c>
      <c r="N7" s="2">
        <f>M7/J2</f>
        <v>1.0822510822510822</v>
      </c>
      <c r="O7" s="2">
        <f t="shared" si="3"/>
        <v>3.0801081768376863</v>
      </c>
      <c r="P7" s="3">
        <v>3.4410407185784302</v>
      </c>
      <c r="Q7">
        <f t="shared" si="4"/>
        <v>186.57845363855901</v>
      </c>
      <c r="R7">
        <f t="shared" si="5"/>
        <v>63.6200010571498</v>
      </c>
      <c r="S7">
        <f t="shared" si="6"/>
        <v>197.12692331761193</v>
      </c>
      <c r="T7">
        <v>0</v>
      </c>
      <c r="U7" t="str">
        <f t="shared" si="7"/>
        <v>0</v>
      </c>
      <c r="V7">
        <f t="shared" si="8"/>
        <v>0</v>
      </c>
      <c r="W7" s="3">
        <v>3.6285773797068401</v>
      </c>
      <c r="X7">
        <f t="shared" si="9"/>
        <v>9.6285773797068401</v>
      </c>
      <c r="Y7" s="19">
        <v>1.8017160000000001</v>
      </c>
      <c r="Z7" s="19">
        <v>5.1832979999999997</v>
      </c>
      <c r="AA7" s="19">
        <v>5.485976</v>
      </c>
      <c r="AB7" s="3"/>
    </row>
    <row r="8" spans="1:33">
      <c r="A8" s="8">
        <v>517.12354180599402</v>
      </c>
      <c r="B8" s="8">
        <v>251.18400840907699</v>
      </c>
      <c r="C8" s="8">
        <v>465.084998461059</v>
      </c>
      <c r="D8" s="8">
        <v>251.63910980818301</v>
      </c>
      <c r="E8">
        <f t="shared" si="0"/>
        <v>52.040533344174605</v>
      </c>
      <c r="F8">
        <f t="shared" si="1"/>
        <v>0.10688973001581042</v>
      </c>
      <c r="G8">
        <f t="shared" si="2"/>
        <v>5.5625985590376033</v>
      </c>
      <c r="H8">
        <v>7</v>
      </c>
      <c r="I8">
        <f>CORREL(E2:E169,E9:E176)</f>
        <v>-8.5966830791937787E-2</v>
      </c>
      <c r="K8" t="s">
        <v>295</v>
      </c>
      <c r="L8" s="2">
        <f t="shared" si="10"/>
        <v>224.02868434559974</v>
      </c>
      <c r="M8" s="2">
        <v>6</v>
      </c>
      <c r="N8" s="2">
        <f>M8/J2</f>
        <v>1.2987012987012987</v>
      </c>
      <c r="O8" s="2">
        <f t="shared" si="3"/>
        <v>3.500448192899996</v>
      </c>
      <c r="P8" s="3">
        <v>3.8377404243192998</v>
      </c>
      <c r="Q8">
        <f t="shared" si="4"/>
        <v>34.611707008093397</v>
      </c>
      <c r="R8">
        <f t="shared" si="5"/>
        <v>221.33883786540099</v>
      </c>
      <c r="S8">
        <f t="shared" si="6"/>
        <v>224.02868434559974</v>
      </c>
      <c r="T8">
        <v>0</v>
      </c>
      <c r="U8" t="str">
        <f t="shared" si="7"/>
        <v>0</v>
      </c>
      <c r="V8">
        <f t="shared" si="8"/>
        <v>0</v>
      </c>
      <c r="W8" s="3">
        <v>4.0991263850940598</v>
      </c>
      <c r="X8">
        <f t="shared" si="9"/>
        <v>10.09912638509406</v>
      </c>
      <c r="Y8" s="19">
        <v>1.8399160000000001</v>
      </c>
      <c r="Z8" s="19">
        <v>5.7676369999999997</v>
      </c>
      <c r="AA8" s="19">
        <v>6.0724869999999997</v>
      </c>
      <c r="AB8" s="3"/>
    </row>
    <row r="9" spans="1:33" s="10" customFormat="1">
      <c r="A9" s="9">
        <v>512.788629316634</v>
      </c>
      <c r="B9" s="9">
        <v>250.54032405155601</v>
      </c>
      <c r="C9" s="9">
        <v>463.18551077638602</v>
      </c>
      <c r="D9" s="9">
        <v>251.33360676449999</v>
      </c>
      <c r="E9" s="10">
        <f t="shared" si="0"/>
        <v>49.609461460295542</v>
      </c>
      <c r="F9" s="10">
        <f t="shared" si="1"/>
        <v>0.11501541504480811</v>
      </c>
      <c r="G9" s="10">
        <f t="shared" si="2"/>
        <v>5.7058528000053039</v>
      </c>
      <c r="H9" s="10">
        <v>8</v>
      </c>
      <c r="I9" s="10">
        <f>CORREL(E2:E168,E10:E176)</f>
        <v>-9.9389004551214077E-2</v>
      </c>
      <c r="K9" s="10" t="s">
        <v>296</v>
      </c>
      <c r="L9" s="11">
        <f t="shared" si="10"/>
        <v>265.98694012750343</v>
      </c>
      <c r="M9" s="11">
        <v>7</v>
      </c>
      <c r="N9" s="11">
        <f>M9/J2</f>
        <v>1.5151515151515151</v>
      </c>
      <c r="O9" s="11">
        <f t="shared" si="3"/>
        <v>4.1560459394922411</v>
      </c>
      <c r="P9" s="12">
        <v>3.46068954648586</v>
      </c>
      <c r="Q9" s="10">
        <f t="shared" si="4"/>
        <v>-162.35858169726299</v>
      </c>
      <c r="R9" s="10">
        <f t="shared" si="5"/>
        <v>-210.68636232002601</v>
      </c>
      <c r="S9" s="10">
        <f t="shared" si="6"/>
        <v>265.98694012750343</v>
      </c>
      <c r="T9" s="10">
        <v>1</v>
      </c>
      <c r="U9" s="10" t="str">
        <f t="shared" si="7"/>
        <v>-162.358581697263-210.686362320026i</v>
      </c>
      <c r="V9" s="10">
        <f t="shared" si="8"/>
        <v>265.98694012750343</v>
      </c>
      <c r="W9" s="12">
        <v>4.0904388609340501</v>
      </c>
      <c r="X9" s="10">
        <f t="shared" si="9"/>
        <v>10.09043886093405</v>
      </c>
      <c r="Y9" s="19">
        <v>1.9147160000000001</v>
      </c>
      <c r="AA9" s="12"/>
      <c r="AB9" s="12"/>
    </row>
    <row r="10" spans="1:33">
      <c r="A10" s="8">
        <v>508.212895849799</v>
      </c>
      <c r="B10" s="8">
        <v>252.320261201969</v>
      </c>
      <c r="C10" s="8">
        <v>466.52358426936399</v>
      </c>
      <c r="D10" s="8">
        <v>252.639489793591</v>
      </c>
      <c r="E10">
        <f t="shared" si="0"/>
        <v>41.690533780995189</v>
      </c>
      <c r="F10">
        <f t="shared" si="1"/>
        <v>0.12416492516321609</v>
      </c>
      <c r="G10">
        <f t="shared" si="2"/>
        <v>5.1765020069318002</v>
      </c>
      <c r="H10">
        <v>9</v>
      </c>
      <c r="I10">
        <f>CORREL(E2:E167,E11:E176)</f>
        <v>-0.10832632845349123</v>
      </c>
      <c r="K10" t="s">
        <v>297</v>
      </c>
      <c r="L10" s="2">
        <f t="shared" si="10"/>
        <v>32.078192033502532</v>
      </c>
      <c r="M10" s="2">
        <v>8</v>
      </c>
      <c r="N10" s="2">
        <f>M10/J2</f>
        <v>1.7316017316017316</v>
      </c>
      <c r="O10" s="2">
        <f t="shared" si="3"/>
        <v>0.50122175052347706</v>
      </c>
      <c r="P10" s="3">
        <v>3.27633089280822</v>
      </c>
      <c r="Q10">
        <f t="shared" si="4"/>
        <v>-23.723262144867402</v>
      </c>
      <c r="R10">
        <f t="shared" si="5"/>
        <v>21.592064221471901</v>
      </c>
      <c r="S10">
        <f t="shared" si="6"/>
        <v>32.078192033502532</v>
      </c>
      <c r="T10">
        <v>0</v>
      </c>
      <c r="U10" t="str">
        <f t="shared" si="7"/>
        <v>0</v>
      </c>
      <c r="V10">
        <f t="shared" si="8"/>
        <v>0</v>
      </c>
      <c r="W10" s="3">
        <v>3.6035304819188299</v>
      </c>
      <c r="X10">
        <f t="shared" si="9"/>
        <v>9.6035304819188294</v>
      </c>
      <c r="Y10" s="19">
        <v>1.9928859999999999</v>
      </c>
      <c r="AA10" s="5"/>
      <c r="AB10" s="5"/>
    </row>
    <row r="11" spans="1:33">
      <c r="A11" s="8">
        <v>500.46844933654501</v>
      </c>
      <c r="B11" s="8">
        <v>252.577100939323</v>
      </c>
      <c r="C11" s="8">
        <v>467.855805512068</v>
      </c>
      <c r="D11" s="8">
        <v>253.48119974692901</v>
      </c>
      <c r="E11">
        <f t="shared" si="0"/>
        <v>32.625173284997473</v>
      </c>
      <c r="F11">
        <f t="shared" si="1"/>
        <v>0.13431621839975671</v>
      </c>
      <c r="G11">
        <f t="shared" si="2"/>
        <v>4.382089900277629</v>
      </c>
      <c r="H11">
        <v>10</v>
      </c>
      <c r="I11">
        <f>CORREL(E2:E166,E12:E176)</f>
        <v>-0.11024588089660953</v>
      </c>
      <c r="K11" t="s">
        <v>298</v>
      </c>
      <c r="L11" s="2">
        <f t="shared" si="10"/>
        <v>89.490000478128664</v>
      </c>
      <c r="M11" s="2">
        <v>9</v>
      </c>
      <c r="N11" s="2">
        <f>M11/J2</f>
        <v>1.948051948051948</v>
      </c>
      <c r="O11" s="2">
        <f t="shared" si="3"/>
        <v>1.3982812574707604</v>
      </c>
      <c r="P11" s="3">
        <v>2.34195605034173</v>
      </c>
      <c r="Q11">
        <f t="shared" si="4"/>
        <v>-54.604636922349201</v>
      </c>
      <c r="R11">
        <f t="shared" si="5"/>
        <v>-70.899885840203495</v>
      </c>
      <c r="S11">
        <f t="shared" si="6"/>
        <v>89.490000478128664</v>
      </c>
      <c r="T11">
        <v>0</v>
      </c>
      <c r="U11" t="str">
        <f t="shared" si="7"/>
        <v>0</v>
      </c>
      <c r="V11">
        <f t="shared" si="8"/>
        <v>0</v>
      </c>
      <c r="W11" s="3">
        <v>2.69532661697952</v>
      </c>
      <c r="X11">
        <f t="shared" si="9"/>
        <v>8.6953266169795196</v>
      </c>
      <c r="Y11" s="19">
        <v>2.05735</v>
      </c>
      <c r="AA11" s="3"/>
      <c r="AB11" s="3"/>
    </row>
    <row r="12" spans="1:33">
      <c r="A12" s="8">
        <v>489.96597705648099</v>
      </c>
      <c r="B12" s="8">
        <v>252.906918774319</v>
      </c>
      <c r="C12" s="8">
        <v>464.11328362490798</v>
      </c>
      <c r="D12" s="8">
        <v>253.053043588126</v>
      </c>
      <c r="E12">
        <f t="shared" si="0"/>
        <v>25.853106392232803</v>
      </c>
      <c r="F12">
        <f t="shared" si="1"/>
        <v>0.14544483939987485</v>
      </c>
      <c r="G12">
        <f t="shared" si="2"/>
        <v>3.7602009072061779</v>
      </c>
      <c r="H12">
        <v>11</v>
      </c>
      <c r="I12">
        <f>CORREL(E2:E165,E13:E176)</f>
        <v>-9.9451363428404674E-2</v>
      </c>
      <c r="K12" t="s">
        <v>299</v>
      </c>
      <c r="L12" s="2">
        <f t="shared" si="10"/>
        <v>86.736538363611274</v>
      </c>
      <c r="M12" s="2">
        <v>10</v>
      </c>
      <c r="N12" s="2">
        <f>M12/J2</f>
        <v>2.1645021645021645</v>
      </c>
      <c r="O12" s="2">
        <f t="shared" si="3"/>
        <v>1.3552584119314262</v>
      </c>
      <c r="P12" s="3">
        <v>2.9977353444249801</v>
      </c>
      <c r="Q12">
        <f t="shared" si="4"/>
        <v>69.865693019953497</v>
      </c>
      <c r="R12">
        <f t="shared" si="5"/>
        <v>-51.400506088401798</v>
      </c>
      <c r="S12">
        <f t="shared" si="6"/>
        <v>86.736538363611274</v>
      </c>
      <c r="T12">
        <v>0</v>
      </c>
      <c r="U12" t="str">
        <f t="shared" si="7"/>
        <v>0</v>
      </c>
      <c r="V12">
        <f t="shared" si="8"/>
        <v>0</v>
      </c>
      <c r="W12" s="3">
        <v>1.4720070779749701</v>
      </c>
      <c r="X12">
        <f t="shared" si="9"/>
        <v>7.4720070779749701</v>
      </c>
      <c r="Y12" s="19">
        <v>2.1033909999999998</v>
      </c>
      <c r="AA12" s="5"/>
      <c r="AB12" s="3"/>
    </row>
    <row r="13" spans="1:33">
      <c r="A13" s="8">
        <v>486.372648840284</v>
      </c>
      <c r="B13" s="8">
        <v>252.80254390731301</v>
      </c>
      <c r="C13" s="8">
        <v>465.22545769242402</v>
      </c>
      <c r="D13" s="8">
        <v>251.68423212548601</v>
      </c>
      <c r="E13">
        <f t="shared" si="0"/>
        <v>21.17673994470114</v>
      </c>
      <c r="F13">
        <f t="shared" si="1"/>
        <v>0.15752397834082915</v>
      </c>
      <c r="G13">
        <f t="shared" si="2"/>
        <v>3.3358443243784741</v>
      </c>
      <c r="H13">
        <v>12</v>
      </c>
      <c r="I13">
        <f>CORREL(E2:E164,E14:E176)</f>
        <v>-5.614491670449278E-2</v>
      </c>
      <c r="K13" t="s">
        <v>300</v>
      </c>
      <c r="L13" s="2">
        <f t="shared" si="10"/>
        <v>239.66786478228587</v>
      </c>
      <c r="M13" s="2">
        <v>11</v>
      </c>
      <c r="N13" s="2">
        <f>M13/J2</f>
        <v>2.3809523809523809</v>
      </c>
      <c r="O13" s="2">
        <f t="shared" si="3"/>
        <v>3.7448103872232168</v>
      </c>
      <c r="P13" s="3">
        <v>2.8748500996836501</v>
      </c>
      <c r="Q13">
        <f t="shared" si="4"/>
        <v>-84.806243049459596</v>
      </c>
      <c r="R13">
        <f t="shared" si="5"/>
        <v>224.161964992137</v>
      </c>
      <c r="S13">
        <f t="shared" si="6"/>
        <v>239.66786478228587</v>
      </c>
      <c r="T13">
        <v>0</v>
      </c>
      <c r="U13" t="str">
        <f t="shared" si="7"/>
        <v>0</v>
      </c>
      <c r="V13">
        <f t="shared" si="8"/>
        <v>0</v>
      </c>
      <c r="W13" s="5">
        <v>7.6592439369942797E-2</v>
      </c>
      <c r="X13">
        <f t="shared" si="9"/>
        <v>6.0765924393699429</v>
      </c>
      <c r="Y13" s="19">
        <v>2.1363919999999998</v>
      </c>
      <c r="AA13" s="3"/>
      <c r="AB13" s="3"/>
    </row>
    <row r="14" spans="1:33">
      <c r="A14" s="8">
        <v>481.08042153681299</v>
      </c>
      <c r="B14" s="8">
        <v>251.80557001611101</v>
      </c>
      <c r="C14" s="8">
        <v>463.72721464995698</v>
      </c>
      <c r="D14" s="8">
        <v>250.522281869376</v>
      </c>
      <c r="E14">
        <f t="shared" si="0"/>
        <v>17.400592453292433</v>
      </c>
      <c r="F14">
        <f t="shared" si="1"/>
        <v>0.17052453551890334</v>
      </c>
      <c r="G14">
        <f t="shared" si="2"/>
        <v>2.9672279458514268</v>
      </c>
      <c r="H14">
        <v>13</v>
      </c>
      <c r="I14">
        <f>CORREL(E2:E163,E15:E176)</f>
        <v>-4.896814292325255E-2</v>
      </c>
      <c r="K14" t="s">
        <v>301</v>
      </c>
      <c r="L14" s="2">
        <f t="shared" si="10"/>
        <v>212.74972847267242</v>
      </c>
      <c r="M14" s="2">
        <v>12</v>
      </c>
      <c r="N14" s="2">
        <f>M14/J2</f>
        <v>2.5974025974025974</v>
      </c>
      <c r="O14" s="2">
        <f t="shared" si="3"/>
        <v>3.3242145073855065</v>
      </c>
      <c r="P14" s="3">
        <v>2.0659521360875202</v>
      </c>
      <c r="Q14">
        <f t="shared" si="4"/>
        <v>51.484603312904902</v>
      </c>
      <c r="R14">
        <f t="shared" si="5"/>
        <v>-206.426215842147</v>
      </c>
      <c r="S14">
        <f t="shared" si="6"/>
        <v>212.74972847267242</v>
      </c>
      <c r="T14">
        <v>0</v>
      </c>
      <c r="U14" t="str">
        <f t="shared" si="7"/>
        <v>0</v>
      </c>
      <c r="V14">
        <f t="shared" si="8"/>
        <v>0</v>
      </c>
      <c r="W14" s="3">
        <v>-1.3277767645216501</v>
      </c>
      <c r="X14">
        <f t="shared" si="9"/>
        <v>4.6722232354783504</v>
      </c>
      <c r="Y14" s="19">
        <v>2.168409</v>
      </c>
      <c r="AA14" s="5"/>
      <c r="AB14" s="3"/>
    </row>
    <row r="15" spans="1:33">
      <c r="A15" s="8">
        <v>473.71651331088799</v>
      </c>
      <c r="B15" s="8">
        <v>254.09203721577001</v>
      </c>
      <c r="C15" s="8">
        <v>464.81001537040902</v>
      </c>
      <c r="D15" s="8">
        <v>253.214748753647</v>
      </c>
      <c r="E15">
        <f t="shared" si="0"/>
        <v>8.9496000251145471</v>
      </c>
      <c r="F15">
        <f t="shared" si="1"/>
        <v>0.184415191453141</v>
      </c>
      <c r="G15">
        <f t="shared" si="2"/>
        <v>1.6504422020605347</v>
      </c>
      <c r="H15">
        <v>14</v>
      </c>
      <c r="I15">
        <f>CORREL(E2:E162,E16:E176)</f>
        <v>-4.6930126843046205E-2</v>
      </c>
      <c r="K15" t="s">
        <v>302</v>
      </c>
      <c r="L15" s="2">
        <f t="shared" si="10"/>
        <v>93.994010693210114</v>
      </c>
      <c r="M15" s="2">
        <v>13</v>
      </c>
      <c r="N15" s="2">
        <f>M15/J2</f>
        <v>2.8138528138528138</v>
      </c>
      <c r="O15" s="2">
        <f t="shared" si="3"/>
        <v>1.468656417081408</v>
      </c>
      <c r="P15" s="3">
        <v>0.54605870860760997</v>
      </c>
      <c r="Q15">
        <f t="shared" si="4"/>
        <v>-64.924687917684395</v>
      </c>
      <c r="R15">
        <f t="shared" si="5"/>
        <v>67.968072982736402</v>
      </c>
      <c r="S15">
        <f t="shared" si="6"/>
        <v>93.994010693210114</v>
      </c>
      <c r="T15">
        <v>0</v>
      </c>
      <c r="U15" t="str">
        <f t="shared" si="7"/>
        <v>0</v>
      </c>
      <c r="V15">
        <f t="shared" si="8"/>
        <v>0</v>
      </c>
      <c r="W15" s="3">
        <v>-2.5769131044164899</v>
      </c>
      <c r="X15">
        <f t="shared" si="9"/>
        <v>3.4230868955835101</v>
      </c>
      <c r="Y15" s="19">
        <v>2.2174230000000001</v>
      </c>
      <c r="AA15" s="3"/>
      <c r="AB15" s="3"/>
    </row>
    <row r="16" spans="1:33">
      <c r="A16" s="8">
        <v>466.58108318640501</v>
      </c>
      <c r="B16" s="8">
        <v>255.464558285961</v>
      </c>
      <c r="C16" s="8">
        <v>456.34985066573398</v>
      </c>
      <c r="D16" s="8">
        <v>253.19235621352101</v>
      </c>
      <c r="E16">
        <f t="shared" si="0"/>
        <v>10.480506722007151</v>
      </c>
      <c r="F16">
        <f t="shared" si="1"/>
        <v>0.19916248233671885</v>
      </c>
      <c r="G16">
        <f t="shared" si="2"/>
        <v>2.0873237349016125</v>
      </c>
      <c r="H16">
        <v>15</v>
      </c>
      <c r="I16">
        <f>CORREL(E2:E161,E17:E176)</f>
        <v>-4.9581600728441685E-2</v>
      </c>
      <c r="K16" t="s">
        <v>303</v>
      </c>
      <c r="L16" s="2">
        <f t="shared" si="10"/>
        <v>96.502269690654671</v>
      </c>
      <c r="M16" s="2">
        <v>14</v>
      </c>
      <c r="N16" s="2">
        <f>M16/J2</f>
        <v>3.0303030303030303</v>
      </c>
      <c r="O16" s="2">
        <f t="shared" si="3"/>
        <v>1.5078479639164792</v>
      </c>
      <c r="P16" s="3">
        <v>1.9717270573680601</v>
      </c>
      <c r="Q16">
        <f t="shared" si="4"/>
        <v>66.9783543040148</v>
      </c>
      <c r="R16">
        <f t="shared" si="5"/>
        <v>-69.473650473929396</v>
      </c>
      <c r="S16">
        <f t="shared" si="6"/>
        <v>96.502269690654671</v>
      </c>
      <c r="T16">
        <v>0</v>
      </c>
      <c r="U16" t="str">
        <f t="shared" si="7"/>
        <v>0</v>
      </c>
      <c r="V16">
        <f t="shared" si="8"/>
        <v>0</v>
      </c>
      <c r="W16" s="3">
        <v>-3.5247777153897499</v>
      </c>
      <c r="X16">
        <f t="shared" si="9"/>
        <v>2.4752222846102501</v>
      </c>
      <c r="Y16" s="19">
        <v>2.2758440000000002</v>
      </c>
      <c r="AA16" s="5"/>
      <c r="AB16" s="3"/>
    </row>
    <row r="17" spans="1:28">
      <c r="A17" s="8">
        <v>467.296228074841</v>
      </c>
      <c r="B17" s="8">
        <v>255.35286537496901</v>
      </c>
      <c r="C17" s="8">
        <v>455.45310362582001</v>
      </c>
      <c r="D17" s="8">
        <v>257.22486824005898</v>
      </c>
      <c r="E17">
        <f t="shared" si="0"/>
        <v>11.990162277546697</v>
      </c>
      <c r="F17">
        <f t="shared" si="1"/>
        <v>0.21473088065418816</v>
      </c>
      <c r="G17">
        <f t="shared" si="2"/>
        <v>2.5746581050442288</v>
      </c>
      <c r="H17">
        <v>16</v>
      </c>
      <c r="I17">
        <f>CORREL(E2:E160,E18:E176)</f>
        <v>-4.119556722014981E-2</v>
      </c>
      <c r="K17" t="s">
        <v>304</v>
      </c>
      <c r="L17" s="2">
        <f t="shared" si="10"/>
        <v>73.057391354961737</v>
      </c>
      <c r="M17" s="2">
        <v>15</v>
      </c>
      <c r="N17" s="2">
        <f>M17/J2</f>
        <v>3.2467532467532467</v>
      </c>
      <c r="O17" s="2">
        <f t="shared" si="3"/>
        <v>1.1415217399212771</v>
      </c>
      <c r="P17" s="3">
        <v>1.4174094743438399</v>
      </c>
      <c r="Q17">
        <f t="shared" si="4"/>
        <v>20.902784927727801</v>
      </c>
      <c r="R17">
        <f t="shared" si="5"/>
        <v>70.003257166057594</v>
      </c>
      <c r="S17">
        <f t="shared" si="6"/>
        <v>73.057391354961737</v>
      </c>
      <c r="T17">
        <v>0</v>
      </c>
      <c r="U17" t="str">
        <f t="shared" si="7"/>
        <v>0</v>
      </c>
      <c r="V17">
        <f t="shared" si="8"/>
        <v>0</v>
      </c>
      <c r="W17" s="3">
        <v>-4.0605539736126799</v>
      </c>
      <c r="X17">
        <f t="shared" si="9"/>
        <v>1.9394460263873201</v>
      </c>
      <c r="Y17" s="19">
        <v>2.3036759999999998</v>
      </c>
      <c r="AA17" s="5"/>
      <c r="AB17" s="3"/>
    </row>
    <row r="18" spans="1:28" s="15" customFormat="1">
      <c r="A18" s="14">
        <v>462.20887227930399</v>
      </c>
      <c r="B18" s="14">
        <v>255.15942620303301</v>
      </c>
      <c r="C18" s="14">
        <v>445.199208775383</v>
      </c>
      <c r="D18" s="14">
        <v>255.90128026583699</v>
      </c>
      <c r="E18" s="15">
        <f t="shared" si="0"/>
        <v>17.025833311973908</v>
      </c>
      <c r="F18" s="15">
        <f t="shared" si="1"/>
        <v>0.23108288077037153</v>
      </c>
      <c r="G18" s="15">
        <f t="shared" si="2"/>
        <v>3.9343786092470867</v>
      </c>
      <c r="H18" s="15">
        <v>17</v>
      </c>
      <c r="I18" s="15">
        <f>CORREL(E2:E159,E19:E176)</f>
        <v>-2.0339934901414367E-2</v>
      </c>
      <c r="K18" s="15" t="s">
        <v>305</v>
      </c>
      <c r="L18" s="16">
        <f t="shared" si="10"/>
        <v>10.224544519567235</v>
      </c>
      <c r="M18" s="16">
        <v>16</v>
      </c>
      <c r="N18" s="16">
        <f>M18/J2</f>
        <v>3.4632034632034632</v>
      </c>
      <c r="O18" s="16">
        <f t="shared" si="3"/>
        <v>0.15975850811823805</v>
      </c>
      <c r="P18" s="17">
        <v>1.6091732234948399</v>
      </c>
      <c r="Q18" s="15">
        <f t="shared" si="4"/>
        <v>-4.6780807761613996</v>
      </c>
      <c r="R18" s="15">
        <f t="shared" si="5"/>
        <v>-9.0915824191568309</v>
      </c>
      <c r="S18" s="15">
        <f t="shared" si="6"/>
        <v>10.224544519567235</v>
      </c>
      <c r="T18" s="15">
        <v>0</v>
      </c>
      <c r="U18" s="15" t="str">
        <f t="shared" si="7"/>
        <v>0</v>
      </c>
      <c r="V18" s="15">
        <f t="shared" si="8"/>
        <v>0</v>
      </c>
      <c r="W18" s="17">
        <v>-4.1216032750309504</v>
      </c>
      <c r="X18" s="15">
        <f t="shared" si="9"/>
        <v>1.8783967249690496</v>
      </c>
      <c r="Y18" s="19">
        <v>2.3389489999999999</v>
      </c>
      <c r="AA18" s="18"/>
      <c r="AB18" s="17"/>
    </row>
    <row r="19" spans="1:28">
      <c r="A19" s="8">
        <v>462.90385039214499</v>
      </c>
      <c r="B19" s="8">
        <v>255.13130063305499</v>
      </c>
      <c r="C19" s="8">
        <v>439.32157167664701</v>
      </c>
      <c r="D19" s="8">
        <v>255.047935634271</v>
      </c>
      <c r="E19">
        <f t="shared" si="0"/>
        <v>23.58242606557797</v>
      </c>
      <c r="F19">
        <f t="shared" si="1"/>
        <v>0.2481790892847231</v>
      </c>
      <c r="G19">
        <f t="shared" si="2"/>
        <v>5.8526650240794558</v>
      </c>
      <c r="H19">
        <v>18</v>
      </c>
      <c r="I19">
        <f>CORREL(E2:E158,E20:E176)</f>
        <v>1.3225977637446247E-2</v>
      </c>
      <c r="K19" t="s">
        <v>306</v>
      </c>
      <c r="L19" s="2">
        <f t="shared" si="10"/>
        <v>69.551031722521586</v>
      </c>
      <c r="M19" s="2">
        <v>17</v>
      </c>
      <c r="N19" s="2">
        <f>M19/J2</f>
        <v>3.6796536796536796</v>
      </c>
      <c r="O19" s="2">
        <f t="shared" si="3"/>
        <v>1.0867348706643998</v>
      </c>
      <c r="P19" s="3">
        <v>2.4574532474494699</v>
      </c>
      <c r="Q19">
        <f t="shared" si="4"/>
        <v>-68.209494607085503</v>
      </c>
      <c r="R19">
        <f t="shared" si="5"/>
        <v>-13.594515773398401</v>
      </c>
      <c r="S19">
        <f t="shared" si="6"/>
        <v>69.551031722521586</v>
      </c>
      <c r="T19">
        <v>0</v>
      </c>
      <c r="U19" t="str">
        <f t="shared" si="7"/>
        <v>0</v>
      </c>
      <c r="V19">
        <f t="shared" si="8"/>
        <v>0</v>
      </c>
      <c r="W19" s="3">
        <v>-3.7007882316759102</v>
      </c>
      <c r="X19">
        <f t="shared" si="9"/>
        <v>2.2992117683240898</v>
      </c>
      <c r="Y19" s="19">
        <v>2.368827</v>
      </c>
      <c r="AA19" s="5"/>
      <c r="AB19" s="3"/>
    </row>
    <row r="20" spans="1:28">
      <c r="A20" s="8">
        <v>460.29019580648099</v>
      </c>
      <c r="B20" s="8">
        <v>254.531625710572</v>
      </c>
      <c r="C20" s="8">
        <v>432.19143617384998</v>
      </c>
      <c r="D20" s="8">
        <v>253.358681526629</v>
      </c>
      <c r="E20">
        <f t="shared" si="0"/>
        <v>28.123230450128236</v>
      </c>
      <c r="F20">
        <f t="shared" si="1"/>
        <v>0.26597831993348064</v>
      </c>
      <c r="G20">
        <f t="shared" si="2"/>
        <v>7.4801695862272126</v>
      </c>
      <c r="H20">
        <v>19</v>
      </c>
      <c r="I20">
        <f>CORREL(E2:E157,E21:E176)</f>
        <v>5.6368319532716038E-2</v>
      </c>
      <c r="K20" t="s">
        <v>307</v>
      </c>
      <c r="L20" s="2">
        <f t="shared" si="10"/>
        <v>89.575567312201031</v>
      </c>
      <c r="M20" s="2">
        <v>18</v>
      </c>
      <c r="N20" s="2">
        <f>M20/J2</f>
        <v>3.8961038961038961</v>
      </c>
      <c r="O20" s="2">
        <f t="shared" si="3"/>
        <v>1.3996182392531411</v>
      </c>
      <c r="P20" s="3">
        <v>3.88013909021877</v>
      </c>
      <c r="Q20">
        <f t="shared" si="4"/>
        <v>89.439303024439894</v>
      </c>
      <c r="R20">
        <f t="shared" si="5"/>
        <v>4.9389608021401399</v>
      </c>
      <c r="S20">
        <f t="shared" si="6"/>
        <v>89.575567312201031</v>
      </c>
      <c r="T20">
        <v>0</v>
      </c>
      <c r="U20" t="str">
        <f t="shared" si="7"/>
        <v>0</v>
      </c>
      <c r="V20">
        <f t="shared" si="8"/>
        <v>0</v>
      </c>
      <c r="W20" s="3">
        <v>-2.8473071170362898</v>
      </c>
      <c r="X20">
        <f t="shared" si="9"/>
        <v>3.1526928829637102</v>
      </c>
      <c r="Y20" s="19">
        <v>2.4061729999999999</v>
      </c>
      <c r="AA20" s="5"/>
      <c r="AB20" s="3"/>
    </row>
    <row r="21" spans="1:28">
      <c r="A21" s="8">
        <v>460.55843415612799</v>
      </c>
      <c r="B21" s="8">
        <v>255.930383823261</v>
      </c>
      <c r="C21" s="8">
        <v>430.40988028559701</v>
      </c>
      <c r="D21" s="8">
        <v>253.57953807073801</v>
      </c>
      <c r="E21">
        <f t="shared" si="0"/>
        <v>30.240069051449989</v>
      </c>
      <c r="F21">
        <f t="shared" si="1"/>
        <v>0.28443769281098297</v>
      </c>
      <c r="G21">
        <f t="shared" si="2"/>
        <v>8.6014154714392443</v>
      </c>
      <c r="H21">
        <v>20</v>
      </c>
      <c r="I21">
        <f>CORREL(E2:E156,E22:E176)</f>
        <v>9.6381215334452597E-2</v>
      </c>
      <c r="K21" t="s">
        <v>308</v>
      </c>
      <c r="L21" s="2">
        <f t="shared" si="10"/>
        <v>36.872044566368324</v>
      </c>
      <c r="M21" s="2">
        <v>19</v>
      </c>
      <c r="N21" s="2">
        <f>M21/J2</f>
        <v>4.1125541125541121</v>
      </c>
      <c r="O21" s="2">
        <f t="shared" si="3"/>
        <v>0.57612569634950506</v>
      </c>
      <c r="P21" s="3">
        <v>2.10144817366962</v>
      </c>
      <c r="Q21">
        <f t="shared" si="4"/>
        <v>19.572198811507899</v>
      </c>
      <c r="R21">
        <f t="shared" si="5"/>
        <v>-31.248627236841301</v>
      </c>
      <c r="S21">
        <f t="shared" si="6"/>
        <v>36.872044566368324</v>
      </c>
      <c r="T21">
        <v>0</v>
      </c>
      <c r="U21" t="str">
        <f t="shared" si="7"/>
        <v>0</v>
      </c>
      <c r="V21">
        <f t="shared" si="8"/>
        <v>0</v>
      </c>
      <c r="W21" s="3">
        <v>-1.6609420039218801</v>
      </c>
      <c r="X21">
        <f t="shared" si="9"/>
        <v>4.3390579960781199</v>
      </c>
      <c r="Y21" s="19">
        <v>2.4370189999999998</v>
      </c>
      <c r="AA21" s="5"/>
      <c r="AB21" s="3"/>
    </row>
    <row r="22" spans="1:28">
      <c r="A22" s="8">
        <v>460.20703314992699</v>
      </c>
      <c r="B22" s="8">
        <v>256.89538764211397</v>
      </c>
      <c r="C22" s="8">
        <v>447.04322096531399</v>
      </c>
      <c r="D22" s="8">
        <v>257.454189434125</v>
      </c>
      <c r="E22">
        <f t="shared" si="0"/>
        <v>13.175667371124707</v>
      </c>
      <c r="F22">
        <f t="shared" si="1"/>
        <v>0.30351273767111808</v>
      </c>
      <c r="G22">
        <f t="shared" si="2"/>
        <v>3.9989828744540832</v>
      </c>
      <c r="H22">
        <v>21</v>
      </c>
      <c r="I22">
        <f>CORREL(E2:E155,E23:E176)</f>
        <v>0.10714080967615114</v>
      </c>
      <c r="K22" t="s">
        <v>309</v>
      </c>
      <c r="L22" s="2">
        <f t="shared" si="10"/>
        <v>65.009988076067643</v>
      </c>
      <c r="M22" s="2">
        <v>20</v>
      </c>
      <c r="N22" s="2">
        <f>M22/J2</f>
        <v>4.329004329004329</v>
      </c>
      <c r="O22" s="2">
        <f t="shared" si="3"/>
        <v>1.0157810636885569</v>
      </c>
      <c r="P22" s="3">
        <v>5.6945343026495499</v>
      </c>
      <c r="Q22">
        <f t="shared" si="4"/>
        <v>-61.765473712553998</v>
      </c>
      <c r="R22">
        <f t="shared" si="5"/>
        <v>20.281144117486502</v>
      </c>
      <c r="S22">
        <f t="shared" si="6"/>
        <v>65.009988076067643</v>
      </c>
      <c r="T22">
        <v>0</v>
      </c>
      <c r="U22" t="str">
        <f t="shared" si="7"/>
        <v>0</v>
      </c>
      <c r="V22">
        <f t="shared" si="8"/>
        <v>0</v>
      </c>
      <c r="W22" s="3">
        <v>-0.28039305577538098</v>
      </c>
      <c r="X22">
        <f t="shared" si="9"/>
        <v>5.7196069442246191</v>
      </c>
      <c r="Y22" s="19">
        <v>2.4924689999999998</v>
      </c>
      <c r="AA22" s="5"/>
      <c r="AB22" s="3"/>
    </row>
    <row r="23" spans="1:28">
      <c r="A23" s="8">
        <v>463.420261486958</v>
      </c>
      <c r="B23" s="8">
        <v>256.02899193670902</v>
      </c>
      <c r="C23" s="8">
        <v>417.88381708642299</v>
      </c>
      <c r="D23" s="8">
        <v>252.38919245500901</v>
      </c>
      <c r="E23">
        <f t="shared" si="0"/>
        <v>45.681680232999305</v>
      </c>
      <c r="F23">
        <f t="shared" si="1"/>
        <v>0.32315750106004104</v>
      </c>
      <c r="G23">
        <f t="shared" si="2"/>
        <v>14.762377628319928</v>
      </c>
      <c r="H23">
        <v>22</v>
      </c>
      <c r="I23">
        <f>CORREL(E2:E154,E24:E176)</f>
        <v>2.7699323516159068E-2</v>
      </c>
      <c r="K23" t="s">
        <v>310</v>
      </c>
      <c r="L23" s="2">
        <f t="shared" si="10"/>
        <v>37.788538690369201</v>
      </c>
      <c r="M23" s="2">
        <v>21</v>
      </c>
      <c r="N23" s="2">
        <f>M23/J2</f>
        <v>4.545454545454545</v>
      </c>
      <c r="O23" s="2">
        <f t="shared" si="3"/>
        <v>0.59044591703701876</v>
      </c>
      <c r="P23" s="3">
        <v>8.6029046388048407</v>
      </c>
      <c r="Q23">
        <f t="shared" si="4"/>
        <v>-11.7460095278969</v>
      </c>
      <c r="R23">
        <f t="shared" si="5"/>
        <v>35.916638435745703</v>
      </c>
      <c r="S23">
        <f t="shared" si="6"/>
        <v>37.788538690369201</v>
      </c>
      <c r="T23">
        <v>0</v>
      </c>
      <c r="U23" t="str">
        <f t="shared" si="7"/>
        <v>0</v>
      </c>
      <c r="V23">
        <f t="shared" si="8"/>
        <v>0</v>
      </c>
      <c r="W23" s="3">
        <v>1.13293716875419</v>
      </c>
      <c r="X23">
        <f t="shared" si="9"/>
        <v>7.1329371687541903</v>
      </c>
      <c r="Y23" s="19">
        <v>2.5578989999999999</v>
      </c>
      <c r="AA23" s="3"/>
      <c r="AB23" s="3"/>
    </row>
    <row r="24" spans="1:28">
      <c r="A24" s="8">
        <v>451.468276918166</v>
      </c>
      <c r="B24" s="8">
        <v>254.71609437697501</v>
      </c>
      <c r="C24" s="8">
        <v>415.79692677301102</v>
      </c>
      <c r="D24" s="8">
        <v>253.45840252234299</v>
      </c>
      <c r="E24">
        <f t="shared" si="0"/>
        <v>35.693514956914171</v>
      </c>
      <c r="F24">
        <f t="shared" si="1"/>
        <v>0.34332465702207021</v>
      </c>
      <c r="G24">
        <f t="shared" si="2"/>
        <v>12.254463780494691</v>
      </c>
      <c r="H24">
        <v>23</v>
      </c>
      <c r="I24">
        <f>CORREL(E2:E153,E25:E176)</f>
        <v>1.5374703713853986E-2</v>
      </c>
      <c r="K24" t="s">
        <v>311</v>
      </c>
      <c r="L24" s="2">
        <f t="shared" si="10"/>
        <v>67.397076979614255</v>
      </c>
      <c r="M24" s="2">
        <v>22</v>
      </c>
      <c r="N24" s="2">
        <f>M24/J2</f>
        <v>4.7619047619047619</v>
      </c>
      <c r="O24" s="2">
        <f t="shared" si="3"/>
        <v>1.0530793278064727</v>
      </c>
      <c r="P24" s="3">
        <v>3.0157279709022502</v>
      </c>
      <c r="Q24">
        <f t="shared" si="4"/>
        <v>52.469986834685002</v>
      </c>
      <c r="R24">
        <f t="shared" si="5"/>
        <v>-42.2997218308115</v>
      </c>
      <c r="S24">
        <f t="shared" si="6"/>
        <v>67.397076979614255</v>
      </c>
      <c r="T24">
        <v>0</v>
      </c>
      <c r="U24" t="str">
        <f t="shared" si="7"/>
        <v>0</v>
      </c>
      <c r="V24">
        <f t="shared" si="8"/>
        <v>0</v>
      </c>
      <c r="W24" s="3">
        <v>2.4138135907069</v>
      </c>
      <c r="X24">
        <f t="shared" si="9"/>
        <v>8.4138135907068996</v>
      </c>
      <c r="Y24" s="19">
        <v>2.6045759999999998</v>
      </c>
      <c r="AA24" s="5"/>
      <c r="AB24" s="3"/>
    </row>
    <row r="25" spans="1:28">
      <c r="A25" s="8">
        <v>448.02441216257199</v>
      </c>
      <c r="B25" s="8">
        <v>254.92204504347001</v>
      </c>
      <c r="C25" s="8">
        <v>415.84582614527602</v>
      </c>
      <c r="D25" s="8">
        <v>253.63990350270501</v>
      </c>
      <c r="E25">
        <f t="shared" si="0"/>
        <v>32.204119068887309</v>
      </c>
      <c r="F25">
        <f t="shared" si="1"/>
        <v>0.36396562111205866</v>
      </c>
      <c r="G25">
        <f t="shared" si="2"/>
        <v>11.721192199274261</v>
      </c>
      <c r="H25">
        <v>24</v>
      </c>
      <c r="I25">
        <f>CORREL(E2:E152,E26:E176)</f>
        <v>-2.3527772050530967E-2</v>
      </c>
      <c r="K25" t="s">
        <v>312</v>
      </c>
      <c r="L25" s="2">
        <f t="shared" si="10"/>
        <v>8.4801234735201216</v>
      </c>
      <c r="M25" s="2">
        <v>23</v>
      </c>
      <c r="N25" s="2">
        <f>M25/J2</f>
        <v>4.9783549783549779</v>
      </c>
      <c r="O25" s="2">
        <f t="shared" si="3"/>
        <v>0.1325019292737519</v>
      </c>
      <c r="P25" s="3">
        <v>3.0125941414680999</v>
      </c>
      <c r="Q25">
        <f t="shared" si="4"/>
        <v>-3.7927045159803598</v>
      </c>
      <c r="R25">
        <f t="shared" si="5"/>
        <v>7.5847140078324102</v>
      </c>
      <c r="S25">
        <f t="shared" si="6"/>
        <v>8.4801234735201216</v>
      </c>
      <c r="T25">
        <v>0</v>
      </c>
      <c r="U25" t="str">
        <f t="shared" si="7"/>
        <v>0</v>
      </c>
      <c r="V25">
        <f t="shared" si="8"/>
        <v>0</v>
      </c>
      <c r="W25" s="3">
        <v>3.4124865528222199</v>
      </c>
      <c r="X25">
        <f t="shared" si="9"/>
        <v>9.4124865528222195</v>
      </c>
      <c r="Y25" s="19">
        <v>2.634436</v>
      </c>
      <c r="AA25" s="3"/>
      <c r="AB25" s="3"/>
    </row>
    <row r="26" spans="1:28">
      <c r="A26" s="8">
        <v>446.07575531599502</v>
      </c>
      <c r="B26" s="8">
        <v>254.78296848401001</v>
      </c>
      <c r="C26" s="8">
        <v>418.33234236305299</v>
      </c>
      <c r="D26" s="8">
        <v>253.302497834083</v>
      </c>
      <c r="E26">
        <f t="shared" si="0"/>
        <v>27.782886020404131</v>
      </c>
      <c r="F26">
        <f t="shared" si="1"/>
        <v>0.38503066743957881</v>
      </c>
      <c r="G26">
        <f t="shared" si="2"/>
        <v>10.697263147833945</v>
      </c>
      <c r="H26">
        <v>25</v>
      </c>
      <c r="I26">
        <f>CORREL(E2:E151,E27:E176)</f>
        <v>-7.0824455824588226E-2</v>
      </c>
      <c r="K26" t="s">
        <v>313</v>
      </c>
      <c r="L26" s="2">
        <f t="shared" si="10"/>
        <v>31.619584103912128</v>
      </c>
      <c r="M26" s="2">
        <v>24</v>
      </c>
      <c r="N26" s="2">
        <f>M26/J2</f>
        <v>5.1948051948051948</v>
      </c>
      <c r="O26" s="2">
        <f t="shared" si="3"/>
        <v>0.49405600162362701</v>
      </c>
      <c r="P26" s="3">
        <v>0.82627299016038203</v>
      </c>
      <c r="Q26">
        <f t="shared" si="4"/>
        <v>15.706835889920001</v>
      </c>
      <c r="R26">
        <f t="shared" si="5"/>
        <v>-27.4425473531794</v>
      </c>
      <c r="S26">
        <f t="shared" si="6"/>
        <v>31.619584103912128</v>
      </c>
      <c r="T26">
        <v>0</v>
      </c>
      <c r="U26" t="str">
        <f t="shared" si="7"/>
        <v>0</v>
      </c>
      <c r="V26">
        <f t="shared" si="8"/>
        <v>0</v>
      </c>
      <c r="W26" s="3">
        <v>4.0121993319463396</v>
      </c>
      <c r="X26">
        <f t="shared" si="9"/>
        <v>10.01219933194634</v>
      </c>
      <c r="Y26" s="19">
        <v>2.68886</v>
      </c>
      <c r="AA26" s="5"/>
      <c r="AB26" s="3"/>
    </row>
    <row r="27" spans="1:28" s="10" customFormat="1">
      <c r="A27" s="9">
        <v>432.64525607216598</v>
      </c>
      <c r="B27" s="9">
        <v>254.430758108888</v>
      </c>
      <c r="C27" s="9">
        <v>418.98219815858999</v>
      </c>
      <c r="D27" s="9">
        <v>254.41942694400501</v>
      </c>
      <c r="E27" s="10">
        <f t="shared" si="0"/>
        <v>13.66306261220481</v>
      </c>
      <c r="F27" s="10">
        <f t="shared" si="1"/>
        <v>0.40646904846294735</v>
      </c>
      <c r="G27" s="10">
        <f t="shared" si="2"/>
        <v>5.5536120590725604</v>
      </c>
      <c r="H27" s="10">
        <v>26</v>
      </c>
      <c r="I27" s="10">
        <f>CORREL(E2:E150,E28:E176)</f>
        <v>0.15036345587088432</v>
      </c>
      <c r="K27" s="10" t="s">
        <v>314</v>
      </c>
      <c r="L27" s="11">
        <f t="shared" si="10"/>
        <v>43.256956857667717</v>
      </c>
      <c r="M27" s="11">
        <v>25</v>
      </c>
      <c r="N27" s="11">
        <f>M27/J2</f>
        <v>5.4112554112554108</v>
      </c>
      <c r="O27" s="11">
        <f t="shared" si="3"/>
        <v>0.67588995090105808</v>
      </c>
      <c r="P27" s="12">
        <v>1.9413460173867201</v>
      </c>
      <c r="Q27" s="10">
        <f t="shared" si="4"/>
        <v>-21.290548670104599</v>
      </c>
      <c r="R27" s="10">
        <f t="shared" si="5"/>
        <v>37.654705601186599</v>
      </c>
      <c r="S27" s="10">
        <f t="shared" si="6"/>
        <v>43.256956857667717</v>
      </c>
      <c r="T27" s="10">
        <v>0</v>
      </c>
      <c r="U27" s="10" t="str">
        <f t="shared" si="7"/>
        <v>0</v>
      </c>
      <c r="V27" s="10">
        <f t="shared" si="8"/>
        <v>0</v>
      </c>
      <c r="W27" s="12">
        <v>4.1428383858285001</v>
      </c>
      <c r="X27" s="10">
        <f t="shared" si="9"/>
        <v>10.142838385828501</v>
      </c>
      <c r="Y27" s="19">
        <v>2.7177199999999999</v>
      </c>
      <c r="AA27" s="12"/>
      <c r="AB27" s="12"/>
    </row>
    <row r="28" spans="1:28">
      <c r="A28" s="8">
        <v>432.64525607216598</v>
      </c>
      <c r="B28" s="8">
        <v>254.430758108888</v>
      </c>
      <c r="C28" s="8">
        <v>418.98219815858999</v>
      </c>
      <c r="D28" s="8">
        <v>254.41942694400501</v>
      </c>
      <c r="E28">
        <f t="shared" si="0"/>
        <v>13.66306261220481</v>
      </c>
      <c r="F28">
        <f t="shared" si="1"/>
        <v>0.42822911724449858</v>
      </c>
      <c r="G28">
        <f t="shared" si="2"/>
        <v>5.8509212412807781</v>
      </c>
      <c r="H28">
        <v>27</v>
      </c>
      <c r="I28">
        <f>CORREL(E2:E149,E29:E176)</f>
        <v>0.12775366757215073</v>
      </c>
      <c r="K28" t="s">
        <v>315</v>
      </c>
      <c r="L28" s="2">
        <f t="shared" si="10"/>
        <v>107.02215785924352</v>
      </c>
      <c r="M28" s="2">
        <v>26</v>
      </c>
      <c r="N28" s="2">
        <f>M28/J2</f>
        <v>5.6277056277056277</v>
      </c>
      <c r="O28" s="2">
        <f t="shared" si="3"/>
        <v>1.67222121655068</v>
      </c>
      <c r="P28" s="3">
        <v>2.0452747741441302</v>
      </c>
      <c r="Q28">
        <f t="shared" si="4"/>
        <v>15.0032601213705</v>
      </c>
      <c r="R28">
        <f t="shared" si="5"/>
        <v>-105.965298369699</v>
      </c>
      <c r="S28">
        <f t="shared" si="6"/>
        <v>107.02215785924352</v>
      </c>
      <c r="T28">
        <v>0</v>
      </c>
      <c r="U28" t="str">
        <f t="shared" si="7"/>
        <v>0</v>
      </c>
      <c r="V28">
        <f t="shared" si="8"/>
        <v>0</v>
      </c>
      <c r="W28" s="3">
        <v>3.7891304584321199</v>
      </c>
      <c r="X28">
        <f t="shared" si="9"/>
        <v>9.789130458432119</v>
      </c>
      <c r="Y28" s="19">
        <v>2.7478699999999998</v>
      </c>
      <c r="AA28" s="5"/>
      <c r="AB28" s="3"/>
    </row>
    <row r="29" spans="1:28">
      <c r="A29" s="8">
        <v>427.11915487445202</v>
      </c>
      <c r="B29" s="8">
        <v>253.93512081636001</v>
      </c>
      <c r="C29" s="8">
        <v>419.28679066223799</v>
      </c>
      <c r="D29" s="8">
        <v>253.34101030520401</v>
      </c>
      <c r="E29">
        <f t="shared" si="0"/>
        <v>7.8548645088401861</v>
      </c>
      <c r="F29">
        <f t="shared" si="1"/>
        <v>0.45025845187258101</v>
      </c>
      <c r="G29">
        <f t="shared" si="2"/>
        <v>3.5367191334192638</v>
      </c>
      <c r="H29">
        <v>28</v>
      </c>
      <c r="I29">
        <f>CORREL(E2:E148,E30:E176)</f>
        <v>-0.1258205188178429</v>
      </c>
      <c r="K29" t="s">
        <v>316</v>
      </c>
      <c r="L29" s="2">
        <f t="shared" si="10"/>
        <v>126.16127492410379</v>
      </c>
      <c r="M29" s="2">
        <v>27</v>
      </c>
      <c r="N29" s="2">
        <f>M29/J2</f>
        <v>5.8441558441558437</v>
      </c>
      <c r="O29" s="2">
        <f t="shared" si="3"/>
        <v>1.9712699206891218</v>
      </c>
      <c r="P29" s="3">
        <v>4.1159492335179904</v>
      </c>
      <c r="Q29">
        <f t="shared" si="4"/>
        <v>-2.3215353407655601</v>
      </c>
      <c r="R29">
        <f t="shared" si="5"/>
        <v>126.139913445891</v>
      </c>
      <c r="S29">
        <f t="shared" si="6"/>
        <v>126.16127492410379</v>
      </c>
      <c r="T29">
        <v>0</v>
      </c>
      <c r="U29" t="str">
        <f t="shared" si="7"/>
        <v>0</v>
      </c>
      <c r="V29">
        <f t="shared" si="8"/>
        <v>0</v>
      </c>
      <c r="W29" s="3">
        <v>2.9924282048534598</v>
      </c>
      <c r="X29">
        <f t="shared" si="9"/>
        <v>8.9924282048534607</v>
      </c>
      <c r="Y29" s="19">
        <v>2.7807490000000001</v>
      </c>
      <c r="AA29" s="3"/>
      <c r="AB29" s="3"/>
    </row>
    <row r="30" spans="1:28">
      <c r="A30" s="8">
        <v>420.37485228067197</v>
      </c>
      <c r="B30" s="8">
        <v>253.75803764135401</v>
      </c>
      <c r="C30" s="8">
        <v>407.65599065995798</v>
      </c>
      <c r="D30" s="8">
        <v>251.538073587974</v>
      </c>
      <c r="E30">
        <f t="shared" si="0"/>
        <v>12.91114562404014</v>
      </c>
      <c r="F30">
        <f t="shared" si="1"/>
        <v>0.47250398175053354</v>
      </c>
      <c r="G30">
        <f t="shared" si="2"/>
        <v>6.1005677163199437</v>
      </c>
      <c r="H30">
        <v>29</v>
      </c>
      <c r="I30">
        <f>CORREL(E2:E147,E31:E176)</f>
        <v>-0.14800840511153143</v>
      </c>
      <c r="K30" t="s">
        <v>317</v>
      </c>
      <c r="L30" s="2">
        <f t="shared" si="10"/>
        <v>66.326652876958576</v>
      </c>
      <c r="M30" s="2">
        <v>28</v>
      </c>
      <c r="N30" s="2">
        <f>M30/J2</f>
        <v>6.0606060606060606</v>
      </c>
      <c r="O30" s="2">
        <f t="shared" si="3"/>
        <v>1.0363539512024778</v>
      </c>
      <c r="P30" s="3">
        <v>2.3641961726425098</v>
      </c>
      <c r="Q30">
        <f t="shared" si="4"/>
        <v>37.8908792771119</v>
      </c>
      <c r="R30">
        <f t="shared" si="5"/>
        <v>-54.4380946531736</v>
      </c>
      <c r="S30">
        <f t="shared" si="6"/>
        <v>66.326652876958576</v>
      </c>
      <c r="T30">
        <v>0</v>
      </c>
      <c r="U30" t="str">
        <f t="shared" si="7"/>
        <v>0</v>
      </c>
      <c r="V30">
        <f t="shared" si="8"/>
        <v>0</v>
      </c>
      <c r="W30" s="3">
        <v>1.84587557509999</v>
      </c>
      <c r="X30">
        <f t="shared" si="9"/>
        <v>7.8458755750999902</v>
      </c>
      <c r="Y30" s="19">
        <v>2.822187</v>
      </c>
      <c r="AA30" s="5"/>
      <c r="AB30" s="3"/>
    </row>
    <row r="31" spans="1:28">
      <c r="A31" s="8">
        <v>420.37485228067197</v>
      </c>
      <c r="B31" s="8">
        <v>253.75803764135401</v>
      </c>
      <c r="C31" s="8">
        <v>407.65599065995798</v>
      </c>
      <c r="D31" s="8">
        <v>251.538073587974</v>
      </c>
      <c r="E31">
        <f t="shared" si="0"/>
        <v>12.91114562404014</v>
      </c>
      <c r="F31">
        <f t="shared" si="1"/>
        <v>0.49491211544840219</v>
      </c>
      <c r="G31">
        <f t="shared" si="2"/>
        <v>6.3898823936560865</v>
      </c>
      <c r="H31">
        <v>30</v>
      </c>
      <c r="I31">
        <f>CORREL(E2:E146,E32:E176)</f>
        <v>-0.15283885688237697</v>
      </c>
      <c r="K31" t="s">
        <v>318</v>
      </c>
      <c r="L31" s="2">
        <f t="shared" si="10"/>
        <v>61.514914484145287</v>
      </c>
      <c r="M31" s="2">
        <v>29</v>
      </c>
      <c r="N31" s="2">
        <f>M31/J2</f>
        <v>6.2770562770562766</v>
      </c>
      <c r="O31" s="2">
        <f t="shared" si="3"/>
        <v>0.9611705388147701</v>
      </c>
      <c r="P31" s="3">
        <v>2.4763163366426002</v>
      </c>
      <c r="Q31">
        <f t="shared" si="4"/>
        <v>-60.848250102785897</v>
      </c>
      <c r="R31">
        <f t="shared" si="5"/>
        <v>-9.03189700010598</v>
      </c>
      <c r="S31">
        <f t="shared" si="6"/>
        <v>61.514914484145287</v>
      </c>
      <c r="T31">
        <v>0</v>
      </c>
      <c r="U31" t="str">
        <f t="shared" si="7"/>
        <v>0</v>
      </c>
      <c r="V31">
        <f t="shared" si="8"/>
        <v>0</v>
      </c>
      <c r="W31" s="3">
        <v>0.48351818074992903</v>
      </c>
      <c r="X31">
        <f t="shared" si="9"/>
        <v>6.4835181807499289</v>
      </c>
      <c r="Y31" s="19">
        <v>2.8594309999999998</v>
      </c>
      <c r="AA31" s="3"/>
      <c r="AB31" s="3"/>
    </row>
    <row r="32" spans="1:28">
      <c r="A32" s="8">
        <v>418.89684346121101</v>
      </c>
      <c r="B32" s="8">
        <v>254.39858569430899</v>
      </c>
      <c r="C32" s="8">
        <v>420.22343284517802</v>
      </c>
      <c r="D32" s="8">
        <v>254.72007377416699</v>
      </c>
      <c r="E32">
        <f t="shared" si="0"/>
        <v>1.364988637002073</v>
      </c>
      <c r="F32">
        <f t="shared" si="1"/>
        <v>0.51742886980938774</v>
      </c>
      <c r="G32">
        <f t="shared" si="2"/>
        <v>0.70628452774663919</v>
      </c>
      <c r="H32">
        <v>31</v>
      </c>
      <c r="I32">
        <f>CORREL(E2:E145,E33:E176)</f>
        <v>-0.12811646110034994</v>
      </c>
      <c r="K32" t="s">
        <v>319</v>
      </c>
      <c r="L32" s="2">
        <f t="shared" si="10"/>
        <v>66.173702349636542</v>
      </c>
      <c r="M32" s="2">
        <v>30</v>
      </c>
      <c r="N32" s="2">
        <f>M32/J2</f>
        <v>6.4935064935064934</v>
      </c>
      <c r="O32" s="2">
        <f t="shared" si="3"/>
        <v>1.033964099213071</v>
      </c>
      <c r="P32" s="3">
        <v>4.3391005685674102</v>
      </c>
      <c r="Q32">
        <f t="shared" si="4"/>
        <v>47.204211506036103</v>
      </c>
      <c r="R32">
        <f t="shared" si="5"/>
        <v>46.375869789705298</v>
      </c>
      <c r="S32">
        <f t="shared" si="6"/>
        <v>66.173702349636542</v>
      </c>
      <c r="T32">
        <v>0</v>
      </c>
      <c r="U32" t="str">
        <f t="shared" si="7"/>
        <v>0</v>
      </c>
      <c r="V32">
        <f t="shared" si="8"/>
        <v>0</v>
      </c>
      <c r="W32" s="3">
        <v>-0.93536822811362097</v>
      </c>
      <c r="X32">
        <f t="shared" si="9"/>
        <v>5.0646317718863791</v>
      </c>
      <c r="Y32" s="19">
        <v>2.8872490000000002</v>
      </c>
      <c r="AA32" s="5"/>
      <c r="AB32" s="3"/>
    </row>
    <row r="33" spans="1:28">
      <c r="A33" s="8">
        <v>419.74222929839499</v>
      </c>
      <c r="B33" s="8">
        <v>253.03756440752599</v>
      </c>
      <c r="C33" s="8">
        <v>417.42618640944102</v>
      </c>
      <c r="D33" s="8">
        <v>253.916505331195</v>
      </c>
      <c r="E33">
        <f t="shared" si="0"/>
        <v>2.4772145265952221</v>
      </c>
      <c r="F33">
        <f t="shared" si="1"/>
        <v>0.54</v>
      </c>
      <c r="G33">
        <f t="shared" si="2"/>
        <v>1.33769584436142</v>
      </c>
      <c r="H33">
        <v>32</v>
      </c>
      <c r="I33">
        <f>CORREL(E2:E144,E34:E176)</f>
        <v>-0.12544063192298907</v>
      </c>
      <c r="K33" t="s">
        <v>320</v>
      </c>
      <c r="L33" s="2">
        <f t="shared" si="10"/>
        <v>44.664647452670266</v>
      </c>
      <c r="M33" s="2">
        <v>31</v>
      </c>
      <c r="N33" s="2">
        <f>M33/J2</f>
        <v>6.7099567099567095</v>
      </c>
      <c r="O33" s="2">
        <f t="shared" si="3"/>
        <v>0.69788511644797291</v>
      </c>
      <c r="P33" s="3">
        <v>2.89511645630304</v>
      </c>
      <c r="Q33">
        <f t="shared" si="4"/>
        <v>12.6384920188751</v>
      </c>
      <c r="R33">
        <f t="shared" si="5"/>
        <v>-42.839225618119599</v>
      </c>
      <c r="S33">
        <f t="shared" si="6"/>
        <v>44.664647452670266</v>
      </c>
      <c r="T33">
        <v>0</v>
      </c>
      <c r="U33" t="str">
        <f t="shared" si="7"/>
        <v>0</v>
      </c>
      <c r="V33">
        <f t="shared" si="8"/>
        <v>0</v>
      </c>
      <c r="W33" s="3">
        <v>-2.2448989886322002</v>
      </c>
      <c r="X33">
        <f t="shared" si="9"/>
        <v>3.7551010113677998</v>
      </c>
      <c r="Y33" s="19">
        <v>2.9174530000000001</v>
      </c>
      <c r="AA33" s="5"/>
      <c r="AB33" s="3"/>
    </row>
    <row r="34" spans="1:28">
      <c r="A34" s="8">
        <v>415.69390085420702</v>
      </c>
      <c r="B34" s="8">
        <v>253.77901378587001</v>
      </c>
      <c r="C34" s="8">
        <v>414.171882599708</v>
      </c>
      <c r="D34" s="8">
        <v>255.779605138162</v>
      </c>
      <c r="E34">
        <f t="shared" si="0"/>
        <v>2.5137432895770662</v>
      </c>
      <c r="F34">
        <f t="shared" si="1"/>
        <v>0.56257113019061222</v>
      </c>
      <c r="G34">
        <f t="shared" si="2"/>
        <v>1.4141594034264375</v>
      </c>
      <c r="H34">
        <v>33</v>
      </c>
      <c r="I34">
        <f>CORREL(E2:E143,E35:E176)</f>
        <v>-0.13655741948999237</v>
      </c>
      <c r="K34" t="s">
        <v>321</v>
      </c>
      <c r="L34" s="2">
        <f t="shared" si="10"/>
        <v>47.868193089377371</v>
      </c>
      <c r="M34" s="2">
        <v>32</v>
      </c>
      <c r="N34" s="2">
        <f>M34/J2</f>
        <v>6.9264069264069263</v>
      </c>
      <c r="O34" s="2">
        <f t="shared" si="3"/>
        <v>0.74794051702152142</v>
      </c>
      <c r="P34" s="3">
        <v>5.4327750957231702</v>
      </c>
      <c r="Q34">
        <f t="shared" si="4"/>
        <v>-32.537644783524698</v>
      </c>
      <c r="R34">
        <f t="shared" si="5"/>
        <v>35.109337526975402</v>
      </c>
      <c r="S34">
        <f t="shared" si="6"/>
        <v>47.868193089377371</v>
      </c>
      <c r="T34">
        <v>0</v>
      </c>
      <c r="U34" t="str">
        <f t="shared" si="7"/>
        <v>0</v>
      </c>
      <c r="V34">
        <f t="shared" si="8"/>
        <v>0</v>
      </c>
      <c r="W34" s="3">
        <v>-3.2919744112504099</v>
      </c>
      <c r="X34">
        <f t="shared" si="9"/>
        <v>2.7080255887495901</v>
      </c>
      <c r="Y34" s="19">
        <v>2.9422760000000001</v>
      </c>
      <c r="AA34" s="5"/>
      <c r="AB34" s="3"/>
    </row>
    <row r="35" spans="1:28">
      <c r="A35" s="8">
        <v>401.99054311314399</v>
      </c>
      <c r="B35" s="8">
        <v>253.25599284487399</v>
      </c>
      <c r="C35" s="8">
        <v>409.69647715527702</v>
      </c>
      <c r="D35" s="8">
        <v>252.87420678045899</v>
      </c>
      <c r="E35">
        <f t="shared" si="0"/>
        <v>7.7153859307675789</v>
      </c>
      <c r="F35">
        <f t="shared" si="1"/>
        <v>0.58508788455159788</v>
      </c>
      <c r="G35">
        <f t="shared" si="2"/>
        <v>4.5141788327319636</v>
      </c>
      <c r="H35">
        <v>34</v>
      </c>
      <c r="I35">
        <f>CORREL(E2:E142,E36:E176)</f>
        <v>-8.1013290266473706E-2</v>
      </c>
      <c r="K35" t="s">
        <v>322</v>
      </c>
      <c r="L35" s="2">
        <f t="shared" si="10"/>
        <v>64.712893334388582</v>
      </c>
      <c r="M35" s="2">
        <v>33</v>
      </c>
      <c r="N35" s="2">
        <f>M35/J2</f>
        <v>7.1428571428571423</v>
      </c>
      <c r="O35" s="2">
        <f t="shared" si="3"/>
        <v>1.0111389583498216</v>
      </c>
      <c r="P35" s="3">
        <v>9.0057716706853501</v>
      </c>
      <c r="Q35">
        <f t="shared" si="4"/>
        <v>-64.364565219746694</v>
      </c>
      <c r="R35">
        <f t="shared" si="5"/>
        <v>6.7053193645737901</v>
      </c>
      <c r="S35">
        <f t="shared" si="6"/>
        <v>64.712893334388582</v>
      </c>
      <c r="T35">
        <v>0</v>
      </c>
      <c r="U35" t="str">
        <f t="shared" si="7"/>
        <v>0</v>
      </c>
      <c r="V35">
        <f t="shared" si="8"/>
        <v>0</v>
      </c>
      <c r="W35" s="3">
        <v>-3.9541789506621901</v>
      </c>
      <c r="X35">
        <f t="shared" si="9"/>
        <v>2.0458210493378099</v>
      </c>
      <c r="Y35" s="19">
        <v>2.989697</v>
      </c>
      <c r="AA35" s="5"/>
      <c r="AB35" s="3"/>
    </row>
    <row r="36" spans="1:28" s="15" customFormat="1">
      <c r="A36" s="14">
        <v>401.739706195282</v>
      </c>
      <c r="B36" s="14">
        <v>252.44014897327901</v>
      </c>
      <c r="C36" s="14">
        <v>387.72457280140401</v>
      </c>
      <c r="D36" s="14">
        <v>251.28888913165699</v>
      </c>
      <c r="E36" s="15">
        <f t="shared" si="0"/>
        <v>14.062338470934538</v>
      </c>
      <c r="F36" s="15">
        <f t="shared" si="1"/>
        <v>0.60749601824946653</v>
      </c>
      <c r="G36" s="15">
        <f t="shared" si="2"/>
        <v>8.5428146283690225</v>
      </c>
      <c r="H36" s="15">
        <v>35</v>
      </c>
      <c r="I36" s="15">
        <f>CORREL(E2:E141,E37:E176)</f>
        <v>-0.1053476858834456</v>
      </c>
      <c r="K36" s="15" t="s">
        <v>323</v>
      </c>
      <c r="L36" s="16">
        <f t="shared" si="10"/>
        <v>105.57320095838945</v>
      </c>
      <c r="M36" s="16">
        <v>34</v>
      </c>
      <c r="N36" s="16">
        <f>M36/J2</f>
        <v>7.3593073593073592</v>
      </c>
      <c r="O36" s="16">
        <f t="shared" si="3"/>
        <v>1.6495812649748351</v>
      </c>
      <c r="P36" s="17">
        <v>11.3209768358694</v>
      </c>
      <c r="Q36" s="15">
        <f t="shared" si="4"/>
        <v>81.908380318520898</v>
      </c>
      <c r="R36" s="15">
        <f t="shared" si="5"/>
        <v>-66.608693082787795</v>
      </c>
      <c r="S36" s="15">
        <f t="shared" si="6"/>
        <v>105.57320095838945</v>
      </c>
      <c r="T36" s="15">
        <v>0</v>
      </c>
      <c r="U36" s="15" t="str">
        <f t="shared" si="7"/>
        <v>0</v>
      </c>
      <c r="V36" s="15">
        <f t="shared" si="8"/>
        <v>0</v>
      </c>
      <c r="W36" s="17">
        <v>-4.1540930360847996</v>
      </c>
      <c r="X36" s="15">
        <f t="shared" si="9"/>
        <v>1.8459069639152004</v>
      </c>
      <c r="Y36" s="19">
        <v>3.0250020000000002</v>
      </c>
      <c r="AA36" s="18"/>
      <c r="AB36" s="17"/>
    </row>
    <row r="37" spans="1:28">
      <c r="A37" s="8">
        <v>401.739706195282</v>
      </c>
      <c r="B37" s="8">
        <v>252.44014897327901</v>
      </c>
      <c r="C37" s="8">
        <v>387.72457280140401</v>
      </c>
      <c r="D37" s="8">
        <v>251.28888913165699</v>
      </c>
      <c r="E37">
        <f t="shared" si="0"/>
        <v>14.062338470934538</v>
      </c>
      <c r="F37">
        <f t="shared" si="1"/>
        <v>0.629741548127419</v>
      </c>
      <c r="G37">
        <f t="shared" si="2"/>
        <v>8.8556387989780774</v>
      </c>
      <c r="H37">
        <v>36</v>
      </c>
      <c r="I37">
        <f>CORREL(E2:E140,E38:E176)</f>
        <v>-8.8719271933677804E-2</v>
      </c>
      <c r="K37" t="s">
        <v>324</v>
      </c>
      <c r="L37" s="2">
        <f t="shared" si="10"/>
        <v>68.366950846239305</v>
      </c>
      <c r="M37" s="2">
        <v>35</v>
      </c>
      <c r="N37" s="2">
        <f>M37/J2</f>
        <v>7.5757575757575752</v>
      </c>
      <c r="O37" s="2">
        <f t="shared" si="3"/>
        <v>1.0682336069724891</v>
      </c>
      <c r="P37" s="3">
        <v>11.735532850863001</v>
      </c>
      <c r="Q37">
        <f t="shared" si="4"/>
        <v>-42.8881097231246</v>
      </c>
      <c r="R37">
        <f t="shared" si="5"/>
        <v>53.241431351808401</v>
      </c>
      <c r="S37">
        <f t="shared" si="6"/>
        <v>68.366950846239305</v>
      </c>
      <c r="T37">
        <v>0</v>
      </c>
      <c r="U37" t="str">
        <f t="shared" si="7"/>
        <v>0</v>
      </c>
      <c r="V37">
        <f t="shared" si="8"/>
        <v>0</v>
      </c>
      <c r="W37" s="3">
        <v>-3.8683443380253402</v>
      </c>
      <c r="X37">
        <f t="shared" si="9"/>
        <v>2.1316556619746598</v>
      </c>
      <c r="Y37" s="19">
        <v>3.0557919999999998</v>
      </c>
      <c r="AA37" s="5"/>
      <c r="AB37" s="3"/>
    </row>
    <row r="38" spans="1:28">
      <c r="A38" s="8">
        <v>401.15601630897299</v>
      </c>
      <c r="B38" s="8">
        <v>252.901185744467</v>
      </c>
      <c r="C38" s="8">
        <v>389.06512379924601</v>
      </c>
      <c r="D38" s="8">
        <v>252.18330923592501</v>
      </c>
      <c r="E38">
        <f t="shared" si="0"/>
        <v>12.112185119262689</v>
      </c>
      <c r="F38">
        <f t="shared" si="1"/>
        <v>0.65177088275550144</v>
      </c>
      <c r="G38">
        <f t="shared" si="2"/>
        <v>7.8943695872798907</v>
      </c>
      <c r="H38">
        <v>37</v>
      </c>
      <c r="I38">
        <f>CORREL(E2:E139,E39:E176)</f>
        <v>-8.1801234179398177E-2</v>
      </c>
      <c r="K38" t="s">
        <v>325</v>
      </c>
      <c r="L38" s="2">
        <f t="shared" si="10"/>
        <v>24.814217676554538</v>
      </c>
      <c r="M38" s="2">
        <v>36</v>
      </c>
      <c r="N38" s="2">
        <f>M38/J2</f>
        <v>7.7922077922077921</v>
      </c>
      <c r="O38" s="2">
        <f t="shared" si="3"/>
        <v>0.38772215119616465</v>
      </c>
      <c r="P38" s="3">
        <v>0.83323341134196804</v>
      </c>
      <c r="Q38">
        <f t="shared" si="4"/>
        <v>22.0459776754392</v>
      </c>
      <c r="R38">
        <f t="shared" si="5"/>
        <v>11.3894805515207</v>
      </c>
      <c r="S38">
        <f t="shared" si="6"/>
        <v>24.814217676554538</v>
      </c>
      <c r="T38">
        <v>0</v>
      </c>
      <c r="U38" t="str">
        <f t="shared" si="7"/>
        <v>0</v>
      </c>
      <c r="V38">
        <f t="shared" si="8"/>
        <v>0</v>
      </c>
      <c r="W38" s="3">
        <v>-3.1303402710193899</v>
      </c>
      <c r="X38">
        <f t="shared" si="9"/>
        <v>2.8696597289806101</v>
      </c>
      <c r="Y38" s="19">
        <v>3.0819190000000001</v>
      </c>
      <c r="AA38" s="5"/>
      <c r="AB38" s="3"/>
    </row>
    <row r="39" spans="1:28">
      <c r="A39" s="8">
        <v>400.92261454660098</v>
      </c>
      <c r="B39" s="8">
        <v>251.39296048531699</v>
      </c>
      <c r="C39" s="8">
        <v>393.272392065144</v>
      </c>
      <c r="D39" s="8">
        <v>251.03525314627899</v>
      </c>
      <c r="E39">
        <f t="shared" si="0"/>
        <v>7.6585807142179689</v>
      </c>
      <c r="F39">
        <f t="shared" si="1"/>
        <v>0.67353095153705267</v>
      </c>
      <c r="G39">
        <f t="shared" si="2"/>
        <v>5.1582911558705486</v>
      </c>
      <c r="H39">
        <v>38</v>
      </c>
      <c r="I39">
        <f>CORREL(E2:E138,E40:E176)</f>
        <v>-3.4852270140442301E-2</v>
      </c>
      <c r="K39" t="s">
        <v>326</v>
      </c>
      <c r="L39" s="2">
        <f t="shared" si="10"/>
        <v>21.521928994800316</v>
      </c>
      <c r="M39" s="2">
        <v>37</v>
      </c>
      <c r="N39" s="2">
        <f>M39/J2</f>
        <v>8.0086580086580081</v>
      </c>
      <c r="O39" s="2">
        <f t="shared" si="3"/>
        <v>0.33628014054375494</v>
      </c>
      <c r="P39" s="3">
        <v>13.929782048228599</v>
      </c>
      <c r="Q39">
        <f t="shared" si="4"/>
        <v>16.3784826778232</v>
      </c>
      <c r="R39">
        <f t="shared" si="5"/>
        <v>-13.9620461548253</v>
      </c>
      <c r="S39">
        <f t="shared" si="6"/>
        <v>21.521928994800316</v>
      </c>
      <c r="T39">
        <v>0</v>
      </c>
      <c r="U39" t="str">
        <f t="shared" si="7"/>
        <v>0</v>
      </c>
      <c r="V39">
        <f t="shared" si="8"/>
        <v>0</v>
      </c>
      <c r="W39" s="3">
        <v>-2.0263622703381001</v>
      </c>
      <c r="X39">
        <f t="shared" si="9"/>
        <v>3.9736377296618999</v>
      </c>
      <c r="Y39" s="19">
        <v>3.1108150000000001</v>
      </c>
      <c r="AA39" s="3"/>
      <c r="AB39" s="3"/>
    </row>
    <row r="40" spans="1:28">
      <c r="A40" s="8">
        <v>399.29440034502602</v>
      </c>
      <c r="B40" s="8">
        <v>251.29344183183301</v>
      </c>
      <c r="C40" s="8">
        <v>396.31865433867301</v>
      </c>
      <c r="D40" s="8">
        <v>251.63196038272099</v>
      </c>
      <c r="E40">
        <f t="shared" si="0"/>
        <v>2.9949389148396941</v>
      </c>
      <c r="F40">
        <f t="shared" si="1"/>
        <v>0.69496933256042115</v>
      </c>
      <c r="G40">
        <f t="shared" si="2"/>
        <v>2.0813906987053743</v>
      </c>
      <c r="H40">
        <v>39</v>
      </c>
      <c r="I40">
        <f>CORREL(E2:E137,E41:E176)</f>
        <v>-1.6037792587337871E-2</v>
      </c>
      <c r="K40" t="s">
        <v>327</v>
      </c>
      <c r="L40" s="2">
        <f t="shared" si="10"/>
        <v>89.554563118966186</v>
      </c>
      <c r="M40" s="2">
        <v>38</v>
      </c>
      <c r="N40" s="2">
        <f>M40/J2</f>
        <v>8.2251082251082241</v>
      </c>
      <c r="O40" s="2">
        <f t="shared" si="3"/>
        <v>1.3992900487338467</v>
      </c>
      <c r="P40" s="3">
        <v>17.743011048866801</v>
      </c>
      <c r="Q40">
        <f t="shared" si="4"/>
        <v>-65.125115918745706</v>
      </c>
      <c r="R40">
        <f t="shared" si="5"/>
        <v>-61.471449080030901</v>
      </c>
      <c r="S40">
        <f t="shared" si="6"/>
        <v>89.554563118966186</v>
      </c>
      <c r="T40">
        <v>0</v>
      </c>
      <c r="U40" t="str">
        <f t="shared" si="7"/>
        <v>0</v>
      </c>
      <c r="V40">
        <f t="shared" si="8"/>
        <v>0</v>
      </c>
      <c r="W40" s="3">
        <v>-0.68547846807586399</v>
      </c>
      <c r="X40">
        <f t="shared" si="9"/>
        <v>5.3145215319241359</v>
      </c>
      <c r="Y40" s="19">
        <v>3.1390660000000001</v>
      </c>
      <c r="AA40" s="5"/>
      <c r="AB40" s="3"/>
    </row>
    <row r="41" spans="1:28">
      <c r="A41" s="8">
        <v>402.22566478447197</v>
      </c>
      <c r="B41" s="8">
        <v>250.879449629134</v>
      </c>
      <c r="C41" s="8">
        <v>399.53498525656602</v>
      </c>
      <c r="D41" s="8">
        <v>250.81601534001001</v>
      </c>
      <c r="E41">
        <f t="shared" si="0"/>
        <v>2.6914271736253403</v>
      </c>
      <c r="F41">
        <f t="shared" si="1"/>
        <v>0.7160343788879413</v>
      </c>
      <c r="G41">
        <f t="shared" si="2"/>
        <v>1.9271543845889478</v>
      </c>
      <c r="H41">
        <v>40</v>
      </c>
      <c r="I41">
        <f>CORREL(E2:E136,E42:E176)</f>
        <v>-2.251199072679879E-2</v>
      </c>
      <c r="K41" t="s">
        <v>328</v>
      </c>
      <c r="L41" s="2">
        <f t="shared" si="10"/>
        <v>92.523264010545162</v>
      </c>
      <c r="M41" s="2">
        <v>39</v>
      </c>
      <c r="N41" s="2">
        <f>M41/J2</f>
        <v>8.4415584415584419</v>
      </c>
      <c r="O41" s="2">
        <f t="shared" si="3"/>
        <v>1.4456760001647682</v>
      </c>
      <c r="P41" s="3">
        <v>18.487309747069599</v>
      </c>
      <c r="Q41">
        <f t="shared" si="4"/>
        <v>39.724112226520901</v>
      </c>
      <c r="R41">
        <f t="shared" si="5"/>
        <v>83.561649642523307</v>
      </c>
      <c r="S41">
        <f t="shared" si="6"/>
        <v>92.523264010545162</v>
      </c>
      <c r="T41">
        <v>0</v>
      </c>
      <c r="U41" t="str">
        <f t="shared" si="7"/>
        <v>0</v>
      </c>
      <c r="V41">
        <f t="shared" si="8"/>
        <v>0</v>
      </c>
      <c r="W41" s="3">
        <v>0.73554590348293902</v>
      </c>
      <c r="X41">
        <f t="shared" si="9"/>
        <v>6.7355459034829392</v>
      </c>
      <c r="Y41" s="19">
        <v>3.1678809999999999</v>
      </c>
      <c r="AA41" s="3"/>
      <c r="AB41" s="5"/>
    </row>
    <row r="42" spans="1:28">
      <c r="A42" s="8">
        <v>393.10056978812003</v>
      </c>
      <c r="B42" s="8">
        <v>250.71019035369</v>
      </c>
      <c r="C42" s="8">
        <v>407.52305181481</v>
      </c>
      <c r="D42" s="8">
        <v>251.37282743342601</v>
      </c>
      <c r="E42">
        <f t="shared" si="0"/>
        <v>14.437696343587383</v>
      </c>
      <c r="F42">
        <f t="shared" si="1"/>
        <v>0.73667534297792969</v>
      </c>
      <c r="G42">
        <f t="shared" si="2"/>
        <v>10.635894905723436</v>
      </c>
      <c r="H42">
        <v>41</v>
      </c>
      <c r="I42">
        <f>CORREL(E2:E135,E43:E176)</f>
        <v>-1.6578079830143762E-2</v>
      </c>
      <c r="K42" t="s">
        <v>329</v>
      </c>
      <c r="L42" s="2">
        <f t="shared" si="10"/>
        <v>54.920830953106119</v>
      </c>
      <c r="M42" s="2">
        <v>40</v>
      </c>
      <c r="N42" s="2">
        <f>M42/J2</f>
        <v>8.6580086580086579</v>
      </c>
      <c r="O42" s="2">
        <f t="shared" si="3"/>
        <v>0.85813798364228311</v>
      </c>
      <c r="P42" s="3">
        <v>20.505604467369899</v>
      </c>
      <c r="Q42">
        <f t="shared" si="4"/>
        <v>16.653101646025998</v>
      </c>
      <c r="R42">
        <f t="shared" si="5"/>
        <v>-52.335187762601798</v>
      </c>
      <c r="S42">
        <f t="shared" si="6"/>
        <v>54.920830953106119</v>
      </c>
      <c r="T42">
        <v>0</v>
      </c>
      <c r="U42" t="str">
        <f t="shared" si="7"/>
        <v>0</v>
      </c>
      <c r="V42">
        <f t="shared" si="8"/>
        <v>0</v>
      </c>
      <c r="W42" s="3">
        <v>2.0705762282639602</v>
      </c>
      <c r="X42">
        <f t="shared" si="9"/>
        <v>8.0705762282639597</v>
      </c>
      <c r="Y42" s="19">
        <v>3.2063990000000002</v>
      </c>
      <c r="AA42" s="5"/>
      <c r="AB42" s="3"/>
    </row>
    <row r="43" spans="1:28">
      <c r="A43" s="8">
        <v>399.810305584265</v>
      </c>
      <c r="B43" s="8">
        <v>253.66671384818801</v>
      </c>
      <c r="C43" s="8">
        <v>404.76465508724402</v>
      </c>
      <c r="D43" s="8">
        <v>253.53964292771099</v>
      </c>
      <c r="E43">
        <f t="shared" si="0"/>
        <v>4.9559788151786339</v>
      </c>
      <c r="F43">
        <f t="shared" si="1"/>
        <v>0.75684249893995892</v>
      </c>
      <c r="G43">
        <f t="shared" si="2"/>
        <v>3.7508953911732941</v>
      </c>
      <c r="H43">
        <v>42</v>
      </c>
      <c r="I43">
        <f>CORREL(E2:E134,E44:E176)</f>
        <v>-6.7736951467506051E-2</v>
      </c>
      <c r="K43" t="s">
        <v>330</v>
      </c>
      <c r="L43" s="2">
        <f t="shared" si="10"/>
        <v>83.954580990134147</v>
      </c>
      <c r="M43" s="2">
        <v>41</v>
      </c>
      <c r="N43" s="2">
        <f>M43/J2</f>
        <v>8.8744588744588739</v>
      </c>
      <c r="O43" s="2">
        <f t="shared" si="3"/>
        <v>1.311790327970846</v>
      </c>
      <c r="P43" s="3">
        <v>6.9095094340772301</v>
      </c>
      <c r="Q43">
        <f t="shared" si="4"/>
        <v>-76.979867535593698</v>
      </c>
      <c r="R43">
        <f t="shared" si="5"/>
        <v>33.5033082460739</v>
      </c>
      <c r="S43">
        <f t="shared" si="6"/>
        <v>83.954580990134147</v>
      </c>
      <c r="T43">
        <v>0</v>
      </c>
      <c r="U43" t="str">
        <f t="shared" si="7"/>
        <v>0</v>
      </c>
      <c r="V43">
        <f t="shared" si="8"/>
        <v>0</v>
      </c>
      <c r="W43" s="3">
        <v>3.163531614979</v>
      </c>
      <c r="X43">
        <f t="shared" si="9"/>
        <v>9.163531614979</v>
      </c>
      <c r="Y43" s="19">
        <v>3.2522530000000001</v>
      </c>
      <c r="AA43" s="3"/>
      <c r="AB43" s="3"/>
    </row>
    <row r="44" spans="1:28">
      <c r="A44" s="8">
        <v>344.33076399866201</v>
      </c>
      <c r="B44" s="8">
        <v>253.58206734861301</v>
      </c>
      <c r="C44" s="8">
        <v>399.88355347154601</v>
      </c>
      <c r="D44" s="8">
        <v>257.05641833353599</v>
      </c>
      <c r="E44">
        <f t="shared" si="0"/>
        <v>55.661328882672272</v>
      </c>
      <c r="F44">
        <f t="shared" si="1"/>
        <v>0.7764872623288821</v>
      </c>
      <c r="G44">
        <f t="shared" si="2"/>
        <v>43.220312881693729</v>
      </c>
      <c r="H44">
        <v>43</v>
      </c>
      <c r="I44">
        <f>CORREL(E2:E133,E45:E176)</f>
        <v>-6.040944035070793E-2</v>
      </c>
      <c r="K44" t="s">
        <v>331</v>
      </c>
      <c r="L44" s="2">
        <f t="shared" si="10"/>
        <v>75.241074637552217</v>
      </c>
      <c r="M44" s="2">
        <v>42</v>
      </c>
      <c r="N44" s="2">
        <f>M44/J2</f>
        <v>9.0909090909090899</v>
      </c>
      <c r="O44" s="2">
        <f t="shared" si="3"/>
        <v>1.1756417912117534</v>
      </c>
      <c r="P44" s="3">
        <v>27.348472001870299</v>
      </c>
      <c r="Q44">
        <f t="shared" si="4"/>
        <v>74.2710577961913</v>
      </c>
      <c r="R44">
        <f t="shared" si="5"/>
        <v>12.042810570980301</v>
      </c>
      <c r="S44">
        <f t="shared" si="6"/>
        <v>75.241074637552217</v>
      </c>
      <c r="T44">
        <v>0</v>
      </c>
      <c r="U44" t="str">
        <f t="shared" si="7"/>
        <v>0</v>
      </c>
      <c r="V44">
        <f t="shared" si="8"/>
        <v>0</v>
      </c>
      <c r="W44" s="3">
        <v>3.8866326059407199</v>
      </c>
      <c r="X44">
        <f t="shared" si="9"/>
        <v>9.8866326059407204</v>
      </c>
      <c r="Y44" s="19">
        <v>3.301186</v>
      </c>
      <c r="AA44" s="5"/>
      <c r="AB44" s="3"/>
    </row>
    <row r="45" spans="1:28" s="10" customFormat="1">
      <c r="A45" s="9">
        <v>402.870698090193</v>
      </c>
      <c r="B45" s="9">
        <v>256.56057869877799</v>
      </c>
      <c r="C45" s="9">
        <v>389.20898912481698</v>
      </c>
      <c r="D45" s="9">
        <v>256.57410190448599</v>
      </c>
      <c r="E45" s="10">
        <f t="shared" si="0"/>
        <v>13.661715658427685</v>
      </c>
      <c r="F45" s="10">
        <f t="shared" si="1"/>
        <v>0.79556230718901699</v>
      </c>
      <c r="G45" s="10">
        <f t="shared" si="2"/>
        <v>10.86874602937905</v>
      </c>
      <c r="H45" s="10">
        <v>44</v>
      </c>
      <c r="I45" s="10">
        <f>CORREL(E2:E132,E46:E176)</f>
        <v>-8.6395449974418351E-2</v>
      </c>
      <c r="K45" s="10" t="s">
        <v>332</v>
      </c>
      <c r="L45" s="11">
        <f t="shared" si="10"/>
        <v>35.509842143537185</v>
      </c>
      <c r="M45" s="11">
        <v>43</v>
      </c>
      <c r="N45" s="11">
        <f>M45/J2</f>
        <v>9.3073593073593077</v>
      </c>
      <c r="O45" s="11">
        <f t="shared" si="3"/>
        <v>0.55484128349276851</v>
      </c>
      <c r="P45" s="12">
        <v>4.3463597728694001</v>
      </c>
      <c r="Q45" s="10">
        <f t="shared" si="4"/>
        <v>-22.7559043507258</v>
      </c>
      <c r="R45" s="10">
        <f t="shared" si="5"/>
        <v>-27.260185366933001</v>
      </c>
      <c r="S45" s="10">
        <f t="shared" si="6"/>
        <v>35.509842143537185</v>
      </c>
      <c r="T45" s="10">
        <v>0</v>
      </c>
      <c r="U45" s="10" t="str">
        <f t="shared" si="7"/>
        <v>0</v>
      </c>
      <c r="V45" s="10">
        <f t="shared" si="8"/>
        <v>0</v>
      </c>
      <c r="W45" s="12">
        <v>4.1553401123615998</v>
      </c>
      <c r="X45" s="10">
        <f t="shared" si="9"/>
        <v>10.1553401123616</v>
      </c>
      <c r="Y45" s="19">
        <v>3.3374039999999998</v>
      </c>
      <c r="AA45" s="12"/>
      <c r="AB45" s="12"/>
    </row>
    <row r="46" spans="1:28">
      <c r="A46" s="8">
        <v>388.40488110256501</v>
      </c>
      <c r="B46" s="8">
        <v>253.763669500091</v>
      </c>
      <c r="C46" s="8">
        <v>381.36529374771999</v>
      </c>
      <c r="D46" s="8">
        <v>254.548386391962</v>
      </c>
      <c r="E46">
        <f t="shared" si="0"/>
        <v>7.0831893047469556</v>
      </c>
      <c r="F46">
        <f t="shared" si="1"/>
        <v>0.81402168006651943</v>
      </c>
      <c r="G46">
        <f t="shared" si="2"/>
        <v>5.7658696580793185</v>
      </c>
      <c r="H46">
        <v>45</v>
      </c>
      <c r="I46">
        <f>CORREL(E2:E131,E47:E176)</f>
        <v>9.1251187110350365E-2</v>
      </c>
      <c r="K46" t="s">
        <v>333</v>
      </c>
      <c r="L46" s="2">
        <f t="shared" si="10"/>
        <v>28.605429423582585</v>
      </c>
      <c r="M46" s="2">
        <v>44</v>
      </c>
      <c r="N46" s="2">
        <f>M46/J2</f>
        <v>9.5238095238095237</v>
      </c>
      <c r="O46" s="2">
        <f t="shared" si="3"/>
        <v>0.44695983474347789</v>
      </c>
      <c r="P46" s="3">
        <v>18.746534183864</v>
      </c>
      <c r="Q46">
        <f t="shared" si="4"/>
        <v>-28.476570591791798</v>
      </c>
      <c r="R46">
        <f t="shared" si="5"/>
        <v>2.7121061627935399</v>
      </c>
      <c r="S46">
        <f t="shared" si="6"/>
        <v>28.605429423582585</v>
      </c>
      <c r="T46">
        <v>0</v>
      </c>
      <c r="U46" t="str">
        <f t="shared" si="7"/>
        <v>0</v>
      </c>
      <c r="V46">
        <f t="shared" si="8"/>
        <v>0</v>
      </c>
      <c r="W46" s="3">
        <v>3.9382390372813001</v>
      </c>
      <c r="X46">
        <f t="shared" si="9"/>
        <v>9.9382390372812992</v>
      </c>
      <c r="Y46" s="19">
        <v>3.3834970000000002</v>
      </c>
      <c r="AA46" s="5"/>
      <c r="AB46" s="3"/>
    </row>
    <row r="47" spans="1:28">
      <c r="A47" s="8">
        <v>374.12805175781199</v>
      </c>
      <c r="B47" s="8">
        <v>255.39926919306299</v>
      </c>
      <c r="C47" s="8">
        <v>348.68058236563701</v>
      </c>
      <c r="D47" s="8">
        <v>252.868743540248</v>
      </c>
      <c r="E47">
        <f t="shared" si="0"/>
        <v>25.572979070597878</v>
      </c>
      <c r="F47">
        <f t="shared" si="1"/>
        <v>0.83182091071527697</v>
      </c>
      <c r="G47">
        <f t="shared" si="2"/>
        <v>21.272138740207446</v>
      </c>
      <c r="H47">
        <v>46</v>
      </c>
      <c r="I47">
        <f>CORREL(E2:E130,E48:E176)</f>
        <v>3.9206305130095209E-2</v>
      </c>
      <c r="K47" t="s">
        <v>334</v>
      </c>
      <c r="L47" s="2">
        <f t="shared" si="10"/>
        <v>11.940712633182859</v>
      </c>
      <c r="M47" s="2">
        <v>45</v>
      </c>
      <c r="N47" s="2">
        <f>M47/J2</f>
        <v>9.7402597402597397</v>
      </c>
      <c r="O47" s="2">
        <f t="shared" si="3"/>
        <v>0.18657363489348217</v>
      </c>
      <c r="P47" s="3">
        <v>5.0875380354091098</v>
      </c>
      <c r="Q47">
        <f t="shared" si="4"/>
        <v>-8.8076062536037707</v>
      </c>
      <c r="R47">
        <f t="shared" si="5"/>
        <v>-8.0626726505379391</v>
      </c>
      <c r="S47">
        <f t="shared" si="6"/>
        <v>11.940712633182859</v>
      </c>
      <c r="T47">
        <v>0</v>
      </c>
      <c r="U47" t="str">
        <f t="shared" si="7"/>
        <v>0</v>
      </c>
      <c r="V47">
        <f t="shared" si="8"/>
        <v>0</v>
      </c>
      <c r="W47" s="3">
        <v>3.2607110732870099</v>
      </c>
      <c r="X47">
        <f t="shared" si="9"/>
        <v>9.260711073287009</v>
      </c>
      <c r="Y47" s="19">
        <v>3.4239869999999999</v>
      </c>
      <c r="AA47" s="3"/>
      <c r="AB47" s="3"/>
    </row>
    <row r="48" spans="1:28">
      <c r="A48" s="8">
        <v>374.12805175781199</v>
      </c>
      <c r="B48" s="8">
        <v>255.39926919306299</v>
      </c>
      <c r="C48" s="8">
        <v>348.68058236563701</v>
      </c>
      <c r="D48" s="8">
        <v>252.868743540248</v>
      </c>
      <c r="E48">
        <f t="shared" si="0"/>
        <v>25.572979070597878</v>
      </c>
      <c r="F48">
        <f t="shared" si="1"/>
        <v>0.84891711922962854</v>
      </c>
      <c r="G48">
        <f t="shared" si="2"/>
        <v>21.709339722731535</v>
      </c>
      <c r="H48">
        <v>47</v>
      </c>
      <c r="I48">
        <f>CORREL(E2:E129,E49:E176)</f>
        <v>3.1799774449738021E-2</v>
      </c>
      <c r="K48" t="s">
        <v>335</v>
      </c>
      <c r="L48" s="2">
        <f t="shared" si="10"/>
        <v>67.917471313474451</v>
      </c>
      <c r="M48" s="2">
        <v>46</v>
      </c>
      <c r="N48" s="2">
        <f>M48/J2</f>
        <v>9.9567099567099557</v>
      </c>
      <c r="O48" s="2">
        <f t="shared" si="3"/>
        <v>1.0612104892730383</v>
      </c>
      <c r="P48" s="3">
        <v>5.1921009406662799</v>
      </c>
      <c r="Q48">
        <f t="shared" si="4"/>
        <v>56.321023846868101</v>
      </c>
      <c r="R48">
        <f t="shared" si="5"/>
        <v>-37.956885837185602</v>
      </c>
      <c r="S48">
        <f t="shared" si="6"/>
        <v>67.917471313474451</v>
      </c>
      <c r="T48">
        <v>0</v>
      </c>
      <c r="U48" t="str">
        <f t="shared" si="7"/>
        <v>0</v>
      </c>
      <c r="V48">
        <f t="shared" si="8"/>
        <v>0</v>
      </c>
      <c r="W48" s="3">
        <v>2.2019672813785802</v>
      </c>
      <c r="X48">
        <f t="shared" si="9"/>
        <v>8.2019672813785807</v>
      </c>
      <c r="Y48" s="19">
        <v>3.4485139999999999</v>
      </c>
      <c r="AA48" s="5"/>
      <c r="AB48" s="3"/>
    </row>
    <row r="49" spans="1:28">
      <c r="A49" s="8">
        <v>359.84670343658797</v>
      </c>
      <c r="B49" s="8">
        <v>258.99087750030401</v>
      </c>
      <c r="C49" s="8">
        <v>353.570148631292</v>
      </c>
      <c r="D49" s="8">
        <v>253.98449232049401</v>
      </c>
      <c r="E49">
        <f t="shared" si="0"/>
        <v>8.0286382900529993</v>
      </c>
      <c r="F49">
        <f t="shared" si="1"/>
        <v>0.86526911934581174</v>
      </c>
      <c r="G49">
        <f t="shared" si="2"/>
        <v>6.9469327827802223</v>
      </c>
      <c r="H49">
        <v>48</v>
      </c>
      <c r="I49">
        <f>CORREL(E2:E128,E50:E176)</f>
        <v>6.0344077429886823E-2</v>
      </c>
      <c r="K49" t="s">
        <v>336</v>
      </c>
      <c r="L49" s="2">
        <f t="shared" si="10"/>
        <v>45.842937291059407</v>
      </c>
      <c r="M49" s="2">
        <v>47</v>
      </c>
      <c r="N49" s="2">
        <f>M49/J2</f>
        <v>10.173160173160174</v>
      </c>
      <c r="O49" s="2">
        <f t="shared" si="3"/>
        <v>0.71629589517280323</v>
      </c>
      <c r="P49" s="3">
        <v>3.96739579174722</v>
      </c>
      <c r="Q49">
        <f t="shared" si="4"/>
        <v>-41.589286690538799</v>
      </c>
      <c r="R49">
        <f t="shared" si="5"/>
        <v>19.284867955062001</v>
      </c>
      <c r="S49">
        <f t="shared" si="6"/>
        <v>45.842937291059407</v>
      </c>
      <c r="T49">
        <v>0</v>
      </c>
      <c r="U49" t="str">
        <f t="shared" si="7"/>
        <v>0</v>
      </c>
      <c r="V49">
        <f t="shared" si="8"/>
        <v>0</v>
      </c>
      <c r="W49" s="3">
        <v>0.88578737773137595</v>
      </c>
      <c r="X49">
        <f t="shared" si="9"/>
        <v>6.8857873777313756</v>
      </c>
      <c r="Y49" s="19">
        <v>3.4890159999999999</v>
      </c>
      <c r="AA49" s="5"/>
      <c r="AB49" s="3"/>
    </row>
    <row r="50" spans="1:28">
      <c r="A50" s="8">
        <v>359.84670343658797</v>
      </c>
      <c r="B50" s="8">
        <v>258.99087750030401</v>
      </c>
      <c r="C50" s="8">
        <v>353.570148631292</v>
      </c>
      <c r="D50" s="8">
        <v>253.98449232049401</v>
      </c>
      <c r="E50">
        <f t="shared" si="0"/>
        <v>8.0286382900529993</v>
      </c>
      <c r="F50">
        <f t="shared" si="1"/>
        <v>0.88083751766328111</v>
      </c>
      <c r="G50">
        <f t="shared" si="2"/>
        <v>7.0719258216266541</v>
      </c>
      <c r="H50">
        <v>49</v>
      </c>
      <c r="I50">
        <f>CORREL(E2:E127,E51:E176)</f>
        <v>1.485241513584196E-2</v>
      </c>
      <c r="K50" t="s">
        <v>337</v>
      </c>
      <c r="L50" s="2">
        <f t="shared" si="10"/>
        <v>62.743038883603496</v>
      </c>
      <c r="M50" s="2">
        <v>48</v>
      </c>
      <c r="N50" s="2">
        <f>M50/J2</f>
        <v>10.38961038961039</v>
      </c>
      <c r="O50" s="2">
        <f t="shared" si="3"/>
        <v>0.98035998255630463</v>
      </c>
      <c r="P50" s="3">
        <v>4.03877936084496</v>
      </c>
      <c r="Q50">
        <f t="shared" si="4"/>
        <v>25.310526536663001</v>
      </c>
      <c r="R50">
        <f t="shared" si="5"/>
        <v>57.411376701715298</v>
      </c>
      <c r="S50">
        <f t="shared" si="6"/>
        <v>62.743038883603496</v>
      </c>
      <c r="T50">
        <v>0</v>
      </c>
      <c r="U50" t="str">
        <f t="shared" si="7"/>
        <v>0</v>
      </c>
      <c r="V50">
        <f t="shared" si="8"/>
        <v>0</v>
      </c>
      <c r="W50" s="3">
        <v>-0.53395158434456902</v>
      </c>
      <c r="X50">
        <f t="shared" si="9"/>
        <v>5.4660484156554308</v>
      </c>
      <c r="Y50" s="19">
        <v>3.5188619999999999</v>
      </c>
      <c r="AA50" s="5"/>
      <c r="AB50" s="3"/>
    </row>
    <row r="51" spans="1:28">
      <c r="A51" s="8">
        <v>348.824279072683</v>
      </c>
      <c r="B51" s="8">
        <v>256.79721793683098</v>
      </c>
      <c r="C51" s="8">
        <v>352.04786058715302</v>
      </c>
      <c r="D51" s="8">
        <v>260.53151123996798</v>
      </c>
      <c r="E51">
        <f t="shared" si="0"/>
        <v>4.9331961499910761</v>
      </c>
      <c r="F51">
        <f t="shared" si="1"/>
        <v>0.89558480854685907</v>
      </c>
      <c r="G51">
        <f t="shared" si="2"/>
        <v>4.4180955295138604</v>
      </c>
      <c r="H51">
        <v>50</v>
      </c>
      <c r="I51">
        <f>CORREL(E2:E126,E52:E176)</f>
        <v>3.8890879921211353E-2</v>
      </c>
      <c r="K51" t="s">
        <v>338</v>
      </c>
      <c r="L51" s="2">
        <f t="shared" si="10"/>
        <v>48.968149909265627</v>
      </c>
      <c r="M51" s="2">
        <v>49</v>
      </c>
      <c r="N51" s="2">
        <f>M51/J2</f>
        <v>10.606060606060606</v>
      </c>
      <c r="O51" s="2">
        <f t="shared" si="3"/>
        <v>0.76512734233227542</v>
      </c>
      <c r="P51" s="3">
        <v>8.2271825769877296</v>
      </c>
      <c r="Q51">
        <f t="shared" si="4"/>
        <v>33.213272367246603</v>
      </c>
      <c r="R51">
        <f t="shared" si="5"/>
        <v>-35.982749258435</v>
      </c>
      <c r="S51">
        <f t="shared" si="6"/>
        <v>48.968149909265627</v>
      </c>
      <c r="T51">
        <v>0</v>
      </c>
      <c r="U51" t="str">
        <f t="shared" si="7"/>
        <v>0</v>
      </c>
      <c r="V51">
        <f t="shared" si="8"/>
        <v>0</v>
      </c>
      <c r="W51" s="3">
        <v>-1.89126526840077</v>
      </c>
      <c r="X51">
        <f t="shared" si="9"/>
        <v>4.1087347315992302</v>
      </c>
      <c r="Y51" s="19">
        <v>3.5541480000000001</v>
      </c>
      <c r="AA51" s="5"/>
      <c r="AB51" s="3"/>
    </row>
    <row r="52" spans="1:28">
      <c r="A52" s="8">
        <v>348.824279072683</v>
      </c>
      <c r="B52" s="8">
        <v>256.79721793683098</v>
      </c>
      <c r="C52" s="8">
        <v>352.04786058715302</v>
      </c>
      <c r="D52" s="8">
        <v>260.53151123996798</v>
      </c>
      <c r="E52">
        <f t="shared" si="0"/>
        <v>4.9331961499910761</v>
      </c>
      <c r="F52">
        <f t="shared" si="1"/>
        <v>0.90947546448109673</v>
      </c>
      <c r="G52">
        <f t="shared" si="2"/>
        <v>4.4866208598894923</v>
      </c>
      <c r="H52">
        <v>51</v>
      </c>
      <c r="I52">
        <f>CORREL(E2:E125,E53:E176)</f>
        <v>-2.2358476578562343E-2</v>
      </c>
      <c r="K52" t="s">
        <v>339</v>
      </c>
      <c r="L52" s="2">
        <f t="shared" si="10"/>
        <v>73.528126295731013</v>
      </c>
      <c r="M52" s="2">
        <v>50</v>
      </c>
      <c r="N52" s="2">
        <f>M52/J2</f>
        <v>10.822510822510822</v>
      </c>
      <c r="O52" s="2">
        <f t="shared" si="3"/>
        <v>1.1488769733707971</v>
      </c>
      <c r="P52" s="3">
        <v>8.3547874240044102</v>
      </c>
      <c r="Q52">
        <f t="shared" si="4"/>
        <v>-53.947741468251699</v>
      </c>
      <c r="R52">
        <f t="shared" si="5"/>
        <v>-49.960249669468702</v>
      </c>
      <c r="S52">
        <f t="shared" si="6"/>
        <v>73.528126295731013</v>
      </c>
      <c r="T52">
        <v>0</v>
      </c>
      <c r="U52" t="str">
        <f t="shared" si="7"/>
        <v>0</v>
      </c>
      <c r="V52">
        <f t="shared" si="8"/>
        <v>0</v>
      </c>
      <c r="W52" s="3">
        <v>-3.0274675939544702</v>
      </c>
      <c r="X52">
        <f t="shared" si="9"/>
        <v>2.9725324060455298</v>
      </c>
      <c r="Y52" s="19">
        <v>3.5818750000000001</v>
      </c>
      <c r="AA52" s="5"/>
      <c r="AB52" s="3"/>
    </row>
    <row r="53" spans="1:28">
      <c r="A53" s="8">
        <v>346.54610790445599</v>
      </c>
      <c r="B53" s="8">
        <v>255.99799985180499</v>
      </c>
      <c r="C53" s="8">
        <v>346.71938030079599</v>
      </c>
      <c r="D53" s="8">
        <v>255.312093415612</v>
      </c>
      <c r="E53">
        <f t="shared" si="0"/>
        <v>0.70745385895079993</v>
      </c>
      <c r="F53">
        <f t="shared" si="1"/>
        <v>0.92247602165917097</v>
      </c>
      <c r="G53">
        <f t="shared" si="2"/>
        <v>0.65260922131236221</v>
      </c>
      <c r="H53">
        <v>52</v>
      </c>
      <c r="I53">
        <f>CORREL(E2:E124,E54:E176)</f>
        <v>-0.17997878217212862</v>
      </c>
      <c r="K53" t="s">
        <v>340</v>
      </c>
      <c r="L53" s="2">
        <f t="shared" si="10"/>
        <v>72.903049844498113</v>
      </c>
      <c r="M53" s="2">
        <v>51</v>
      </c>
      <c r="N53" s="2">
        <f>M53/J2</f>
        <v>11.038961038961039</v>
      </c>
      <c r="O53" s="2">
        <f t="shared" si="3"/>
        <v>1.139110153820283</v>
      </c>
      <c r="P53" s="3">
        <v>13.337919632762301</v>
      </c>
      <c r="Q53">
        <f t="shared" si="4"/>
        <v>47.892803325867597</v>
      </c>
      <c r="R53">
        <f t="shared" si="5"/>
        <v>54.964843911532597</v>
      </c>
      <c r="S53">
        <f t="shared" si="6"/>
        <v>72.903049844498113</v>
      </c>
      <c r="T53">
        <v>0</v>
      </c>
      <c r="U53" t="str">
        <f t="shared" si="7"/>
        <v>0</v>
      </c>
      <c r="V53">
        <f t="shared" si="8"/>
        <v>0</v>
      </c>
      <c r="W53" s="3">
        <v>-3.8097230228427299</v>
      </c>
      <c r="X53">
        <f t="shared" si="9"/>
        <v>2.1902769771572701</v>
      </c>
      <c r="Y53" s="19">
        <v>3.6223960000000002</v>
      </c>
      <c r="AA53" s="5"/>
      <c r="AB53" s="3"/>
    </row>
    <row r="54" spans="1:28" s="15" customFormat="1">
      <c r="A54" s="14">
        <v>346.54610790445599</v>
      </c>
      <c r="B54" s="14">
        <v>255.99799985180499</v>
      </c>
      <c r="C54" s="14">
        <v>346.71938030079599</v>
      </c>
      <c r="D54" s="14">
        <v>255.312093415612</v>
      </c>
      <c r="E54" s="15">
        <f t="shared" si="0"/>
        <v>0.70745385895079993</v>
      </c>
      <c r="F54" s="15">
        <f t="shared" si="1"/>
        <v>0.934555160600125</v>
      </c>
      <c r="G54" s="15">
        <f t="shared" si="2"/>
        <v>0.66115465476894297</v>
      </c>
      <c r="H54" s="15">
        <v>53</v>
      </c>
      <c r="I54" s="15">
        <f>CORREL(E2:E123,E55:E176)</f>
        <v>-5.5842951787754537E-2</v>
      </c>
      <c r="K54" s="15" t="s">
        <v>341</v>
      </c>
      <c r="L54" s="16">
        <f t="shared" si="10"/>
        <v>26.336311758718292</v>
      </c>
      <c r="M54" s="16">
        <v>52</v>
      </c>
      <c r="N54" s="16">
        <f>M54/J2</f>
        <v>11.255411255411255</v>
      </c>
      <c r="O54" s="16">
        <f t="shared" si="3"/>
        <v>0.41150487122997331</v>
      </c>
      <c r="P54" s="17">
        <v>13.5125697923812</v>
      </c>
      <c r="Q54" s="15">
        <f t="shared" si="4"/>
        <v>-13.1892429637132</v>
      </c>
      <c r="R54" s="15">
        <f t="shared" si="5"/>
        <v>-22.7957273868711</v>
      </c>
      <c r="S54" s="15">
        <f t="shared" si="6"/>
        <v>26.336311758718292</v>
      </c>
      <c r="T54" s="15">
        <v>0</v>
      </c>
      <c r="U54" s="15" t="str">
        <f t="shared" si="7"/>
        <v>0</v>
      </c>
      <c r="V54" s="15">
        <f t="shared" si="8"/>
        <v>0</v>
      </c>
      <c r="W54" s="17">
        <v>-4.14657661034291</v>
      </c>
      <c r="X54" s="15">
        <f t="shared" si="9"/>
        <v>1.85342338965709</v>
      </c>
      <c r="Y54" s="19">
        <v>3.647014</v>
      </c>
      <c r="AA54" s="18"/>
      <c r="AB54" s="17"/>
    </row>
    <row r="55" spans="1:28">
      <c r="A55" s="8">
        <v>346.53747463597398</v>
      </c>
      <c r="B55" s="8">
        <v>259.3940781174</v>
      </c>
      <c r="C55" s="8">
        <v>342.17315507584499</v>
      </c>
      <c r="D55" s="8">
        <v>259.29722363661199</v>
      </c>
      <c r="E55">
        <f t="shared" si="0"/>
        <v>4.3653941418127662</v>
      </c>
      <c r="F55">
        <f t="shared" si="1"/>
        <v>0.94568378160024325</v>
      </c>
      <c r="G55">
        <f t="shared" si="2"/>
        <v>4.1282824402050453</v>
      </c>
      <c r="H55">
        <v>54</v>
      </c>
      <c r="I55">
        <f>CORREL(E2:E122,E56:E176)</f>
        <v>-4.5829996572647004E-2</v>
      </c>
      <c r="K55" t="s">
        <v>342</v>
      </c>
      <c r="L55" s="2">
        <f t="shared" si="10"/>
        <v>41.102202073820351</v>
      </c>
      <c r="M55" s="2">
        <v>53</v>
      </c>
      <c r="N55" s="2">
        <f>M55/J2</f>
        <v>11.471861471861471</v>
      </c>
      <c r="O55" s="2">
        <f t="shared" si="3"/>
        <v>0.64222190740344298</v>
      </c>
      <c r="P55" s="3">
        <v>13.8926251059936</v>
      </c>
      <c r="Q55">
        <f t="shared" si="4"/>
        <v>-25.216507495919601</v>
      </c>
      <c r="R55">
        <f t="shared" si="5"/>
        <v>32.457953802194503</v>
      </c>
      <c r="S55">
        <f t="shared" si="6"/>
        <v>41.102202073820351</v>
      </c>
      <c r="T55">
        <v>0</v>
      </c>
      <c r="U55" t="str">
        <f t="shared" si="7"/>
        <v>0</v>
      </c>
      <c r="V55">
        <f t="shared" si="8"/>
        <v>0</v>
      </c>
      <c r="W55" s="3">
        <v>-3.9986461737474599</v>
      </c>
      <c r="X55">
        <f t="shared" si="9"/>
        <v>2.0013538262525401</v>
      </c>
      <c r="Y55" s="19">
        <v>3.689365</v>
      </c>
      <c r="AA55" s="3"/>
      <c r="AB55" s="3"/>
    </row>
    <row r="56" spans="1:28">
      <c r="A56" s="8">
        <v>346.53747463597398</v>
      </c>
      <c r="B56" s="8">
        <v>259.3940781174</v>
      </c>
      <c r="C56" s="8">
        <v>342.17315507584499</v>
      </c>
      <c r="D56" s="8">
        <v>259.29722363661199</v>
      </c>
      <c r="E56">
        <f t="shared" si="0"/>
        <v>4.3653941418127662</v>
      </c>
      <c r="F56">
        <f t="shared" si="1"/>
        <v>0.95583507483678398</v>
      </c>
      <c r="G56">
        <f t="shared" si="2"/>
        <v>4.1725968362316639</v>
      </c>
      <c r="H56">
        <v>55</v>
      </c>
      <c r="I56">
        <f>CORREL(E2:E121,E57:E176)</f>
        <v>-7.6430330371708877E-2</v>
      </c>
      <c r="K56" t="s">
        <v>343</v>
      </c>
      <c r="L56" s="2">
        <f t="shared" si="10"/>
        <v>23.07639228285344</v>
      </c>
      <c r="M56" s="2">
        <v>54</v>
      </c>
      <c r="N56" s="2">
        <f>M56/J2</f>
        <v>11.688311688311687</v>
      </c>
      <c r="O56" s="2">
        <f t="shared" si="3"/>
        <v>0.36056862941958501</v>
      </c>
      <c r="P56" s="3">
        <v>14.041753296642799</v>
      </c>
      <c r="Q56">
        <f t="shared" si="4"/>
        <v>18.6114264603967</v>
      </c>
      <c r="R56">
        <f t="shared" si="5"/>
        <v>13.643118628135699</v>
      </c>
      <c r="S56">
        <f t="shared" si="6"/>
        <v>23.07639228285344</v>
      </c>
      <c r="T56">
        <v>0</v>
      </c>
      <c r="U56" t="str">
        <f t="shared" si="7"/>
        <v>0</v>
      </c>
      <c r="V56">
        <f t="shared" si="8"/>
        <v>0</v>
      </c>
      <c r="W56" s="3">
        <v>-3.38322653697452</v>
      </c>
      <c r="X56">
        <f t="shared" si="9"/>
        <v>2.61677346302548</v>
      </c>
      <c r="Y56" s="19">
        <v>3.7157339999999999</v>
      </c>
      <c r="AA56" s="5"/>
      <c r="AB56" s="3"/>
    </row>
    <row r="57" spans="1:28">
      <c r="A57" s="8">
        <v>343.52712810828001</v>
      </c>
      <c r="B57" s="8">
        <v>259.73377699796299</v>
      </c>
      <c r="C57" s="8">
        <v>306.69231014028998</v>
      </c>
      <c r="D57" s="8">
        <v>254.88012647814301</v>
      </c>
      <c r="E57">
        <f t="shared" si="0"/>
        <v>37.153219754195064</v>
      </c>
      <c r="F57">
        <f t="shared" si="1"/>
        <v>0.9649845849551919</v>
      </c>
      <c r="G57">
        <f t="shared" si="2"/>
        <v>35.852284344250961</v>
      </c>
      <c r="H57">
        <v>56</v>
      </c>
      <c r="I57">
        <f>CORREL(E2:E120,E58:E176)</f>
        <v>-5.3208031859404994E-2</v>
      </c>
      <c r="K57" t="s">
        <v>344</v>
      </c>
      <c r="L57" s="2">
        <f t="shared" si="10"/>
        <v>32.298744789239834</v>
      </c>
      <c r="M57" s="2">
        <v>55</v>
      </c>
      <c r="N57" s="2">
        <f>M57/J2</f>
        <v>11.904761904761905</v>
      </c>
      <c r="O57" s="2">
        <f t="shared" si="3"/>
        <v>0.5046678873318724</v>
      </c>
      <c r="P57" s="3">
        <v>11.9430826898666</v>
      </c>
      <c r="Q57">
        <f t="shared" si="4"/>
        <v>2.32156709464943</v>
      </c>
      <c r="R57">
        <f t="shared" si="5"/>
        <v>-32.215202019939099</v>
      </c>
      <c r="S57">
        <f t="shared" si="6"/>
        <v>32.298744789239834</v>
      </c>
      <c r="T57">
        <v>0</v>
      </c>
      <c r="U57" t="str">
        <f t="shared" si="7"/>
        <v>0</v>
      </c>
      <c r="V57">
        <f t="shared" si="8"/>
        <v>0</v>
      </c>
      <c r="W57" s="3">
        <v>-2.37226756036867</v>
      </c>
      <c r="X57">
        <f t="shared" si="9"/>
        <v>3.62773243963133</v>
      </c>
      <c r="Y57" s="19">
        <v>3.754448</v>
      </c>
      <c r="AA57" s="3"/>
      <c r="AB57" s="3"/>
    </row>
    <row r="58" spans="1:28">
      <c r="A58" s="8">
        <v>327.28693838156602</v>
      </c>
      <c r="B58" s="8">
        <v>258.38611029836397</v>
      </c>
      <c r="C58" s="8">
        <v>311.56329464448498</v>
      </c>
      <c r="D58" s="8">
        <v>258.14471601790399</v>
      </c>
      <c r="E58">
        <f t="shared" si="0"/>
        <v>15.725496608033923</v>
      </c>
      <c r="F58">
        <f t="shared" si="1"/>
        <v>0.97311026998418959</v>
      </c>
      <c r="G58">
        <f t="shared" si="2"/>
        <v>15.302642249879348</v>
      </c>
      <c r="H58">
        <v>57</v>
      </c>
      <c r="I58">
        <f>CORREL(E2:E119,E59:E176)</f>
        <v>-6.3137161566578809E-2</v>
      </c>
      <c r="K58" t="s">
        <v>345</v>
      </c>
      <c r="L58" s="2">
        <f t="shared" si="10"/>
        <v>43.836644546575052</v>
      </c>
      <c r="M58" s="2">
        <v>56</v>
      </c>
      <c r="N58" s="2">
        <f>M58/J2</f>
        <v>12.121212121212121</v>
      </c>
      <c r="O58" s="2">
        <f t="shared" si="3"/>
        <v>0.68494757104023518</v>
      </c>
      <c r="P58" s="3">
        <v>5.8925120675863401</v>
      </c>
      <c r="Q58">
        <f t="shared" si="4"/>
        <v>28.430865319811598</v>
      </c>
      <c r="R58">
        <f t="shared" si="5"/>
        <v>-33.366709491190498</v>
      </c>
      <c r="S58">
        <f t="shared" si="6"/>
        <v>43.836644546575052</v>
      </c>
      <c r="T58">
        <v>0</v>
      </c>
      <c r="U58" t="str">
        <f t="shared" si="7"/>
        <v>0</v>
      </c>
      <c r="V58">
        <f t="shared" si="8"/>
        <v>0</v>
      </c>
      <c r="W58" s="3">
        <v>-1.08396234800812</v>
      </c>
      <c r="X58">
        <f t="shared" si="9"/>
        <v>4.9160376519918803</v>
      </c>
      <c r="Y58" s="19">
        <v>3.790842</v>
      </c>
      <c r="AA58" s="5"/>
      <c r="AB58" s="3"/>
    </row>
    <row r="59" spans="1:28">
      <c r="A59" s="8">
        <v>327.28693838156602</v>
      </c>
      <c r="B59" s="8">
        <v>258.38611029836397</v>
      </c>
      <c r="C59" s="8">
        <v>311.56329464448498</v>
      </c>
      <c r="D59" s="8">
        <v>258.14471601790399</v>
      </c>
      <c r="E59">
        <f t="shared" si="0"/>
        <v>15.725496608033923</v>
      </c>
      <c r="F59">
        <f t="shared" si="1"/>
        <v>0.98019255443681608</v>
      </c>
      <c r="G59">
        <f t="shared" si="2"/>
        <v>15.414014690016257</v>
      </c>
      <c r="H59">
        <v>58</v>
      </c>
      <c r="I59">
        <f>CORREL(E2:E118,E60:E176)</f>
        <v>-4.1104179223621487E-2</v>
      </c>
      <c r="K59" t="s">
        <v>346</v>
      </c>
      <c r="L59" s="2">
        <f t="shared" si="10"/>
        <v>72.090455377617445</v>
      </c>
      <c r="M59" s="2">
        <v>57</v>
      </c>
      <c r="N59" s="2">
        <f>M59/J2</f>
        <v>12.337662337662337</v>
      </c>
      <c r="O59" s="2">
        <f t="shared" si="3"/>
        <v>1.1264133652752726</v>
      </c>
      <c r="P59" s="3">
        <v>5.9353976971911502</v>
      </c>
      <c r="Q59">
        <f t="shared" si="4"/>
        <v>-57.433581965066999</v>
      </c>
      <c r="R59">
        <f t="shared" si="5"/>
        <v>43.570832207041697</v>
      </c>
      <c r="S59">
        <f t="shared" si="6"/>
        <v>72.090455377617445</v>
      </c>
      <c r="T59">
        <v>0</v>
      </c>
      <c r="U59" t="str">
        <f t="shared" si="7"/>
        <v>0</v>
      </c>
      <c r="V59">
        <f t="shared" si="8"/>
        <v>0</v>
      </c>
      <c r="W59" s="3">
        <v>0.33107092907086999</v>
      </c>
      <c r="X59">
        <f t="shared" si="9"/>
        <v>6.3310709290708704</v>
      </c>
      <c r="Y59" s="19">
        <v>3.819696</v>
      </c>
      <c r="AA59" s="3"/>
      <c r="AB59" s="3"/>
    </row>
    <row r="60" spans="1:28">
      <c r="A60" s="8">
        <v>326.78324112353999</v>
      </c>
      <c r="B60" s="8">
        <v>258.51338356107101</v>
      </c>
      <c r="C60" s="8">
        <v>316.200708767783</v>
      </c>
      <c r="D60" s="8">
        <v>258.01272143649601</v>
      </c>
      <c r="E60">
        <f t="shared" si="0"/>
        <v>10.594368958254552</v>
      </c>
      <c r="F60">
        <f t="shared" si="1"/>
        <v>0.98621437646949028</v>
      </c>
      <c r="G60">
        <f t="shared" si="2"/>
        <v>10.448318976252736</v>
      </c>
      <c r="H60">
        <v>59</v>
      </c>
      <c r="I60">
        <f>CORREL(E2:E117,E61:E176)</f>
        <v>-1.5179719601043543E-2</v>
      </c>
      <c r="K60" t="s">
        <v>347</v>
      </c>
      <c r="L60" s="2">
        <f t="shared" si="10"/>
        <v>47.664012992832625</v>
      </c>
      <c r="M60" s="2">
        <v>58</v>
      </c>
      <c r="N60" s="2">
        <f>M60/J2</f>
        <v>12.554112554112553</v>
      </c>
      <c r="O60" s="2">
        <f t="shared" si="3"/>
        <v>0.74475020301300976</v>
      </c>
      <c r="P60" s="3">
        <v>5.4911787813936401</v>
      </c>
      <c r="Q60">
        <f t="shared" si="4"/>
        <v>47.323316333549201</v>
      </c>
      <c r="R60">
        <f t="shared" si="5"/>
        <v>5.6887490519227999</v>
      </c>
      <c r="S60">
        <f t="shared" si="6"/>
        <v>47.664012992832625</v>
      </c>
      <c r="T60">
        <v>0</v>
      </c>
      <c r="U60" t="str">
        <f t="shared" si="7"/>
        <v>0</v>
      </c>
      <c r="V60">
        <f t="shared" si="8"/>
        <v>0</v>
      </c>
      <c r="W60" s="3">
        <v>1.70739808485073</v>
      </c>
      <c r="X60">
        <f t="shared" si="9"/>
        <v>7.7073980848507304</v>
      </c>
      <c r="Y60" s="19">
        <v>3.8549479999999998</v>
      </c>
      <c r="AA60" s="5"/>
      <c r="AB60" s="3"/>
    </row>
    <row r="61" spans="1:28">
      <c r="A61" s="8">
        <v>326.78324112353999</v>
      </c>
      <c r="B61" s="8">
        <v>258.51338356107101</v>
      </c>
      <c r="C61" s="8">
        <v>316.200708767783</v>
      </c>
      <c r="D61" s="8">
        <v>258.01272143649601</v>
      </c>
      <c r="E61">
        <f t="shared" si="0"/>
        <v>10.594368958254552</v>
      </c>
      <c r="F61">
        <f t="shared" si="1"/>
        <v>0.99116122898548609</v>
      </c>
      <c r="G61">
        <f t="shared" si="2"/>
        <v>10.500727756989265</v>
      </c>
      <c r="H61">
        <v>60</v>
      </c>
      <c r="I61">
        <f>CORREL(E2:E116,E62:E176)</f>
        <v>-4.2328627345923096E-2</v>
      </c>
      <c r="K61" t="s">
        <v>348</v>
      </c>
      <c r="L61" s="2">
        <f t="shared" si="10"/>
        <v>73.145014469320699</v>
      </c>
      <c r="M61" s="2">
        <v>59</v>
      </c>
      <c r="N61" s="2">
        <f>M61/J2</f>
        <v>12.770562770562771</v>
      </c>
      <c r="O61" s="2">
        <f t="shared" si="3"/>
        <v>1.1428908510831359</v>
      </c>
      <c r="P61" s="3">
        <v>5.5187225408628304</v>
      </c>
      <c r="Q61">
        <f t="shared" si="4"/>
        <v>-45.676971611035597</v>
      </c>
      <c r="R61">
        <f t="shared" si="5"/>
        <v>-57.129741870253397</v>
      </c>
      <c r="S61">
        <f t="shared" si="6"/>
        <v>73.145014469320699</v>
      </c>
      <c r="T61">
        <v>0</v>
      </c>
      <c r="U61" t="str">
        <f t="shared" si="7"/>
        <v>0</v>
      </c>
      <c r="V61">
        <f t="shared" si="8"/>
        <v>0</v>
      </c>
      <c r="W61" s="3">
        <v>2.8841101383212502</v>
      </c>
      <c r="X61">
        <f t="shared" si="9"/>
        <v>8.8841101383212511</v>
      </c>
      <c r="Y61" s="19">
        <v>3.8846699999999998</v>
      </c>
      <c r="AA61" s="3"/>
      <c r="AB61" s="3"/>
    </row>
    <row r="62" spans="1:28">
      <c r="A62" s="8">
        <v>326.34233740424298</v>
      </c>
      <c r="B62" s="8">
        <v>257.871317941391</v>
      </c>
      <c r="C62" s="8">
        <v>317.10349235089302</v>
      </c>
      <c r="D62" s="8">
        <v>257.407954234557</v>
      </c>
      <c r="E62">
        <f t="shared" si="0"/>
        <v>9.2504574938010506</v>
      </c>
      <c r="F62">
        <f t="shared" si="1"/>
        <v>0.99502119458379923</v>
      </c>
      <c r="G62">
        <f t="shared" si="2"/>
        <v>9.2044012659285794</v>
      </c>
      <c r="H62">
        <v>61</v>
      </c>
      <c r="I62">
        <f>CORREL(E2:E115,E63:E176)</f>
        <v>-4.8356886766837984E-2</v>
      </c>
      <c r="K62" t="s">
        <v>349</v>
      </c>
      <c r="L62" s="2">
        <f t="shared" si="10"/>
        <v>72.130619104621601</v>
      </c>
      <c r="M62" s="2">
        <v>60</v>
      </c>
      <c r="N62" s="2">
        <f>M62/J2</f>
        <v>12.987012987012987</v>
      </c>
      <c r="O62" s="2">
        <f t="shared" si="3"/>
        <v>1.1270409235097125</v>
      </c>
      <c r="P62" s="3">
        <v>5.51775097571901</v>
      </c>
      <c r="Q62">
        <f t="shared" si="4"/>
        <v>7.8097823117118299</v>
      </c>
      <c r="R62">
        <f t="shared" si="5"/>
        <v>71.706579284328399</v>
      </c>
      <c r="S62">
        <f t="shared" si="6"/>
        <v>72.130619104621601</v>
      </c>
      <c r="T62">
        <v>0</v>
      </c>
      <c r="U62" t="str">
        <f t="shared" si="7"/>
        <v>0</v>
      </c>
      <c r="V62">
        <f t="shared" si="8"/>
        <v>0</v>
      </c>
      <c r="W62" s="3">
        <v>3.7236354832903902</v>
      </c>
      <c r="X62">
        <f t="shared" si="9"/>
        <v>9.7236354832903906</v>
      </c>
      <c r="Y62" s="19">
        <v>3.923168</v>
      </c>
      <c r="AA62" s="5"/>
      <c r="AB62" s="3"/>
    </row>
    <row r="63" spans="1:28" s="10" customFormat="1">
      <c r="A63" s="9">
        <v>326.34233740424298</v>
      </c>
      <c r="B63" s="9">
        <v>257.871317941391</v>
      </c>
      <c r="C63" s="9">
        <v>317.10349235089302</v>
      </c>
      <c r="D63" s="9">
        <v>257.407954234557</v>
      </c>
      <c r="E63" s="10">
        <f t="shared" si="0"/>
        <v>9.2504574938010506</v>
      </c>
      <c r="F63" s="10">
        <f t="shared" si="1"/>
        <v>0.99778497426921064</v>
      </c>
      <c r="G63" s="10">
        <f t="shared" si="2"/>
        <v>9.229967492430708</v>
      </c>
      <c r="H63" s="10">
        <v>62</v>
      </c>
      <c r="I63" s="10">
        <f>CORREL(E2:E114,E64:E176)</f>
        <v>4.1056634513309431E-2</v>
      </c>
      <c r="K63" s="10" t="s">
        <v>350</v>
      </c>
      <c r="L63" s="11">
        <f t="shared" si="10"/>
        <v>56.566787646845285</v>
      </c>
      <c r="M63" s="11">
        <v>61</v>
      </c>
      <c r="N63" s="11">
        <f>M63/J2</f>
        <v>13.203463203463203</v>
      </c>
      <c r="O63" s="11">
        <f t="shared" si="3"/>
        <v>0.88385605698195757</v>
      </c>
      <c r="P63" s="12">
        <v>5.5330771297133801</v>
      </c>
      <c r="Q63" s="10">
        <f t="shared" si="4"/>
        <v>50.367039636168201</v>
      </c>
      <c r="R63" s="10">
        <f t="shared" si="5"/>
        <v>-25.748063674225101</v>
      </c>
      <c r="S63" s="10">
        <f t="shared" si="6"/>
        <v>56.566787646845285</v>
      </c>
      <c r="T63" s="10">
        <v>0</v>
      </c>
      <c r="U63" s="10" t="str">
        <f t="shared" si="7"/>
        <v>0</v>
      </c>
      <c r="V63" s="10">
        <f t="shared" si="8"/>
        <v>0</v>
      </c>
      <c r="W63" s="12">
        <v>4.1278236420726904</v>
      </c>
      <c r="X63" s="10">
        <f t="shared" si="9"/>
        <v>10.127823642072691</v>
      </c>
      <c r="Y63" s="19">
        <v>3.9477709999999999</v>
      </c>
      <c r="AA63" s="12"/>
      <c r="AB63" s="12"/>
    </row>
    <row r="64" spans="1:28">
      <c r="A64" s="8">
        <v>317.12257996792903</v>
      </c>
      <c r="B64" s="8">
        <v>260.99406557788097</v>
      </c>
      <c r="C64" s="8">
        <v>321.37122721987402</v>
      </c>
      <c r="D64" s="8">
        <v>260.85448316284601</v>
      </c>
      <c r="E64">
        <f t="shared" si="0"/>
        <v>4.2509395105137271</v>
      </c>
      <c r="F64">
        <f t="shared" si="1"/>
        <v>0.99944590985437931</v>
      </c>
      <c r="G64">
        <f t="shared" si="2"/>
        <v>4.2485841068213217</v>
      </c>
      <c r="H64">
        <v>63</v>
      </c>
      <c r="I64">
        <f>CORREL(E2:E113,E65:E176)</f>
        <v>4.4764425966089337E-2</v>
      </c>
      <c r="K64" t="s">
        <v>351</v>
      </c>
      <c r="L64" s="2">
        <f t="shared" si="10"/>
        <v>43.770419367098455</v>
      </c>
      <c r="M64" s="2">
        <v>62</v>
      </c>
      <c r="N64" s="2">
        <f>M64/J2</f>
        <v>13.419913419913419</v>
      </c>
      <c r="O64" s="2">
        <f t="shared" si="3"/>
        <v>0.68391280261091336</v>
      </c>
      <c r="P64" s="3">
        <v>30.374381120432599</v>
      </c>
      <c r="Q64">
        <f t="shared" si="4"/>
        <v>-43.6279231710826</v>
      </c>
      <c r="R64">
        <f t="shared" si="5"/>
        <v>-3.5290128010226902</v>
      </c>
      <c r="S64">
        <f t="shared" si="6"/>
        <v>43.770419367098455</v>
      </c>
      <c r="T64">
        <v>0</v>
      </c>
      <c r="U64" t="str">
        <f t="shared" si="7"/>
        <v>0</v>
      </c>
      <c r="V64">
        <f t="shared" si="8"/>
        <v>0</v>
      </c>
      <c r="W64" s="3">
        <v>4.0494202213410198</v>
      </c>
      <c r="X64">
        <f t="shared" si="9"/>
        <v>10.04942022134102</v>
      </c>
      <c r="Y64" s="19">
        <v>3.9872299999999998</v>
      </c>
      <c r="AA64" s="5"/>
      <c r="AB64" s="3"/>
    </row>
    <row r="65" spans="1:28">
      <c r="A65" s="8">
        <v>317.12257996792903</v>
      </c>
      <c r="B65" s="8">
        <v>260.99406557788097</v>
      </c>
      <c r="C65" s="8">
        <v>321.37122721987402</v>
      </c>
      <c r="D65" s="8">
        <v>260.85448316284601</v>
      </c>
      <c r="E65">
        <f t="shared" si="0"/>
        <v>4.2509395105137271</v>
      </c>
      <c r="F65">
        <f t="shared" si="1"/>
        <v>1</v>
      </c>
      <c r="G65">
        <f t="shared" si="2"/>
        <v>4.2509395105137271</v>
      </c>
      <c r="H65">
        <v>64</v>
      </c>
      <c r="I65">
        <f>CORREL(E2:E112,E66:E176)</f>
        <v>-3.8182547994286667E-4</v>
      </c>
      <c r="K65" t="s">
        <v>352</v>
      </c>
      <c r="L65" s="2">
        <f t="shared" si="10"/>
        <v>20.700278717362824</v>
      </c>
      <c r="M65" s="2">
        <v>63</v>
      </c>
      <c r="N65" s="2">
        <f>M65/J2</f>
        <v>13.636363636363637</v>
      </c>
      <c r="O65" s="2">
        <f t="shared" si="3"/>
        <v>0.32344185495879413</v>
      </c>
      <c r="P65" s="3">
        <v>30.391220596278401</v>
      </c>
      <c r="Q65">
        <f t="shared" si="4"/>
        <v>-20.512421014291501</v>
      </c>
      <c r="R65">
        <f t="shared" si="5"/>
        <v>2.7824670903636499</v>
      </c>
      <c r="S65">
        <f t="shared" si="6"/>
        <v>20.700278717362824</v>
      </c>
      <c r="T65">
        <v>0</v>
      </c>
      <c r="U65" t="str">
        <f t="shared" si="7"/>
        <v>0</v>
      </c>
      <c r="V65">
        <f t="shared" si="8"/>
        <v>0</v>
      </c>
      <c r="W65" s="3">
        <v>3.4975915115988099</v>
      </c>
      <c r="X65">
        <f t="shared" si="9"/>
        <v>9.4975915115988094</v>
      </c>
      <c r="Y65" s="19">
        <v>4.0160739999999997</v>
      </c>
      <c r="AA65" s="5"/>
      <c r="AB65" s="3"/>
    </row>
    <row r="66" spans="1:28">
      <c r="A66" s="8">
        <v>278.35787239519999</v>
      </c>
      <c r="B66" s="8">
        <v>259.97442935691203</v>
      </c>
      <c r="C66" s="8">
        <v>308.20208668987101</v>
      </c>
      <c r="D66" s="8">
        <v>259.45447727307197</v>
      </c>
      <c r="E66">
        <f t="shared" si="0"/>
        <v>29.848743307478383</v>
      </c>
      <c r="F66">
        <f t="shared" si="1"/>
        <v>0.99944590985437931</v>
      </c>
      <c r="G66">
        <f t="shared" si="2"/>
        <v>29.832204412952549</v>
      </c>
      <c r="H66">
        <v>65</v>
      </c>
      <c r="I66">
        <f>CORREL(E2:E111,E67:E176)</f>
        <v>0.17374340984217027</v>
      </c>
      <c r="K66" s="3">
        <v>30.8124510123628</v>
      </c>
      <c r="L66" s="2">
        <f t="shared" si="10"/>
        <v>30.8124510123628</v>
      </c>
      <c r="M66" s="2">
        <v>64</v>
      </c>
      <c r="N66" s="2">
        <f>M66/J2</f>
        <v>13.852813852813853</v>
      </c>
      <c r="O66" s="2">
        <f t="shared" si="3"/>
        <v>0.48144454706816875</v>
      </c>
      <c r="P66" s="3">
        <v>26.930382111015199</v>
      </c>
      <c r="Q66">
        <f t="shared" si="4"/>
        <v>30.8124510123628</v>
      </c>
      <c r="R66">
        <f t="shared" si="5"/>
        <v>0</v>
      </c>
      <c r="S66">
        <f t="shared" si="6"/>
        <v>30.8124510123628</v>
      </c>
      <c r="T66">
        <v>0</v>
      </c>
      <c r="U66" t="str">
        <f t="shared" si="7"/>
        <v>0</v>
      </c>
      <c r="V66">
        <f t="shared" si="8"/>
        <v>0</v>
      </c>
      <c r="W66" s="3">
        <v>2.5368528390197298</v>
      </c>
      <c r="X66">
        <f t="shared" si="9"/>
        <v>8.5368528390197298</v>
      </c>
      <c r="Y66" s="19">
        <v>4.05626</v>
      </c>
      <c r="AA66" s="5"/>
      <c r="AB66" s="3"/>
    </row>
    <row r="67" spans="1:28">
      <c r="A67" s="8">
        <v>278.35787239519999</v>
      </c>
      <c r="B67" s="8">
        <v>259.97442935691203</v>
      </c>
      <c r="C67" s="8">
        <v>308.20208668987101</v>
      </c>
      <c r="D67" s="8">
        <v>259.45447727307197</v>
      </c>
      <c r="E67">
        <f t="shared" ref="E67:E130" si="11">SQRT((A67-C67)^2+(B67-D67)^2)</f>
        <v>29.848743307478383</v>
      </c>
      <c r="F67">
        <f t="shared" ref="F67:F129" si="12">0.54-(0.46*COS(2*PI()*0.03*H67/3.84))</f>
        <v>0.99778497426921064</v>
      </c>
      <c r="G67">
        <f t="shared" ref="G67:G129" si="13">E67*F67</f>
        <v>29.782627573020591</v>
      </c>
      <c r="H67">
        <v>66</v>
      </c>
      <c r="I67">
        <f>CORREL(E2:E110,E68:E176)</f>
        <v>0.17695575669911437</v>
      </c>
      <c r="K67" t="s">
        <v>353</v>
      </c>
      <c r="L67" s="2">
        <f t="shared" si="10"/>
        <v>20.700278717362966</v>
      </c>
      <c r="M67" s="2">
        <v>65</v>
      </c>
      <c r="N67" s="2">
        <f>M67/J2</f>
        <v>14.069264069264069</v>
      </c>
      <c r="O67" s="2">
        <f t="shared" si="3"/>
        <v>0.32344185495879635</v>
      </c>
      <c r="P67" s="3">
        <v>26.885627683057301</v>
      </c>
      <c r="Q67">
        <f t="shared" ref="Q67:Q128" si="14">IMREAL(K67)</f>
        <v>-20.512421014291601</v>
      </c>
      <c r="R67">
        <f t="shared" ref="R67:R128" si="15">IMAGINARY(K67)</f>
        <v>-2.7824670903639701</v>
      </c>
      <c r="S67">
        <f t="shared" ref="S67:S128" si="16">IMABS(K67)</f>
        <v>20.700278717362966</v>
      </c>
      <c r="T67">
        <v>0</v>
      </c>
      <c r="U67" t="str">
        <f t="shared" ref="U67:U129" si="17">COMPLEX(T67*Q67,T67*R67)</f>
        <v>0</v>
      </c>
      <c r="V67">
        <f t="shared" ref="V67:V129" si="18">IMABS(U67)</f>
        <v>0</v>
      </c>
      <c r="W67" s="3">
        <v>1.2795259580446301</v>
      </c>
      <c r="X67">
        <f t="shared" ref="X67:X129" si="19">W67+6</f>
        <v>7.2795259580446299</v>
      </c>
      <c r="Y67" s="19">
        <v>4.0760269999999998</v>
      </c>
      <c r="AA67" s="5"/>
      <c r="AB67" s="3"/>
    </row>
    <row r="68" spans="1:28">
      <c r="A68" s="8">
        <v>281.931337349145</v>
      </c>
      <c r="B68" s="8">
        <v>261.65016025884597</v>
      </c>
      <c r="C68" s="8">
        <v>298.68272785825002</v>
      </c>
      <c r="D68" s="8">
        <v>259.13949786828101</v>
      </c>
      <c r="E68">
        <f t="shared" si="11"/>
        <v>16.93849195258926</v>
      </c>
      <c r="F68">
        <f t="shared" si="12"/>
        <v>0.99502119458379934</v>
      </c>
      <c r="G68">
        <f t="shared" si="13"/>
        <v>16.854158497113438</v>
      </c>
      <c r="H68">
        <v>67</v>
      </c>
      <c r="I68">
        <f>CORREL(E2:E109,E69:E176)</f>
        <v>0.18698237622898203</v>
      </c>
      <c r="K68" t="s">
        <v>354</v>
      </c>
      <c r="L68" s="2">
        <f t="shared" ref="L68:L129" si="20">IMABS(K68)</f>
        <v>43.770419367098476</v>
      </c>
      <c r="M68" s="2">
        <v>66</v>
      </c>
      <c r="N68" s="2">
        <f>M68/J2</f>
        <v>14.285714285714285</v>
      </c>
      <c r="O68" s="2">
        <f t="shared" ref="O68:O129" si="21">L68/(128/2)</f>
        <v>0.68391280261091369</v>
      </c>
      <c r="P68" s="3">
        <v>6.3709326695575497</v>
      </c>
      <c r="Q68">
        <f t="shared" si="14"/>
        <v>-43.6279231710826</v>
      </c>
      <c r="R68">
        <f t="shared" si="15"/>
        <v>3.52901280102291</v>
      </c>
      <c r="S68">
        <f t="shared" si="16"/>
        <v>43.770419367098476</v>
      </c>
      <c r="T68">
        <v>0</v>
      </c>
      <c r="U68" t="str">
        <f t="shared" si="17"/>
        <v>0</v>
      </c>
      <c r="V68">
        <f t="shared" si="18"/>
        <v>0</v>
      </c>
      <c r="W68" s="3">
        <v>-0.127392694930647</v>
      </c>
      <c r="X68">
        <f t="shared" si="19"/>
        <v>5.8726073050693532</v>
      </c>
      <c r="Y68" s="19">
        <v>4.1216020000000002</v>
      </c>
      <c r="AA68" s="5"/>
      <c r="AB68" s="3"/>
    </row>
    <row r="69" spans="1:28">
      <c r="A69" s="8">
        <v>279.26674310706397</v>
      </c>
      <c r="B69" s="8">
        <v>261.87519854237598</v>
      </c>
      <c r="C69" s="8">
        <v>290.78241038044098</v>
      </c>
      <c r="D69" s="8">
        <v>262.35117491488302</v>
      </c>
      <c r="E69">
        <f t="shared" si="11"/>
        <v>11.52549982683229</v>
      </c>
      <c r="F69">
        <f t="shared" si="12"/>
        <v>0.99116122898548609</v>
      </c>
      <c r="G69">
        <f t="shared" si="13"/>
        <v>11.423628573035099</v>
      </c>
      <c r="H69">
        <v>68</v>
      </c>
      <c r="I69">
        <f>CORREL(E2:E108,E70:E176)</f>
        <v>0.17153040885184614</v>
      </c>
      <c r="K69" t="s">
        <v>355</v>
      </c>
      <c r="L69" s="2">
        <f t="shared" si="20"/>
        <v>56.566787646845285</v>
      </c>
      <c r="M69" s="2">
        <v>67</v>
      </c>
      <c r="N69" s="2">
        <f>M69/J2</f>
        <v>14.502164502164502</v>
      </c>
      <c r="O69" s="2">
        <f t="shared" si="21"/>
        <v>0.88385605698195757</v>
      </c>
      <c r="P69" s="3">
        <v>11.638011644078</v>
      </c>
      <c r="Q69">
        <f t="shared" si="14"/>
        <v>50.3670396361684</v>
      </c>
      <c r="R69">
        <f t="shared" si="15"/>
        <v>25.748063674224699</v>
      </c>
      <c r="S69">
        <f t="shared" si="16"/>
        <v>56.566787646845285</v>
      </c>
      <c r="T69">
        <v>0</v>
      </c>
      <c r="U69" t="str">
        <f t="shared" si="17"/>
        <v>0</v>
      </c>
      <c r="V69">
        <f t="shared" si="18"/>
        <v>0</v>
      </c>
      <c r="W69" s="3">
        <v>-1.51941762976387</v>
      </c>
      <c r="X69">
        <f t="shared" si="19"/>
        <v>4.4805823702361298</v>
      </c>
      <c r="Y69" s="19">
        <v>4.1567629999999998</v>
      </c>
      <c r="AA69" s="5"/>
      <c r="AB69" s="3"/>
    </row>
    <row r="70" spans="1:28">
      <c r="A70" s="8">
        <v>279.26674310706397</v>
      </c>
      <c r="B70" s="8">
        <v>261.87519854237598</v>
      </c>
      <c r="C70" s="8">
        <v>290.78241038044098</v>
      </c>
      <c r="D70" s="8">
        <v>262.35117491488302</v>
      </c>
      <c r="E70">
        <f t="shared" si="11"/>
        <v>11.52549982683229</v>
      </c>
      <c r="F70">
        <f t="shared" si="12"/>
        <v>0.98621437646949028</v>
      </c>
      <c r="G70">
        <f t="shared" si="13"/>
        <v>11.366613625218625</v>
      </c>
      <c r="H70">
        <v>69</v>
      </c>
      <c r="I70">
        <f>CORREL(E2:E107,E71:E176)</f>
        <v>7.4450186943951419E-2</v>
      </c>
      <c r="K70" t="s">
        <v>356</v>
      </c>
      <c r="L70" s="2">
        <f t="shared" si="20"/>
        <v>72.130619104621672</v>
      </c>
      <c r="M70" s="2">
        <v>68</v>
      </c>
      <c r="N70" s="2">
        <f>M70/J2</f>
        <v>14.718614718614718</v>
      </c>
      <c r="O70" s="2">
        <f t="shared" si="21"/>
        <v>1.1270409235097136</v>
      </c>
      <c r="P70" s="3">
        <v>11.5799267175301</v>
      </c>
      <c r="Q70">
        <f t="shared" si="14"/>
        <v>7.80978231171171</v>
      </c>
      <c r="R70">
        <f t="shared" si="15"/>
        <v>-71.706579284328498</v>
      </c>
      <c r="S70">
        <f t="shared" si="16"/>
        <v>72.130619104621672</v>
      </c>
      <c r="T70">
        <v>0</v>
      </c>
      <c r="U70" t="str">
        <f t="shared" si="17"/>
        <v>0</v>
      </c>
      <c r="V70">
        <f t="shared" si="18"/>
        <v>0</v>
      </c>
      <c r="W70" s="3">
        <v>-2.7338046087466101</v>
      </c>
      <c r="X70">
        <f t="shared" si="19"/>
        <v>3.2661953912533899</v>
      </c>
      <c r="Y70" s="19">
        <v>4.1846389999999998</v>
      </c>
      <c r="AA70" s="5"/>
      <c r="AB70" s="3"/>
    </row>
    <row r="71" spans="1:28">
      <c r="A71" s="8">
        <v>283.99551474723302</v>
      </c>
      <c r="B71" s="8">
        <v>259.46459438457498</v>
      </c>
      <c r="C71" s="8">
        <v>280.72158374118402</v>
      </c>
      <c r="D71" s="8">
        <v>259.33644430553801</v>
      </c>
      <c r="E71">
        <f t="shared" si="11"/>
        <v>3.2764381079346179</v>
      </c>
      <c r="F71">
        <f t="shared" si="12"/>
        <v>0.98019255443681619</v>
      </c>
      <c r="G71">
        <f t="shared" si="13"/>
        <v>3.2115402384705618</v>
      </c>
      <c r="H71">
        <v>70</v>
      </c>
      <c r="I71">
        <f>CORREL(E2:E106,E72:E176)</f>
        <v>0.10635077304221627</v>
      </c>
      <c r="K71" t="s">
        <v>357</v>
      </c>
      <c r="L71" s="2">
        <f t="shared" si="20"/>
        <v>73.145014469320841</v>
      </c>
      <c r="M71" s="2">
        <v>69</v>
      </c>
      <c r="N71" s="2">
        <f>M71/J2</f>
        <v>14.935064935064934</v>
      </c>
      <c r="O71" s="2">
        <f t="shared" si="21"/>
        <v>1.1428908510831381</v>
      </c>
      <c r="P71" s="3">
        <v>5.4878365847774404</v>
      </c>
      <c r="Q71">
        <f t="shared" si="14"/>
        <v>-45.676971611035299</v>
      </c>
      <c r="R71">
        <f t="shared" si="15"/>
        <v>57.129741870253802</v>
      </c>
      <c r="S71">
        <f t="shared" si="16"/>
        <v>73.145014469320841</v>
      </c>
      <c r="T71">
        <v>0</v>
      </c>
      <c r="U71" t="str">
        <f t="shared" si="17"/>
        <v>0</v>
      </c>
      <c r="V71">
        <f t="shared" si="18"/>
        <v>0</v>
      </c>
      <c r="W71" s="3">
        <v>-3.6285773797068401</v>
      </c>
      <c r="X71">
        <f t="shared" si="19"/>
        <v>2.3714226202931599</v>
      </c>
      <c r="Y71" s="19">
        <v>4.2143810000000004</v>
      </c>
      <c r="AA71" s="3"/>
      <c r="AB71" s="3"/>
    </row>
    <row r="72" spans="1:28" s="15" customFormat="1">
      <c r="A72" s="14">
        <v>283.99551474723302</v>
      </c>
      <c r="B72" s="14">
        <v>259.46459438457498</v>
      </c>
      <c r="C72" s="14">
        <v>280.72158374118402</v>
      </c>
      <c r="D72" s="14">
        <v>259.33644430553801</v>
      </c>
      <c r="E72" s="15">
        <f t="shared" si="11"/>
        <v>3.2764381079346179</v>
      </c>
      <c r="F72" s="15">
        <f t="shared" si="12"/>
        <v>0.9731102699841897</v>
      </c>
      <c r="G72" s="15">
        <f t="shared" si="13"/>
        <v>3.1883355717987438</v>
      </c>
      <c r="H72" s="15">
        <v>71</v>
      </c>
      <c r="I72" s="15">
        <f>CORREL(E2:E105,E73:E176)</f>
        <v>-0.13580996232886813</v>
      </c>
      <c r="K72" s="15" t="s">
        <v>358</v>
      </c>
      <c r="L72" s="16">
        <f t="shared" si="20"/>
        <v>47.664012992832255</v>
      </c>
      <c r="M72" s="16">
        <v>70</v>
      </c>
      <c r="N72" s="16">
        <f>M72/J2</f>
        <v>15.15151515151515</v>
      </c>
      <c r="O72" s="16">
        <f t="shared" si="21"/>
        <v>0.74475020301300399</v>
      </c>
      <c r="P72" s="17">
        <v>5.4481847637684</v>
      </c>
      <c r="Q72" s="15">
        <f t="shared" si="14"/>
        <v>47.323316333548803</v>
      </c>
      <c r="R72" s="15">
        <f t="shared" si="15"/>
        <v>-5.6887490519230397</v>
      </c>
      <c r="S72" s="15">
        <f t="shared" si="16"/>
        <v>47.664012992832255</v>
      </c>
      <c r="T72" s="15">
        <v>0</v>
      </c>
      <c r="U72" s="15" t="str">
        <f t="shared" si="17"/>
        <v>0</v>
      </c>
      <c r="V72" s="15">
        <f t="shared" si="18"/>
        <v>0</v>
      </c>
      <c r="W72" s="17">
        <v>-4.0991263850940598</v>
      </c>
      <c r="X72" s="15">
        <f t="shared" si="19"/>
        <v>1.9008736149059402</v>
      </c>
      <c r="Y72" s="19">
        <v>4.2438159999999998</v>
      </c>
      <c r="AA72" s="18"/>
      <c r="AB72" s="17"/>
    </row>
    <row r="73" spans="1:28">
      <c r="A73" s="8">
        <v>280.68000241290702</v>
      </c>
      <c r="B73" s="8">
        <v>258.76142141141702</v>
      </c>
      <c r="C73" s="8">
        <v>279.72064731464297</v>
      </c>
      <c r="D73" s="8">
        <v>258.02452473325002</v>
      </c>
      <c r="E73">
        <f t="shared" si="11"/>
        <v>1.2097019958893869</v>
      </c>
      <c r="F73">
        <f t="shared" si="12"/>
        <v>0.96498458495519202</v>
      </c>
      <c r="G73">
        <f t="shared" si="13"/>
        <v>1.1673437784227874</v>
      </c>
      <c r="H73">
        <v>72</v>
      </c>
      <c r="I73">
        <f>CORREL(E2:E104,E74:E176)</f>
        <v>-9.890372011817862E-2</v>
      </c>
      <c r="K73" t="s">
        <v>359</v>
      </c>
      <c r="L73" s="2">
        <f t="shared" si="20"/>
        <v>72.090455377617303</v>
      </c>
      <c r="M73" s="2">
        <v>71</v>
      </c>
      <c r="N73" s="2">
        <f>M73/J2</f>
        <v>15.367965367965368</v>
      </c>
      <c r="O73" s="2">
        <f t="shared" si="21"/>
        <v>1.1264133652752704</v>
      </c>
      <c r="P73" s="3">
        <v>8.0111215370992692</v>
      </c>
      <c r="Q73">
        <f t="shared" si="14"/>
        <v>-57.433581965066899</v>
      </c>
      <c r="R73">
        <f t="shared" si="15"/>
        <v>-43.570832207041597</v>
      </c>
      <c r="S73">
        <f t="shared" si="16"/>
        <v>72.090455377617303</v>
      </c>
      <c r="T73">
        <v>0</v>
      </c>
      <c r="U73" t="str">
        <f t="shared" si="17"/>
        <v>0</v>
      </c>
      <c r="V73">
        <f t="shared" si="18"/>
        <v>0</v>
      </c>
      <c r="W73" s="3">
        <v>-4.0904388609340501</v>
      </c>
      <c r="X73">
        <f t="shared" si="19"/>
        <v>1.9095611390659499</v>
      </c>
      <c r="Y73" s="19">
        <v>4.2911270000000004</v>
      </c>
      <c r="AA73" s="3"/>
      <c r="AB73" s="3"/>
    </row>
    <row r="74" spans="1:28">
      <c r="A74" s="8">
        <v>275.675522622431</v>
      </c>
      <c r="B74" s="8">
        <v>263.58445080708901</v>
      </c>
      <c r="C74" s="8">
        <v>280.27182754932198</v>
      </c>
      <c r="D74" s="8">
        <v>262.55925017479302</v>
      </c>
      <c r="E74">
        <f t="shared" si="11"/>
        <v>4.7092520974590428</v>
      </c>
      <c r="F74">
        <f t="shared" si="12"/>
        <v>0.95583507483678409</v>
      </c>
      <c r="G74">
        <f t="shared" si="13"/>
        <v>4.5012683310000465</v>
      </c>
      <c r="H74">
        <v>73</v>
      </c>
      <c r="I74">
        <f>CORREL(E2:E103,E75:E176)</f>
        <v>1.6094831112282361E-2</v>
      </c>
      <c r="K74" t="s">
        <v>360</v>
      </c>
      <c r="L74" s="2">
        <f t="shared" si="20"/>
        <v>43.836644546574973</v>
      </c>
      <c r="M74" s="2">
        <v>72</v>
      </c>
      <c r="N74" s="2">
        <f>M74/J2</f>
        <v>15.584415584415584</v>
      </c>
      <c r="O74" s="2">
        <f t="shared" si="21"/>
        <v>0.68494757104023396</v>
      </c>
      <c r="P74" s="3">
        <v>11.049985366689899</v>
      </c>
      <c r="Q74">
        <f t="shared" si="14"/>
        <v>28.430865319811598</v>
      </c>
      <c r="R74">
        <f t="shared" si="15"/>
        <v>33.366709491190399</v>
      </c>
      <c r="S74">
        <f t="shared" si="16"/>
        <v>43.836644546574973</v>
      </c>
      <c r="T74">
        <v>0</v>
      </c>
      <c r="U74" t="str">
        <f t="shared" si="17"/>
        <v>0</v>
      </c>
      <c r="V74">
        <f t="shared" si="18"/>
        <v>0</v>
      </c>
      <c r="W74" s="3">
        <v>-3.6035304819188299</v>
      </c>
      <c r="X74">
        <f t="shared" si="19"/>
        <v>2.3964695180811701</v>
      </c>
      <c r="Y74" s="19">
        <v>4.3209400000000002</v>
      </c>
      <c r="AA74" s="5"/>
      <c r="AB74" s="3"/>
    </row>
    <row r="75" spans="1:28">
      <c r="A75" s="8">
        <v>275.675522622431</v>
      </c>
      <c r="B75" s="8">
        <v>263.58445080708901</v>
      </c>
      <c r="C75" s="8">
        <v>280.27182754932198</v>
      </c>
      <c r="D75" s="8">
        <v>262.55925017479302</v>
      </c>
      <c r="E75">
        <f t="shared" si="11"/>
        <v>4.7092520974590428</v>
      </c>
      <c r="F75">
        <f t="shared" si="12"/>
        <v>0.94568378160024336</v>
      </c>
      <c r="G75">
        <f t="shared" si="13"/>
        <v>4.4534633320339454</v>
      </c>
      <c r="H75">
        <v>74</v>
      </c>
      <c r="I75">
        <f>CORREL(E2:E102,E76:E176)</f>
        <v>1.609751739093726E-2</v>
      </c>
      <c r="K75" t="s">
        <v>361</v>
      </c>
      <c r="L75" s="2">
        <f t="shared" si="20"/>
        <v>32.298744789239848</v>
      </c>
      <c r="M75" s="2">
        <v>73</v>
      </c>
      <c r="N75" s="2">
        <f>M75/J2</f>
        <v>15.8008658008658</v>
      </c>
      <c r="O75" s="2">
        <f t="shared" si="21"/>
        <v>0.50466788733187262</v>
      </c>
      <c r="P75" s="3">
        <v>10.932630767899999</v>
      </c>
      <c r="Q75">
        <f t="shared" si="14"/>
        <v>2.3215670946495499</v>
      </c>
      <c r="R75">
        <f t="shared" si="15"/>
        <v>32.215202019939099</v>
      </c>
      <c r="S75">
        <f t="shared" si="16"/>
        <v>32.298744789239848</v>
      </c>
      <c r="T75">
        <v>0</v>
      </c>
      <c r="U75" t="str">
        <f t="shared" si="17"/>
        <v>0</v>
      </c>
      <c r="V75">
        <f t="shared" si="18"/>
        <v>0</v>
      </c>
      <c r="W75" s="3">
        <v>-2.69532661697952</v>
      </c>
      <c r="X75">
        <f t="shared" si="19"/>
        <v>3.30467338302048</v>
      </c>
      <c r="Y75" s="19">
        <v>4.3472270000000002</v>
      </c>
      <c r="AA75" s="3"/>
      <c r="AB75" s="3"/>
    </row>
    <row r="76" spans="1:28">
      <c r="A76" s="8">
        <v>264.54278801944002</v>
      </c>
      <c r="B76" s="8">
        <v>257.07105442150998</v>
      </c>
      <c r="C76" s="8">
        <v>276.906673921221</v>
      </c>
      <c r="D76" s="8">
        <v>260.36447772905501</v>
      </c>
      <c r="E76">
        <f t="shared" si="11"/>
        <v>12.79501120261093</v>
      </c>
      <c r="F76">
        <f t="shared" si="12"/>
        <v>0.93455516060012522</v>
      </c>
      <c r="G76">
        <f t="shared" si="13"/>
        <v>11.957643749336459</v>
      </c>
      <c r="H76">
        <v>75</v>
      </c>
      <c r="I76">
        <f>CORREL(E2:E101,E77:E176)</f>
        <v>-5.3948241348954588E-2</v>
      </c>
      <c r="K76" t="s">
        <v>362</v>
      </c>
      <c r="L76" s="2">
        <f t="shared" si="20"/>
        <v>23.076392282853384</v>
      </c>
      <c r="M76" s="2">
        <v>74</v>
      </c>
      <c r="N76" s="2">
        <f>M76/J2</f>
        <v>16.017316017316016</v>
      </c>
      <c r="O76" s="2">
        <f t="shared" si="21"/>
        <v>0.36056862941958412</v>
      </c>
      <c r="P76" s="3">
        <v>14.893404366288999</v>
      </c>
      <c r="Q76">
        <f t="shared" si="14"/>
        <v>18.6114264603967</v>
      </c>
      <c r="R76">
        <f t="shared" si="15"/>
        <v>-13.6431186281356</v>
      </c>
      <c r="S76">
        <f t="shared" si="16"/>
        <v>23.076392282853384</v>
      </c>
      <c r="T76">
        <v>0</v>
      </c>
      <c r="U76" t="str">
        <f t="shared" si="17"/>
        <v>0</v>
      </c>
      <c r="V76">
        <f t="shared" si="18"/>
        <v>0</v>
      </c>
      <c r="W76" s="3">
        <v>-1.4720070779749701</v>
      </c>
      <c r="X76">
        <f t="shared" si="19"/>
        <v>4.5279929220250299</v>
      </c>
      <c r="Y76" s="19">
        <v>4.3820119999999996</v>
      </c>
      <c r="AA76" s="5"/>
      <c r="AB76" s="3"/>
    </row>
    <row r="77" spans="1:28">
      <c r="A77" s="8">
        <v>278.30415053311901</v>
      </c>
      <c r="B77" s="8">
        <v>261.43827422026999</v>
      </c>
      <c r="C77" s="8">
        <v>242.628466891871</v>
      </c>
      <c r="D77" s="8">
        <v>254.573173315144</v>
      </c>
      <c r="E77">
        <f t="shared" si="11"/>
        <v>36.330208005294615</v>
      </c>
      <c r="F77">
        <f t="shared" si="12"/>
        <v>0.92247602165917097</v>
      </c>
      <c r="G77">
        <f t="shared" si="13"/>
        <v>33.51374574677434</v>
      </c>
      <c r="H77">
        <v>76</v>
      </c>
      <c r="I77">
        <f>CORREL(E2:E100,E78:E176)</f>
        <v>-3.0053796967666063E-2</v>
      </c>
      <c r="K77" t="s">
        <v>363</v>
      </c>
      <c r="L77" s="2">
        <f t="shared" si="20"/>
        <v>41.102202073820592</v>
      </c>
      <c r="M77" s="2">
        <v>75</v>
      </c>
      <c r="N77" s="2">
        <f>M77/J2</f>
        <v>16.233766233766232</v>
      </c>
      <c r="O77" s="2">
        <f t="shared" si="21"/>
        <v>0.64222190740344676</v>
      </c>
      <c r="P77" s="3">
        <v>16.195509393942</v>
      </c>
      <c r="Q77">
        <f t="shared" si="14"/>
        <v>-25.216507495919998</v>
      </c>
      <c r="R77">
        <f t="shared" si="15"/>
        <v>-32.457953802194503</v>
      </c>
      <c r="S77">
        <f t="shared" si="16"/>
        <v>41.102202073820592</v>
      </c>
      <c r="T77">
        <v>0</v>
      </c>
      <c r="U77" t="str">
        <f t="shared" si="17"/>
        <v>0</v>
      </c>
      <c r="V77">
        <f t="shared" si="18"/>
        <v>0</v>
      </c>
      <c r="W77" s="5">
        <v>-7.6592439369942797E-2</v>
      </c>
      <c r="X77">
        <f t="shared" si="19"/>
        <v>5.9234075606300571</v>
      </c>
      <c r="Y77" s="19">
        <v>4.4269699999999998</v>
      </c>
      <c r="AA77" s="3"/>
      <c r="AB77" s="3"/>
    </row>
    <row r="78" spans="1:28">
      <c r="A78" s="8">
        <v>278.30415053311901</v>
      </c>
      <c r="B78" s="8">
        <v>261.43827422026999</v>
      </c>
      <c r="C78" s="8">
        <v>242.628466891871</v>
      </c>
      <c r="D78" s="8">
        <v>254.573173315144</v>
      </c>
      <c r="E78">
        <f t="shared" si="11"/>
        <v>36.330208005294615</v>
      </c>
      <c r="F78">
        <f t="shared" si="12"/>
        <v>0.90947546448109673</v>
      </c>
      <c r="G78">
        <f t="shared" si="13"/>
        <v>33.041432800310176</v>
      </c>
      <c r="H78">
        <v>77</v>
      </c>
      <c r="I78">
        <f>CORREL(E2:E99,E79:E176)</f>
        <v>-6.0338580038946966E-3</v>
      </c>
      <c r="K78" t="s">
        <v>364</v>
      </c>
      <c r="L78" s="2">
        <f t="shared" si="20"/>
        <v>26.336311758718139</v>
      </c>
      <c r="M78" s="2">
        <v>76</v>
      </c>
      <c r="N78" s="2">
        <f>M78/J2</f>
        <v>16.450216450216448</v>
      </c>
      <c r="O78" s="2">
        <f t="shared" si="21"/>
        <v>0.41150487122997093</v>
      </c>
      <c r="P78" s="3">
        <v>15.967264278664899</v>
      </c>
      <c r="Q78">
        <f t="shared" si="14"/>
        <v>-13.1892429637129</v>
      </c>
      <c r="R78">
        <f t="shared" si="15"/>
        <v>22.7957273868711</v>
      </c>
      <c r="S78">
        <f t="shared" si="16"/>
        <v>26.336311758718139</v>
      </c>
      <c r="T78">
        <v>0</v>
      </c>
      <c r="U78" t="str">
        <f t="shared" si="17"/>
        <v>0</v>
      </c>
      <c r="V78">
        <f t="shared" si="18"/>
        <v>0</v>
      </c>
      <c r="W78" s="3">
        <v>1.3277767645216501</v>
      </c>
      <c r="X78">
        <f t="shared" si="19"/>
        <v>7.3277767645216496</v>
      </c>
      <c r="Y78" s="19">
        <v>4.4429939999999997</v>
      </c>
      <c r="AA78" s="5"/>
      <c r="AB78" s="3"/>
    </row>
    <row r="79" spans="1:28">
      <c r="A79" s="8">
        <v>253.96298728378801</v>
      </c>
      <c r="B79" s="8">
        <v>254.636708775383</v>
      </c>
      <c r="C79" s="8">
        <v>279.71149132873302</v>
      </c>
      <c r="D79" s="8">
        <v>261.15111687211203</v>
      </c>
      <c r="E79">
        <f t="shared" si="11"/>
        <v>26.559799950362542</v>
      </c>
      <c r="F79">
        <f t="shared" si="12"/>
        <v>0.89558480854685918</v>
      </c>
      <c r="G79">
        <f t="shared" si="13"/>
        <v>23.786553353588317</v>
      </c>
      <c r="H79">
        <v>78</v>
      </c>
      <c r="I79">
        <f>CORREL(E2:E98,E80:E176)</f>
        <v>-2.9032565661712868E-2</v>
      </c>
      <c r="K79" t="s">
        <v>365</v>
      </c>
      <c r="L79" s="2">
        <f t="shared" si="20"/>
        <v>72.903049844498142</v>
      </c>
      <c r="M79" s="2">
        <v>77</v>
      </c>
      <c r="N79" s="2">
        <f>M79/J2</f>
        <v>16.666666666666668</v>
      </c>
      <c r="O79" s="2">
        <f t="shared" si="21"/>
        <v>1.1391101538202835</v>
      </c>
      <c r="P79" s="3">
        <v>22.881746372785301</v>
      </c>
      <c r="Q79">
        <f t="shared" si="14"/>
        <v>47.892803325867298</v>
      </c>
      <c r="R79">
        <f t="shared" si="15"/>
        <v>-54.964843911532903</v>
      </c>
      <c r="S79">
        <f t="shared" si="16"/>
        <v>72.903049844498142</v>
      </c>
      <c r="T79">
        <v>0</v>
      </c>
      <c r="U79" t="str">
        <f t="shared" si="17"/>
        <v>0</v>
      </c>
      <c r="V79">
        <f t="shared" si="18"/>
        <v>0</v>
      </c>
      <c r="W79" s="3">
        <v>2.5769131044164899</v>
      </c>
      <c r="X79">
        <f t="shared" si="19"/>
        <v>8.5769131044164908</v>
      </c>
      <c r="Y79" s="19">
        <v>4.4884880000000003</v>
      </c>
      <c r="AA79" s="3"/>
      <c r="AB79" s="3"/>
    </row>
    <row r="80" spans="1:28">
      <c r="A80" s="8">
        <v>251.09893418842699</v>
      </c>
      <c r="B80" s="8">
        <v>256.63261253267802</v>
      </c>
      <c r="C80" s="8">
        <v>282.73276433684902</v>
      </c>
      <c r="D80" s="8">
        <v>263.71742337594202</v>
      </c>
      <c r="E80">
        <f t="shared" si="11"/>
        <v>32.417491490614218</v>
      </c>
      <c r="F80">
        <f t="shared" si="12"/>
        <v>0.88083751766328122</v>
      </c>
      <c r="G80">
        <f t="shared" si="13"/>
        <v>28.554542733463169</v>
      </c>
      <c r="H80">
        <v>79</v>
      </c>
      <c r="I80">
        <f>CORREL(E2:E97,E81:E176)</f>
        <v>-6.3145806569365789E-2</v>
      </c>
      <c r="K80" t="s">
        <v>366</v>
      </c>
      <c r="L80" s="2">
        <f t="shared" si="20"/>
        <v>73.528126295731084</v>
      </c>
      <c r="M80" s="2">
        <v>78</v>
      </c>
      <c r="N80" s="2">
        <f>M80/J2</f>
        <v>16.883116883116884</v>
      </c>
      <c r="O80" s="2">
        <f t="shared" si="21"/>
        <v>1.1488769733707982</v>
      </c>
      <c r="P80" s="3">
        <v>28.271632286042699</v>
      </c>
      <c r="Q80">
        <f t="shared" si="14"/>
        <v>-53.9477414682515</v>
      </c>
      <c r="R80">
        <f t="shared" si="15"/>
        <v>49.960249669469</v>
      </c>
      <c r="S80">
        <f t="shared" si="16"/>
        <v>73.528126295731084</v>
      </c>
      <c r="T80">
        <v>0</v>
      </c>
      <c r="U80" t="str">
        <f t="shared" si="17"/>
        <v>0</v>
      </c>
      <c r="V80">
        <f t="shared" si="18"/>
        <v>0</v>
      </c>
      <c r="W80" s="3">
        <v>3.5247777153897499</v>
      </c>
      <c r="X80">
        <f t="shared" si="19"/>
        <v>9.5247777153897495</v>
      </c>
      <c r="Y80" s="19">
        <v>4.5191999999999997</v>
      </c>
      <c r="AA80" s="5"/>
      <c r="AB80" s="3"/>
    </row>
    <row r="81" spans="1:28">
      <c r="A81" s="8">
        <v>251.09893418842699</v>
      </c>
      <c r="B81" s="8">
        <v>256.63261253267802</v>
      </c>
      <c r="C81" s="8">
        <v>282.73276433684902</v>
      </c>
      <c r="D81" s="8">
        <v>263.71742337594202</v>
      </c>
      <c r="E81">
        <f t="shared" si="11"/>
        <v>32.417491490614218</v>
      </c>
      <c r="F81">
        <f t="shared" si="12"/>
        <v>0.86526911934581197</v>
      </c>
      <c r="G81">
        <f t="shared" si="13"/>
        <v>28.049854313484119</v>
      </c>
      <c r="H81">
        <v>80</v>
      </c>
      <c r="I81">
        <f>CORREL(E2:E96,E82:E176)</f>
        <v>-7.651169206887562E-2</v>
      </c>
      <c r="K81" t="s">
        <v>367</v>
      </c>
      <c r="L81" s="2">
        <f t="shared" si="20"/>
        <v>48.968149909265541</v>
      </c>
      <c r="M81" s="2">
        <v>79</v>
      </c>
      <c r="N81" s="2">
        <f>M81/J2</f>
        <v>17.0995670995671</v>
      </c>
      <c r="O81" s="2">
        <f t="shared" si="21"/>
        <v>0.76512734233227409</v>
      </c>
      <c r="P81" s="3">
        <v>27.7719441782045</v>
      </c>
      <c r="Q81">
        <f t="shared" si="14"/>
        <v>33.213272367246802</v>
      </c>
      <c r="R81">
        <f t="shared" si="15"/>
        <v>35.982749258434701</v>
      </c>
      <c r="S81">
        <f t="shared" si="16"/>
        <v>48.968149909265541</v>
      </c>
      <c r="T81">
        <v>0</v>
      </c>
      <c r="U81" t="str">
        <f t="shared" si="17"/>
        <v>0</v>
      </c>
      <c r="V81">
        <f t="shared" si="18"/>
        <v>0</v>
      </c>
      <c r="W81" s="3">
        <v>4.0605539736126799</v>
      </c>
      <c r="X81">
        <f t="shared" si="19"/>
        <v>10.060553973612681</v>
      </c>
      <c r="Y81" s="19">
        <v>4.5474509999999997</v>
      </c>
      <c r="AA81" s="5"/>
      <c r="AB81" s="3"/>
    </row>
    <row r="82" spans="1:28" s="10" customFormat="1">
      <c r="A82" s="9">
        <v>254.13057723583401</v>
      </c>
      <c r="B82" s="9">
        <v>257.00846322501201</v>
      </c>
      <c r="C82" s="9">
        <v>284.00762155733202</v>
      </c>
      <c r="D82" s="9">
        <v>263.388752146917</v>
      </c>
      <c r="E82" s="10">
        <f t="shared" si="11"/>
        <v>30.550709715418066</v>
      </c>
      <c r="F82" s="10">
        <f t="shared" si="12"/>
        <v>0.84891711922962865</v>
      </c>
      <c r="G82" s="10">
        <f t="shared" si="13"/>
        <v>25.935020482033334</v>
      </c>
      <c r="H82" s="10">
        <v>81</v>
      </c>
      <c r="I82" s="10">
        <f>CORREL(E2:E95,E83:E176)</f>
        <v>-4.5924723623072275E-2</v>
      </c>
      <c r="K82" s="10" t="s">
        <v>368</v>
      </c>
      <c r="L82" s="11">
        <f t="shared" si="20"/>
        <v>62.743038883603461</v>
      </c>
      <c r="M82" s="11">
        <v>80</v>
      </c>
      <c r="N82" s="11">
        <f>M82/J2</f>
        <v>17.316017316017316</v>
      </c>
      <c r="O82" s="11">
        <f t="shared" si="21"/>
        <v>0.98035998255630408</v>
      </c>
      <c r="P82" s="12">
        <v>25.3293836679726</v>
      </c>
      <c r="Q82" s="10">
        <f t="shared" si="14"/>
        <v>25.310526536662898</v>
      </c>
      <c r="R82" s="10">
        <f t="shared" si="15"/>
        <v>-57.411376701715298</v>
      </c>
      <c r="S82" s="10">
        <f t="shared" si="16"/>
        <v>62.743038883603461</v>
      </c>
      <c r="T82" s="10">
        <v>0</v>
      </c>
      <c r="U82" s="10" t="str">
        <f t="shared" si="17"/>
        <v>0</v>
      </c>
      <c r="V82" s="10">
        <f t="shared" si="18"/>
        <v>0</v>
      </c>
      <c r="W82" s="12">
        <v>4.1216032750309504</v>
      </c>
      <c r="X82" s="10">
        <f t="shared" si="19"/>
        <v>10.121603275030949</v>
      </c>
      <c r="Y82" s="19">
        <v>4.5833659999999998</v>
      </c>
      <c r="AA82" s="13"/>
      <c r="AB82" s="12"/>
    </row>
    <row r="83" spans="1:28">
      <c r="A83" s="8">
        <v>239.05055040886401</v>
      </c>
      <c r="B83" s="8">
        <v>255.360925340466</v>
      </c>
      <c r="C83" s="8">
        <v>248.62781284198601</v>
      </c>
      <c r="D83" s="8">
        <v>255.621070000911</v>
      </c>
      <c r="E83">
        <f t="shared" si="11"/>
        <v>9.5807949021596333</v>
      </c>
      <c r="F83">
        <f t="shared" si="12"/>
        <v>0.8318209107152772</v>
      </c>
      <c r="G83">
        <f t="shared" si="13"/>
        <v>7.9695055408907116</v>
      </c>
      <c r="H83">
        <v>82</v>
      </c>
      <c r="I83">
        <f>CORREL(E2:E94,E84:E176)</f>
        <v>-7.6672467848698481E-2</v>
      </c>
      <c r="K83" t="s">
        <v>369</v>
      </c>
      <c r="L83" s="2">
        <f t="shared" si="20"/>
        <v>45.842937291059279</v>
      </c>
      <c r="M83" s="2">
        <v>81</v>
      </c>
      <c r="N83" s="2">
        <f>M83/J2</f>
        <v>17.532467532467532</v>
      </c>
      <c r="O83" s="2">
        <f t="shared" si="21"/>
        <v>0.71629589517280123</v>
      </c>
      <c r="P83" s="3">
        <v>25.610391283528699</v>
      </c>
      <c r="Q83">
        <f t="shared" si="14"/>
        <v>-41.5892866905387</v>
      </c>
      <c r="R83">
        <f t="shared" si="15"/>
        <v>-19.284867955061902</v>
      </c>
      <c r="S83">
        <f t="shared" si="16"/>
        <v>45.842937291059279</v>
      </c>
      <c r="T83">
        <v>0</v>
      </c>
      <c r="U83" t="str">
        <f t="shared" si="17"/>
        <v>0</v>
      </c>
      <c r="V83">
        <f t="shared" si="18"/>
        <v>0</v>
      </c>
      <c r="W83" s="3">
        <v>3.7007882316759102</v>
      </c>
      <c r="X83">
        <f t="shared" si="19"/>
        <v>9.7007882316759098</v>
      </c>
      <c r="Y83" s="19">
        <v>4.6228059999999997</v>
      </c>
      <c r="AA83" s="5"/>
      <c r="AB83" s="3"/>
    </row>
    <row r="84" spans="1:28">
      <c r="A84" s="8">
        <v>239.05055040886401</v>
      </c>
      <c r="B84" s="8">
        <v>255.360925340466</v>
      </c>
      <c r="C84" s="8">
        <v>248.62781284198601</v>
      </c>
      <c r="D84" s="8">
        <v>255.621070000911</v>
      </c>
      <c r="E84">
        <f t="shared" si="11"/>
        <v>9.5807949021596333</v>
      </c>
      <c r="F84">
        <f t="shared" si="12"/>
        <v>0.81402168006651965</v>
      </c>
      <c r="G84">
        <f t="shared" si="13"/>
        <v>7.7989747626287311</v>
      </c>
      <c r="H84">
        <v>83</v>
      </c>
      <c r="I84">
        <f>CORREL(E2:E93,E85:E176)</f>
        <v>-8.1617742654460465E-2</v>
      </c>
      <c r="K84" t="s">
        <v>370</v>
      </c>
      <c r="L84" s="2">
        <f t="shared" si="20"/>
        <v>67.917471313474493</v>
      </c>
      <c r="M84" s="2">
        <v>82</v>
      </c>
      <c r="N84" s="2">
        <f>M84/J2</f>
        <v>17.748917748917748</v>
      </c>
      <c r="O84" s="2">
        <f t="shared" si="21"/>
        <v>1.061210489273039</v>
      </c>
      <c r="P84" s="3">
        <v>25.062382384511601</v>
      </c>
      <c r="Q84">
        <f t="shared" si="14"/>
        <v>56.321023846868201</v>
      </c>
      <c r="R84">
        <f t="shared" si="15"/>
        <v>37.956885837185503</v>
      </c>
      <c r="S84">
        <f t="shared" si="16"/>
        <v>67.917471313474493</v>
      </c>
      <c r="T84">
        <v>0</v>
      </c>
      <c r="U84" t="str">
        <f t="shared" si="17"/>
        <v>0</v>
      </c>
      <c r="V84">
        <f t="shared" si="18"/>
        <v>0</v>
      </c>
      <c r="W84" s="3">
        <v>2.8473071170362898</v>
      </c>
      <c r="X84">
        <f t="shared" si="19"/>
        <v>8.8473071170362907</v>
      </c>
      <c r="Y84" s="19">
        <v>4.6491360000000004</v>
      </c>
      <c r="AA84" s="5"/>
      <c r="AB84" s="5"/>
    </row>
    <row r="85" spans="1:28">
      <c r="A85" s="8">
        <v>244.379165590041</v>
      </c>
      <c r="B85" s="8">
        <v>258.72344851957598</v>
      </c>
      <c r="C85" s="8">
        <v>254.18726678395501</v>
      </c>
      <c r="D85" s="8">
        <v>259.07019565448599</v>
      </c>
      <c r="E85">
        <f t="shared" si="11"/>
        <v>9.8142285792427799</v>
      </c>
      <c r="F85">
        <f t="shared" si="12"/>
        <v>0.79556230718901699</v>
      </c>
      <c r="G85">
        <f t="shared" si="13"/>
        <v>7.8078303317827746</v>
      </c>
      <c r="H85">
        <v>84</v>
      </c>
      <c r="I85">
        <f>CORREL(E2:E92,E86:E176)</f>
        <v>-9.1261241375413443E-2</v>
      </c>
      <c r="K85" t="s">
        <v>371</v>
      </c>
      <c r="L85" s="2">
        <f t="shared" si="20"/>
        <v>11.940712633182759</v>
      </c>
      <c r="M85" s="2">
        <v>83</v>
      </c>
      <c r="N85" s="2">
        <f>M85/J2</f>
        <v>17.965367965367964</v>
      </c>
      <c r="O85" s="2">
        <f t="shared" si="21"/>
        <v>0.18657363489348061</v>
      </c>
      <c r="P85" s="3">
        <v>30.125015528879398</v>
      </c>
      <c r="Q85">
        <f t="shared" si="14"/>
        <v>-8.8076062536035806</v>
      </c>
      <c r="R85">
        <f t="shared" si="15"/>
        <v>8.0626726505379995</v>
      </c>
      <c r="S85">
        <f t="shared" si="16"/>
        <v>11.940712633182759</v>
      </c>
      <c r="T85">
        <v>0</v>
      </c>
      <c r="U85" t="str">
        <f t="shared" si="17"/>
        <v>0</v>
      </c>
      <c r="V85">
        <f t="shared" si="18"/>
        <v>0</v>
      </c>
      <c r="W85" s="3">
        <v>1.6609420039218801</v>
      </c>
      <c r="X85">
        <f t="shared" si="19"/>
        <v>7.6609420039218801</v>
      </c>
      <c r="Y85" s="19">
        <v>4.6838839999999999</v>
      </c>
      <c r="AA85" s="5"/>
      <c r="AB85" s="3"/>
    </row>
    <row r="86" spans="1:28">
      <c r="A86" s="8">
        <v>250.57085469167899</v>
      </c>
      <c r="B86" s="8">
        <v>260.51805548166902</v>
      </c>
      <c r="C86" s="8">
        <v>257.52309765055003</v>
      </c>
      <c r="D86" s="8">
        <v>261.13789717974799</v>
      </c>
      <c r="E86">
        <f t="shared" si="11"/>
        <v>6.9798199038262698</v>
      </c>
      <c r="F86">
        <f t="shared" si="12"/>
        <v>0.7764872623288821</v>
      </c>
      <c r="G86">
        <f t="shared" si="13"/>
        <v>5.4197412486707011</v>
      </c>
      <c r="H86">
        <v>85</v>
      </c>
      <c r="I86">
        <f>CORREL(E2:E91,E87:E176)</f>
        <v>-8.4373642669028831E-2</v>
      </c>
      <c r="K86" t="s">
        <v>372</v>
      </c>
      <c r="L86" s="2">
        <f t="shared" si="20"/>
        <v>28.605429423582692</v>
      </c>
      <c r="M86" s="2">
        <v>84</v>
      </c>
      <c r="N86" s="2">
        <f>M86/J2</f>
        <v>18.18181818181818</v>
      </c>
      <c r="O86" s="2">
        <f t="shared" si="21"/>
        <v>0.44695983474347956</v>
      </c>
      <c r="P86" s="3">
        <v>27.659995294691999</v>
      </c>
      <c r="Q86">
        <f t="shared" si="14"/>
        <v>-28.476570591791901</v>
      </c>
      <c r="R86">
        <f t="shared" si="15"/>
        <v>-2.7121061627936198</v>
      </c>
      <c r="S86">
        <f t="shared" si="16"/>
        <v>28.605429423582692</v>
      </c>
      <c r="T86">
        <v>0</v>
      </c>
      <c r="U86" t="str">
        <f t="shared" si="17"/>
        <v>0</v>
      </c>
      <c r="V86">
        <f t="shared" si="18"/>
        <v>0</v>
      </c>
      <c r="W86" s="3">
        <v>0.28039305577538098</v>
      </c>
      <c r="X86">
        <f t="shared" si="19"/>
        <v>6.2803930557753809</v>
      </c>
      <c r="Y86" s="19">
        <v>4.7273319999999996</v>
      </c>
      <c r="AA86" s="5"/>
      <c r="AB86" s="3"/>
    </row>
    <row r="87" spans="1:28">
      <c r="A87" s="8">
        <v>250.57085469167899</v>
      </c>
      <c r="B87" s="8">
        <v>260.51805548166902</v>
      </c>
      <c r="C87" s="8">
        <v>257.52309765055003</v>
      </c>
      <c r="D87" s="8">
        <v>261.13789717974799</v>
      </c>
      <c r="E87">
        <f t="shared" si="11"/>
        <v>6.9798199038262698</v>
      </c>
      <c r="F87">
        <f t="shared" si="12"/>
        <v>0.7568424989399587</v>
      </c>
      <c r="G87">
        <f t="shared" si="13"/>
        <v>5.2826243381627362</v>
      </c>
      <c r="H87">
        <v>86</v>
      </c>
      <c r="I87">
        <f>CORREL(E2:E90,E88:E176)</f>
        <v>-8.1483868561726278E-2</v>
      </c>
      <c r="K87" t="s">
        <v>373</v>
      </c>
      <c r="L87" s="2">
        <f t="shared" si="20"/>
        <v>35.509842143537142</v>
      </c>
      <c r="M87" s="2">
        <v>85</v>
      </c>
      <c r="N87" s="2">
        <f>M87/J2</f>
        <v>18.398268398268399</v>
      </c>
      <c r="O87" s="2">
        <f t="shared" si="21"/>
        <v>0.55484128349276784</v>
      </c>
      <c r="P87" s="3">
        <v>26.960210392524701</v>
      </c>
      <c r="Q87">
        <f t="shared" si="14"/>
        <v>-22.755904350725501</v>
      </c>
      <c r="R87">
        <f t="shared" si="15"/>
        <v>27.2601853669332</v>
      </c>
      <c r="S87">
        <f t="shared" si="16"/>
        <v>35.509842143537142</v>
      </c>
      <c r="T87">
        <v>0</v>
      </c>
      <c r="U87" t="str">
        <f t="shared" si="17"/>
        <v>0</v>
      </c>
      <c r="V87">
        <f t="shared" si="18"/>
        <v>0</v>
      </c>
      <c r="W87" s="3">
        <v>-1.13293716875419</v>
      </c>
      <c r="X87">
        <f t="shared" si="19"/>
        <v>4.8670628312458097</v>
      </c>
      <c r="Y87" s="19">
        <v>4.7420239999999998</v>
      </c>
      <c r="AA87" s="3"/>
      <c r="AB87" s="3"/>
    </row>
    <row r="88" spans="1:28">
      <c r="A88" s="8">
        <v>229.51729741077901</v>
      </c>
      <c r="B88" s="8">
        <v>260.293826567059</v>
      </c>
      <c r="C88" s="8">
        <v>235.63567117772601</v>
      </c>
      <c r="D88" s="8">
        <v>261.27346647388703</v>
      </c>
      <c r="E88">
        <f t="shared" si="11"/>
        <v>6.196304697084809</v>
      </c>
      <c r="F88">
        <f t="shared" si="12"/>
        <v>0.73667534297793003</v>
      </c>
      <c r="G88">
        <f t="shared" si="13"/>
        <v>4.5646648879207108</v>
      </c>
      <c r="H88">
        <v>87</v>
      </c>
      <c r="I88">
        <f>CORREL(E2:E89,E89:E176)</f>
        <v>-9.583081161443098E-2</v>
      </c>
      <c r="K88" t="s">
        <v>374</v>
      </c>
      <c r="L88" s="2">
        <f t="shared" si="20"/>
        <v>75.241074637552174</v>
      </c>
      <c r="M88" s="2">
        <v>86</v>
      </c>
      <c r="N88" s="2">
        <f>M88/J2</f>
        <v>18.614718614718615</v>
      </c>
      <c r="O88" s="2">
        <f t="shared" si="21"/>
        <v>1.1756417912117527</v>
      </c>
      <c r="P88" s="3">
        <v>21.990436406964701</v>
      </c>
      <c r="Q88">
        <f t="shared" si="14"/>
        <v>74.271057796191201</v>
      </c>
      <c r="R88">
        <f t="shared" si="15"/>
        <v>-12.042810570980601</v>
      </c>
      <c r="S88">
        <f t="shared" si="16"/>
        <v>75.241074637552174</v>
      </c>
      <c r="T88">
        <v>0</v>
      </c>
      <c r="U88" t="str">
        <f t="shared" si="17"/>
        <v>0</v>
      </c>
      <c r="V88">
        <f t="shared" si="18"/>
        <v>0</v>
      </c>
      <c r="W88" s="3">
        <v>-2.4138135907069</v>
      </c>
      <c r="X88">
        <f t="shared" si="19"/>
        <v>3.5861864092931</v>
      </c>
      <c r="Y88" s="19">
        <v>4.7690950000000001</v>
      </c>
      <c r="AA88" s="5"/>
      <c r="AB88" s="3"/>
    </row>
    <row r="89" spans="1:28">
      <c r="A89" s="8">
        <v>226.138637438822</v>
      </c>
      <c r="B89" s="8">
        <v>261.43142830815299</v>
      </c>
      <c r="C89" s="8">
        <v>231.703369140625</v>
      </c>
      <c r="D89" s="8">
        <v>261.54069311238402</v>
      </c>
      <c r="E89">
        <f t="shared" si="11"/>
        <v>5.5658043183797732</v>
      </c>
      <c r="F89">
        <f t="shared" si="12"/>
        <v>0.71603437888794164</v>
      </c>
      <c r="G89">
        <f t="shared" si="13"/>
        <v>3.9853072381228842</v>
      </c>
      <c r="H89">
        <v>88</v>
      </c>
      <c r="I89">
        <f>CORREL(E2:E88,E90:E176)</f>
        <v>3.3981622704404538E-2</v>
      </c>
      <c r="K89" t="s">
        <v>375</v>
      </c>
      <c r="L89" s="2">
        <f t="shared" si="20"/>
        <v>83.954580990134119</v>
      </c>
      <c r="M89" s="2">
        <v>87</v>
      </c>
      <c r="N89" s="2">
        <f>M89/J2</f>
        <v>18.831168831168831</v>
      </c>
      <c r="O89" s="2">
        <f t="shared" si="21"/>
        <v>1.3117903279708456</v>
      </c>
      <c r="P89" s="3">
        <v>17.047466498801601</v>
      </c>
      <c r="Q89">
        <f t="shared" si="14"/>
        <v>-76.979867535593797</v>
      </c>
      <c r="R89">
        <f t="shared" si="15"/>
        <v>-33.503308246073601</v>
      </c>
      <c r="S89">
        <f t="shared" si="16"/>
        <v>83.954580990134119</v>
      </c>
      <c r="T89">
        <v>0</v>
      </c>
      <c r="U89" t="str">
        <f t="shared" si="17"/>
        <v>0</v>
      </c>
      <c r="V89">
        <f t="shared" si="18"/>
        <v>0</v>
      </c>
      <c r="W89" s="3">
        <v>-3.4124865528222199</v>
      </c>
      <c r="X89">
        <f t="shared" si="19"/>
        <v>2.5875134471777801</v>
      </c>
      <c r="Y89" s="19">
        <v>4.8202600000000002</v>
      </c>
      <c r="AA89" s="3"/>
      <c r="AB89" s="3"/>
    </row>
    <row r="90" spans="1:28">
      <c r="A90" s="8">
        <v>225.623389811831</v>
      </c>
      <c r="B90" s="8">
        <v>260.49906903574902</v>
      </c>
      <c r="C90" s="8">
        <v>228.428713074917</v>
      </c>
      <c r="D90" s="8">
        <v>261.40512381824499</v>
      </c>
      <c r="E90">
        <f t="shared" si="11"/>
        <v>2.9480118519597709</v>
      </c>
      <c r="F90">
        <f t="shared" si="12"/>
        <v>0.69496933256042159</v>
      </c>
      <c r="G90">
        <f t="shared" si="13"/>
        <v>2.0487778291366943</v>
      </c>
      <c r="H90">
        <v>89</v>
      </c>
      <c r="I90">
        <f>CORREL(E2:E87,E91:E176)</f>
        <v>4.6804920807978677E-2</v>
      </c>
      <c r="K90" t="s">
        <v>376</v>
      </c>
      <c r="L90" s="2">
        <f t="shared" si="20"/>
        <v>54.920830953106176</v>
      </c>
      <c r="M90" s="2">
        <v>88</v>
      </c>
      <c r="N90" s="2">
        <f>M90/J2</f>
        <v>19.047619047619047</v>
      </c>
      <c r="O90" s="2">
        <f t="shared" si="21"/>
        <v>0.858137983642284</v>
      </c>
      <c r="P90" s="3">
        <v>6.9244018757409602</v>
      </c>
      <c r="Q90">
        <f t="shared" si="14"/>
        <v>16.653101646026201</v>
      </c>
      <c r="R90">
        <f t="shared" si="15"/>
        <v>52.335187762601798</v>
      </c>
      <c r="S90">
        <f t="shared" si="16"/>
        <v>54.920830953106176</v>
      </c>
      <c r="T90">
        <v>0</v>
      </c>
      <c r="U90" t="str">
        <f t="shared" si="17"/>
        <v>0</v>
      </c>
      <c r="V90">
        <f t="shared" si="18"/>
        <v>0</v>
      </c>
      <c r="W90" s="3">
        <v>-4.0121993319463396</v>
      </c>
      <c r="X90">
        <f t="shared" si="19"/>
        <v>1.9878006680536604</v>
      </c>
      <c r="Y90" s="19">
        <v>4.8544780000000003</v>
      </c>
      <c r="AA90" s="5"/>
      <c r="AB90" s="3"/>
    </row>
    <row r="91" spans="1:28" s="15" customFormat="1">
      <c r="A91" s="14">
        <v>225.623389811831</v>
      </c>
      <c r="B91" s="14">
        <v>260.49906903574902</v>
      </c>
      <c r="C91" s="14">
        <v>228.428713074917</v>
      </c>
      <c r="D91" s="14">
        <v>261.40512381824499</v>
      </c>
      <c r="E91" s="15">
        <f t="shared" si="11"/>
        <v>2.9480118519597709</v>
      </c>
      <c r="F91" s="15">
        <f t="shared" si="12"/>
        <v>0.67353095153705278</v>
      </c>
      <c r="G91" s="15">
        <f t="shared" si="13"/>
        <v>1.9855772277929737</v>
      </c>
      <c r="H91" s="15">
        <v>90</v>
      </c>
      <c r="I91" s="15">
        <f>CORREL(E2:E86,E92:E176)</f>
        <v>5.9590304715991659E-2</v>
      </c>
      <c r="K91" s="15" t="s">
        <v>377</v>
      </c>
      <c r="L91" s="16">
        <f t="shared" si="20"/>
        <v>92.523264010545404</v>
      </c>
      <c r="M91" s="16">
        <v>89</v>
      </c>
      <c r="N91" s="16">
        <f>M91/J2</f>
        <v>19.264069264069263</v>
      </c>
      <c r="O91" s="16">
        <f t="shared" si="21"/>
        <v>1.4456760001647719</v>
      </c>
      <c r="P91" s="17">
        <v>6.7107982549536302</v>
      </c>
      <c r="Q91" s="15">
        <f t="shared" si="14"/>
        <v>39.724112226520397</v>
      </c>
      <c r="R91" s="15">
        <f t="shared" si="15"/>
        <v>-83.561649642523804</v>
      </c>
      <c r="S91" s="15">
        <f t="shared" si="16"/>
        <v>92.523264010545404</v>
      </c>
      <c r="T91" s="15">
        <v>0</v>
      </c>
      <c r="U91" s="15" t="str">
        <f t="shared" si="17"/>
        <v>0</v>
      </c>
      <c r="V91" s="15">
        <f t="shared" si="18"/>
        <v>0</v>
      </c>
      <c r="W91" s="17">
        <v>-4.1428383858285001</v>
      </c>
      <c r="X91" s="15">
        <f t="shared" si="19"/>
        <v>1.8571616141714999</v>
      </c>
      <c r="Y91" s="19">
        <v>4.8832979999999999</v>
      </c>
      <c r="AA91" s="17"/>
      <c r="AB91" s="17"/>
    </row>
    <row r="92" spans="1:28">
      <c r="A92" s="8">
        <v>212.18714067629799</v>
      </c>
      <c r="B92" s="8">
        <v>258.16879474328101</v>
      </c>
      <c r="C92" s="8">
        <v>215.07619989892299</v>
      </c>
      <c r="D92" s="8">
        <v>257.35686282146702</v>
      </c>
      <c r="E92">
        <f t="shared" si="11"/>
        <v>3.0009826119948078</v>
      </c>
      <c r="F92">
        <f t="shared" si="12"/>
        <v>0.65177088275550155</v>
      </c>
      <c r="G92">
        <f t="shared" si="13"/>
        <v>1.9559530861537666</v>
      </c>
      <c r="H92">
        <v>91</v>
      </c>
      <c r="I92">
        <f>CORREL(E2:E85,E93:E176)</f>
        <v>4.6331445502001918E-2</v>
      </c>
      <c r="K92" t="s">
        <v>378</v>
      </c>
      <c r="L92" s="2">
        <f t="shared" si="20"/>
        <v>89.554563118966215</v>
      </c>
      <c r="M92" s="2">
        <v>90</v>
      </c>
      <c r="N92" s="2">
        <f>M92/J2</f>
        <v>19.480519480519479</v>
      </c>
      <c r="O92" s="2">
        <f t="shared" si="21"/>
        <v>1.3992900487338471</v>
      </c>
      <c r="P92" s="3">
        <v>9.9399062061981898</v>
      </c>
      <c r="Q92">
        <f t="shared" si="14"/>
        <v>-65.125115918745294</v>
      </c>
      <c r="R92">
        <f t="shared" si="15"/>
        <v>61.471449080031398</v>
      </c>
      <c r="S92">
        <f t="shared" si="16"/>
        <v>89.554563118966215</v>
      </c>
      <c r="T92">
        <v>0</v>
      </c>
      <c r="U92" t="str">
        <f t="shared" si="17"/>
        <v>0</v>
      </c>
      <c r="V92">
        <f t="shared" si="18"/>
        <v>0</v>
      </c>
      <c r="W92" s="3">
        <v>-3.7891304584321199</v>
      </c>
      <c r="X92">
        <f t="shared" si="19"/>
        <v>2.2108695415678801</v>
      </c>
      <c r="Y92" s="19">
        <v>4.9236829999999996</v>
      </c>
      <c r="AA92" s="5"/>
      <c r="AB92" s="3"/>
    </row>
    <row r="93" spans="1:28">
      <c r="A93" s="8">
        <v>212.18714067629799</v>
      </c>
      <c r="B93" s="8">
        <v>258.16879474328101</v>
      </c>
      <c r="C93" s="8">
        <v>215.07619989892299</v>
      </c>
      <c r="D93" s="8">
        <v>257.35686282146702</v>
      </c>
      <c r="E93">
        <f t="shared" si="11"/>
        <v>3.0009826119948078</v>
      </c>
      <c r="F93">
        <f t="shared" si="12"/>
        <v>0.62974154812741923</v>
      </c>
      <c r="G93">
        <f t="shared" si="13"/>
        <v>1.8898434359810765</v>
      </c>
      <c r="H93">
        <v>92</v>
      </c>
      <c r="I93">
        <f>CORREL(E2:E84,E94:E176)</f>
        <v>0.16425866751040469</v>
      </c>
      <c r="K93" t="s">
        <v>379</v>
      </c>
      <c r="L93" s="2">
        <f t="shared" si="20"/>
        <v>21.521928994800181</v>
      </c>
      <c r="M93" s="2">
        <v>91</v>
      </c>
      <c r="N93" s="2">
        <f>M93/J2</f>
        <v>19.696969696969695</v>
      </c>
      <c r="O93" s="2">
        <f t="shared" si="21"/>
        <v>0.33628014054375283</v>
      </c>
      <c r="P93" s="3">
        <v>9.6039453251868299</v>
      </c>
      <c r="Q93">
        <f t="shared" si="14"/>
        <v>16.378482677823101</v>
      </c>
      <c r="R93">
        <f t="shared" si="15"/>
        <v>13.962046154825201</v>
      </c>
      <c r="S93">
        <f t="shared" si="16"/>
        <v>21.521928994800181</v>
      </c>
      <c r="T93">
        <v>0</v>
      </c>
      <c r="U93" t="str">
        <f t="shared" si="17"/>
        <v>0</v>
      </c>
      <c r="V93">
        <f t="shared" si="18"/>
        <v>0</v>
      </c>
      <c r="W93" s="3">
        <v>-2.9924282048534598</v>
      </c>
      <c r="X93">
        <f t="shared" si="19"/>
        <v>3.0075717951465402</v>
      </c>
      <c r="Y93" s="19">
        <v>4.9395730000000002</v>
      </c>
      <c r="AA93" s="3"/>
      <c r="AB93" s="3"/>
    </row>
    <row r="94" spans="1:28">
      <c r="A94" s="8">
        <v>209.878382107627</v>
      </c>
      <c r="B94" s="8">
        <v>260.38265480605497</v>
      </c>
      <c r="C94" s="8">
        <v>215.92898808935701</v>
      </c>
      <c r="D94" s="8">
        <v>259.79407498251999</v>
      </c>
      <c r="E94">
        <f t="shared" si="11"/>
        <v>6.0791659752649743</v>
      </c>
      <c r="F94">
        <f t="shared" si="12"/>
        <v>0.60749601824946631</v>
      </c>
      <c r="G94">
        <f t="shared" si="13"/>
        <v>3.6930691242511053</v>
      </c>
      <c r="H94">
        <v>93</v>
      </c>
      <c r="I94">
        <f>CORREL(E2:E83,E95:E176)</f>
        <v>0.2195141119442981</v>
      </c>
      <c r="K94" t="s">
        <v>380</v>
      </c>
      <c r="L94" s="2">
        <f t="shared" si="20"/>
        <v>24.814217676554499</v>
      </c>
      <c r="M94" s="2">
        <v>92</v>
      </c>
      <c r="N94" s="2">
        <f>M94/J2</f>
        <v>19.913419913419911</v>
      </c>
      <c r="O94" s="2">
        <f t="shared" si="21"/>
        <v>0.38772215119616404</v>
      </c>
      <c r="P94" s="3">
        <v>8.8703583023333294</v>
      </c>
      <c r="Q94">
        <f t="shared" si="14"/>
        <v>22.045977675439101</v>
      </c>
      <c r="R94">
        <f t="shared" si="15"/>
        <v>-11.3894805515208</v>
      </c>
      <c r="S94">
        <f t="shared" si="16"/>
        <v>24.814217676554499</v>
      </c>
      <c r="T94">
        <v>0</v>
      </c>
      <c r="U94" t="str">
        <f t="shared" si="17"/>
        <v>0</v>
      </c>
      <c r="V94">
        <f t="shared" si="18"/>
        <v>0</v>
      </c>
      <c r="W94" s="3">
        <v>-1.84587557509999</v>
      </c>
      <c r="X94">
        <f t="shared" si="19"/>
        <v>4.1541244249000098</v>
      </c>
      <c r="Y94" s="19">
        <v>4.9704490000000003</v>
      </c>
      <c r="AA94" s="5"/>
      <c r="AB94" s="3"/>
    </row>
    <row r="95" spans="1:28">
      <c r="A95" s="8">
        <v>210.89924924382899</v>
      </c>
      <c r="B95" s="8">
        <v>259.13757561709599</v>
      </c>
      <c r="C95" s="8">
        <v>211.012729511186</v>
      </c>
      <c r="D95" s="8">
        <v>258.031100855727</v>
      </c>
      <c r="E95">
        <f t="shared" si="11"/>
        <v>1.1122788178446859</v>
      </c>
      <c r="F95">
        <f t="shared" si="12"/>
        <v>0.58508788455159788</v>
      </c>
      <c r="G95">
        <f t="shared" si="13"/>
        <v>0.65078086056429929</v>
      </c>
      <c r="H95">
        <v>94</v>
      </c>
      <c r="I95">
        <f>CORREL(E2:E82,E96:E176)</f>
        <v>7.0788054439322817E-2</v>
      </c>
      <c r="K95" t="s">
        <v>381</v>
      </c>
      <c r="L95" s="2">
        <f t="shared" si="20"/>
        <v>68.366950846239305</v>
      </c>
      <c r="M95" s="2">
        <v>93</v>
      </c>
      <c r="N95" s="2">
        <f>M95/J2</f>
        <v>20.129870129870131</v>
      </c>
      <c r="O95" s="2">
        <f t="shared" si="21"/>
        <v>1.0682336069724891</v>
      </c>
      <c r="P95" s="3">
        <v>6.6114719410492899</v>
      </c>
      <c r="Q95">
        <f t="shared" si="14"/>
        <v>-42.8881097231247</v>
      </c>
      <c r="R95">
        <f t="shared" si="15"/>
        <v>-53.241431351808302</v>
      </c>
      <c r="S95">
        <f t="shared" si="16"/>
        <v>68.366950846239305</v>
      </c>
      <c r="T95">
        <v>0</v>
      </c>
      <c r="U95" t="str">
        <f t="shared" si="17"/>
        <v>0</v>
      </c>
      <c r="V95">
        <f t="shared" si="18"/>
        <v>0</v>
      </c>
      <c r="W95" s="3">
        <v>-0.48351818074992903</v>
      </c>
      <c r="X95">
        <f t="shared" si="19"/>
        <v>5.5164818192500711</v>
      </c>
      <c r="Y95" s="19">
        <v>5.0165860000000002</v>
      </c>
      <c r="AA95" s="3"/>
      <c r="AB95" s="3"/>
    </row>
    <row r="96" spans="1:28">
      <c r="A96" s="8">
        <v>210.71075059467699</v>
      </c>
      <c r="B96" s="8">
        <v>264.06781267099302</v>
      </c>
      <c r="C96" s="8">
        <v>194.12816409099801</v>
      </c>
      <c r="D96" s="8">
        <v>260.62620740363502</v>
      </c>
      <c r="E96">
        <f t="shared" si="11"/>
        <v>16.935962386835378</v>
      </c>
      <c r="F96">
        <f t="shared" si="12"/>
        <v>0.56257113019061278</v>
      </c>
      <c r="G96">
        <f t="shared" si="13"/>
        <v>9.5276835008276866</v>
      </c>
      <c r="H96">
        <v>95</v>
      </c>
      <c r="I96">
        <f>CORREL(E2:E81,E97:E176)</f>
        <v>4.3906882028153758E-2</v>
      </c>
      <c r="K96" t="s">
        <v>382</v>
      </c>
      <c r="L96" s="2">
        <f t="shared" si="20"/>
        <v>105.57320095838942</v>
      </c>
      <c r="M96" s="2">
        <v>94</v>
      </c>
      <c r="N96" s="2">
        <f>M96/J2</f>
        <v>20.346320346320347</v>
      </c>
      <c r="O96" s="2">
        <f t="shared" si="21"/>
        <v>1.6495812649748347</v>
      </c>
      <c r="P96" s="3">
        <v>2.3754648480469398</v>
      </c>
      <c r="Q96">
        <f t="shared" si="14"/>
        <v>81.908380318520997</v>
      </c>
      <c r="R96">
        <f t="shared" si="15"/>
        <v>66.608693082787596</v>
      </c>
      <c r="S96">
        <f t="shared" si="16"/>
        <v>105.57320095838942</v>
      </c>
      <c r="T96">
        <v>0</v>
      </c>
      <c r="U96" t="str">
        <f t="shared" si="17"/>
        <v>0</v>
      </c>
      <c r="V96">
        <f t="shared" si="18"/>
        <v>0</v>
      </c>
      <c r="W96" s="3">
        <v>0.93536822811362097</v>
      </c>
      <c r="X96">
        <f t="shared" si="19"/>
        <v>6.9353682281136209</v>
      </c>
      <c r="Y96" s="19">
        <v>5.0541530000000003</v>
      </c>
      <c r="AA96" s="5"/>
      <c r="AB96" s="3"/>
    </row>
    <row r="97" spans="1:28">
      <c r="A97" s="8">
        <v>210.71075059467699</v>
      </c>
      <c r="B97" s="8">
        <v>264.06781267099302</v>
      </c>
      <c r="C97" s="8">
        <v>194.12816409099801</v>
      </c>
      <c r="D97" s="8">
        <v>260.62620740363502</v>
      </c>
      <c r="E97">
        <f t="shared" si="11"/>
        <v>16.935962386835378</v>
      </c>
      <c r="F97">
        <f t="shared" si="12"/>
        <v>0.54000000000000048</v>
      </c>
      <c r="G97">
        <f t="shared" si="13"/>
        <v>9.1454196888911117</v>
      </c>
      <c r="H97">
        <v>96</v>
      </c>
      <c r="I97">
        <f>CORREL(E2:E80,E98:E176)</f>
        <v>8.3528481092989798E-2</v>
      </c>
      <c r="K97" t="s">
        <v>383</v>
      </c>
      <c r="L97" s="2">
        <f t="shared" si="20"/>
        <v>64.712893334388269</v>
      </c>
      <c r="M97" s="2">
        <v>95</v>
      </c>
      <c r="N97" s="2">
        <f>M97/J2</f>
        <v>20.562770562770563</v>
      </c>
      <c r="O97" s="2">
        <f t="shared" si="21"/>
        <v>1.0111389583498167</v>
      </c>
      <c r="P97" s="3">
        <v>2.2801579197829098</v>
      </c>
      <c r="Q97">
        <f t="shared" si="14"/>
        <v>-64.364565219746396</v>
      </c>
      <c r="R97">
        <f t="shared" si="15"/>
        <v>-6.70531936457364</v>
      </c>
      <c r="S97">
        <f t="shared" si="16"/>
        <v>64.712893334388269</v>
      </c>
      <c r="T97">
        <v>0</v>
      </c>
      <c r="U97" t="str">
        <f t="shared" si="17"/>
        <v>0</v>
      </c>
      <c r="V97">
        <f t="shared" si="18"/>
        <v>0</v>
      </c>
      <c r="W97" s="3">
        <v>2.2448989886322002</v>
      </c>
      <c r="X97">
        <f t="shared" si="19"/>
        <v>8.2448989886322011</v>
      </c>
      <c r="Y97" s="19">
        <v>5.0842879999999999</v>
      </c>
      <c r="AA97" s="5"/>
      <c r="AB97" s="3"/>
    </row>
    <row r="98" spans="1:28">
      <c r="A98" s="8">
        <v>208.73278784844601</v>
      </c>
      <c r="B98" s="8">
        <v>262.76789873768797</v>
      </c>
      <c r="C98" s="8">
        <v>207.24999026287301</v>
      </c>
      <c r="D98" s="8">
        <v>262.85898646491898</v>
      </c>
      <c r="E98">
        <f t="shared" si="11"/>
        <v>1.4855926944600992</v>
      </c>
      <c r="F98">
        <f t="shared" si="12"/>
        <v>0.51742886980938796</v>
      </c>
      <c r="G98">
        <f t="shared" si="13"/>
        <v>0.76868854889157257</v>
      </c>
      <c r="H98">
        <v>97</v>
      </c>
      <c r="I98">
        <f>CORREL(E2:E79,E99:E176)</f>
        <v>5.9082332387559257E-2</v>
      </c>
      <c r="K98" t="s">
        <v>384</v>
      </c>
      <c r="L98" s="2">
        <f t="shared" si="20"/>
        <v>47.868193089377435</v>
      </c>
      <c r="M98" s="2">
        <v>96</v>
      </c>
      <c r="N98" s="2">
        <f>M98/J2</f>
        <v>20.779220779220779</v>
      </c>
      <c r="O98" s="2">
        <f t="shared" si="21"/>
        <v>0.74794051702152242</v>
      </c>
      <c r="P98" s="3">
        <v>10.234200039935301</v>
      </c>
      <c r="Q98">
        <f t="shared" si="14"/>
        <v>-32.537644783524797</v>
      </c>
      <c r="R98">
        <f t="shared" si="15"/>
        <v>-35.109337526975402</v>
      </c>
      <c r="S98">
        <f t="shared" si="16"/>
        <v>47.868193089377435</v>
      </c>
      <c r="T98">
        <v>0</v>
      </c>
      <c r="U98" t="str">
        <f t="shared" si="17"/>
        <v>0</v>
      </c>
      <c r="V98">
        <f t="shared" si="18"/>
        <v>0</v>
      </c>
      <c r="W98" s="3">
        <v>3.2919744112504099</v>
      </c>
      <c r="X98">
        <f t="shared" si="19"/>
        <v>9.2919744112504095</v>
      </c>
      <c r="Y98" s="19">
        <v>5.0998070000000002</v>
      </c>
      <c r="AA98" s="5"/>
      <c r="AB98" s="3"/>
    </row>
    <row r="99" spans="1:28">
      <c r="A99" s="8">
        <v>210.619949518938</v>
      </c>
      <c r="B99" s="8">
        <v>263.2095781022</v>
      </c>
      <c r="C99" s="8">
        <v>209.253701057879</v>
      </c>
      <c r="D99" s="8">
        <v>263.32339560660802</v>
      </c>
      <c r="E99">
        <f t="shared" si="11"/>
        <v>1.3709811383296848</v>
      </c>
      <c r="F99">
        <f t="shared" si="12"/>
        <v>0.49491211544840241</v>
      </c>
      <c r="G99">
        <f t="shared" si="13"/>
        <v>0.67851517541060313</v>
      </c>
      <c r="H99">
        <v>98</v>
      </c>
      <c r="I99">
        <f>CORREL(E2:E78,E100:E176)</f>
        <v>6.086673676686126E-2</v>
      </c>
      <c r="K99" t="s">
        <v>385</v>
      </c>
      <c r="L99" s="2">
        <f t="shared" si="20"/>
        <v>44.664647452669961</v>
      </c>
      <c r="M99" s="2">
        <v>97</v>
      </c>
      <c r="N99" s="2">
        <f>M99/J2</f>
        <v>20.995670995670995</v>
      </c>
      <c r="O99" s="2">
        <f t="shared" si="21"/>
        <v>0.69788511644796813</v>
      </c>
      <c r="P99" s="3">
        <v>14.956096162036999</v>
      </c>
      <c r="Q99">
        <f t="shared" si="14"/>
        <v>12.6384920188754</v>
      </c>
      <c r="R99">
        <f t="shared" si="15"/>
        <v>42.839225618119201</v>
      </c>
      <c r="S99">
        <f t="shared" si="16"/>
        <v>44.664647452669961</v>
      </c>
      <c r="T99">
        <v>0</v>
      </c>
      <c r="U99" t="str">
        <f t="shared" si="17"/>
        <v>0</v>
      </c>
      <c r="V99">
        <f t="shared" si="18"/>
        <v>0</v>
      </c>
      <c r="W99" s="3">
        <v>3.9541789506621901</v>
      </c>
      <c r="X99">
        <f t="shared" si="19"/>
        <v>9.9541789506621896</v>
      </c>
      <c r="Y99" s="19">
        <v>5.1587540000000001</v>
      </c>
      <c r="AA99" s="5"/>
      <c r="AB99" s="3"/>
    </row>
    <row r="100" spans="1:28" s="10" customFormat="1">
      <c r="A100" s="9">
        <v>169.81386177270701</v>
      </c>
      <c r="B100" s="9">
        <v>256.34666923790098</v>
      </c>
      <c r="C100" s="9">
        <v>215.00590283583099</v>
      </c>
      <c r="D100" s="9">
        <v>262.17972359861301</v>
      </c>
      <c r="E100" s="10">
        <f t="shared" si="11"/>
        <v>45.566929879311658</v>
      </c>
      <c r="F100" s="10">
        <f t="shared" si="12"/>
        <v>0.47250398175053393</v>
      </c>
      <c r="G100" s="10">
        <f t="shared" si="13"/>
        <v>21.530555804122134</v>
      </c>
      <c r="H100" s="10">
        <v>99</v>
      </c>
      <c r="I100" s="10">
        <f>CORREL(E2:E77,E101:E176)</f>
        <v>8.1226293803114719E-2</v>
      </c>
      <c r="K100" s="10" t="s">
        <v>386</v>
      </c>
      <c r="L100" s="11">
        <f t="shared" si="20"/>
        <v>66.173702349636457</v>
      </c>
      <c r="M100" s="11">
        <v>98</v>
      </c>
      <c r="N100" s="11">
        <f>M100/J2</f>
        <v>21.212121212121211</v>
      </c>
      <c r="O100" s="11">
        <f t="shared" si="21"/>
        <v>1.0339640992130696</v>
      </c>
      <c r="P100" s="12">
        <v>15.841226172611901</v>
      </c>
      <c r="Q100" s="10">
        <f t="shared" si="14"/>
        <v>47.204211506035897</v>
      </c>
      <c r="R100" s="10">
        <f t="shared" si="15"/>
        <v>-46.375869789705398</v>
      </c>
      <c r="S100" s="10">
        <f t="shared" si="16"/>
        <v>66.173702349636457</v>
      </c>
      <c r="T100" s="10">
        <v>0</v>
      </c>
      <c r="U100" s="10" t="str">
        <f t="shared" si="17"/>
        <v>0</v>
      </c>
      <c r="V100" s="10">
        <f t="shared" si="18"/>
        <v>0</v>
      </c>
      <c r="W100" s="12">
        <v>4.1540930360847996</v>
      </c>
      <c r="X100" s="10">
        <f t="shared" si="19"/>
        <v>10.154093036084799</v>
      </c>
      <c r="Y100" s="19">
        <v>5.1832979999999997</v>
      </c>
      <c r="AA100" s="13"/>
      <c r="AB100" s="12"/>
    </row>
    <row r="101" spans="1:28">
      <c r="A101" s="8">
        <v>169.81386177270701</v>
      </c>
      <c r="B101" s="8">
        <v>256.34666923790098</v>
      </c>
      <c r="C101" s="8">
        <v>215.00590283583099</v>
      </c>
      <c r="D101" s="8">
        <v>262.17972359861301</v>
      </c>
      <c r="E101">
        <f t="shared" si="11"/>
        <v>45.566929879311658</v>
      </c>
      <c r="F101">
        <f t="shared" si="12"/>
        <v>0.45025845187258101</v>
      </c>
      <c r="G101">
        <f t="shared" si="13"/>
        <v>20.51689530404532</v>
      </c>
      <c r="H101">
        <v>100</v>
      </c>
      <c r="I101">
        <f>CORREL(E2:E76,E102:E176)</f>
        <v>0.12453411748491193</v>
      </c>
      <c r="K101" t="s">
        <v>387</v>
      </c>
      <c r="L101" s="2">
        <f t="shared" si="20"/>
        <v>61.51491448414523</v>
      </c>
      <c r="M101" s="2">
        <v>99</v>
      </c>
      <c r="N101" s="2">
        <f>M101/J2</f>
        <v>21.428571428571427</v>
      </c>
      <c r="O101" s="2">
        <f t="shared" si="21"/>
        <v>0.96117053881476922</v>
      </c>
      <c r="P101" s="3">
        <v>15.095419822323199</v>
      </c>
      <c r="Q101">
        <f t="shared" si="14"/>
        <v>-60.848250102785798</v>
      </c>
      <c r="R101">
        <f t="shared" si="15"/>
        <v>9.0318970001062908</v>
      </c>
      <c r="S101">
        <f t="shared" si="16"/>
        <v>61.51491448414523</v>
      </c>
      <c r="T101">
        <v>0</v>
      </c>
      <c r="U101" t="str">
        <f t="shared" si="17"/>
        <v>0</v>
      </c>
      <c r="V101">
        <f t="shared" si="18"/>
        <v>0</v>
      </c>
      <c r="W101" s="3">
        <v>3.8683443380253402</v>
      </c>
      <c r="X101">
        <f t="shared" si="19"/>
        <v>9.8683443380253397</v>
      </c>
      <c r="Y101" s="19">
        <v>5.2238579999999999</v>
      </c>
      <c r="AA101" s="5"/>
      <c r="AB101" s="3"/>
    </row>
    <row r="102" spans="1:28">
      <c r="A102" s="8">
        <v>158.54999254278599</v>
      </c>
      <c r="B102" s="8">
        <v>257.91424821786802</v>
      </c>
      <c r="C102" s="8">
        <v>219.74673070054101</v>
      </c>
      <c r="D102" s="8">
        <v>264.40707314339102</v>
      </c>
      <c r="E102">
        <f t="shared" si="11"/>
        <v>61.540210729752317</v>
      </c>
      <c r="F102">
        <f t="shared" si="12"/>
        <v>0.42822911724449869</v>
      </c>
      <c r="G102">
        <f t="shared" si="13"/>
        <v>26.353310115842262</v>
      </c>
      <c r="H102">
        <v>101</v>
      </c>
      <c r="I102">
        <f>CORREL(E2:E75,E103:E176)</f>
        <v>6.5594635272977223E-2</v>
      </c>
      <c r="K102" t="s">
        <v>388</v>
      </c>
      <c r="L102" s="2">
        <f t="shared" si="20"/>
        <v>66.326652876958576</v>
      </c>
      <c r="M102" s="2">
        <v>100</v>
      </c>
      <c r="N102" s="2">
        <f>M102/J2</f>
        <v>21.645021645021643</v>
      </c>
      <c r="O102" s="2">
        <f t="shared" si="21"/>
        <v>1.0363539512024778</v>
      </c>
      <c r="P102" s="3">
        <v>18.303614604052498</v>
      </c>
      <c r="Q102">
        <f t="shared" si="14"/>
        <v>37.890879277112198</v>
      </c>
      <c r="R102">
        <f t="shared" si="15"/>
        <v>54.438094653173401</v>
      </c>
      <c r="S102">
        <f t="shared" si="16"/>
        <v>66.326652876958576</v>
      </c>
      <c r="T102">
        <v>0</v>
      </c>
      <c r="U102" t="str">
        <f t="shared" si="17"/>
        <v>0</v>
      </c>
      <c r="V102">
        <f t="shared" si="18"/>
        <v>0</v>
      </c>
      <c r="W102" s="3">
        <v>3.1303402710193899</v>
      </c>
      <c r="X102">
        <f t="shared" si="19"/>
        <v>9.1303402710193904</v>
      </c>
      <c r="Y102" s="19">
        <v>5.2492989999999997</v>
      </c>
      <c r="AA102" s="5"/>
      <c r="AB102" s="3"/>
    </row>
    <row r="103" spans="1:28">
      <c r="A103" s="8">
        <v>158.54999254278599</v>
      </c>
      <c r="B103" s="8">
        <v>257.91424821786802</v>
      </c>
      <c r="C103" s="8">
        <v>219.74673070054101</v>
      </c>
      <c r="D103" s="8">
        <v>264.40707314339102</v>
      </c>
      <c r="E103">
        <f t="shared" si="11"/>
        <v>61.540210729752317</v>
      </c>
      <c r="F103">
        <f t="shared" si="12"/>
        <v>0.40646904846294751</v>
      </c>
      <c r="G103">
        <f t="shared" si="13"/>
        <v>25.014190897531698</v>
      </c>
      <c r="H103">
        <v>102</v>
      </c>
      <c r="I103">
        <f>CORREL(E2:E74,E104:E176)</f>
        <v>6.8240793614700881E-2</v>
      </c>
      <c r="K103" t="s">
        <v>389</v>
      </c>
      <c r="L103" s="2">
        <f t="shared" si="20"/>
        <v>126.16127492410379</v>
      </c>
      <c r="M103" s="2">
        <v>101</v>
      </c>
      <c r="N103" s="2">
        <f>M103/J2</f>
        <v>21.861471861471863</v>
      </c>
      <c r="O103" s="2">
        <f t="shared" si="21"/>
        <v>1.9712699206891218</v>
      </c>
      <c r="P103" s="3">
        <v>17.373533260453002</v>
      </c>
      <c r="Q103">
        <f t="shared" si="14"/>
        <v>-2.32153534076626</v>
      </c>
      <c r="R103">
        <f t="shared" si="15"/>
        <v>-126.139913445891</v>
      </c>
      <c r="S103">
        <f t="shared" si="16"/>
        <v>126.16127492410379</v>
      </c>
      <c r="T103">
        <v>0</v>
      </c>
      <c r="U103" t="str">
        <f t="shared" si="17"/>
        <v>0</v>
      </c>
      <c r="V103">
        <f t="shared" si="18"/>
        <v>0</v>
      </c>
      <c r="W103" s="3">
        <v>2.0263622703381001</v>
      </c>
      <c r="X103">
        <f t="shared" si="19"/>
        <v>8.026362270338101</v>
      </c>
      <c r="Y103" s="19">
        <v>5.2880830000000003</v>
      </c>
      <c r="AA103" s="3"/>
      <c r="AB103" s="3"/>
    </row>
    <row r="104" spans="1:28">
      <c r="A104" s="8">
        <v>156.55024428311901</v>
      </c>
      <c r="B104" s="8">
        <v>259.60191731137502</v>
      </c>
      <c r="C104" s="8">
        <v>215.69825049968</v>
      </c>
      <c r="D104" s="8">
        <v>263.32545275261401</v>
      </c>
      <c r="E104">
        <f t="shared" si="11"/>
        <v>59.265093905067758</v>
      </c>
      <c r="F104">
        <f t="shared" si="12"/>
        <v>0.38503066743957859</v>
      </c>
      <c r="G104">
        <f t="shared" si="13"/>
        <v>22.818878662137539</v>
      </c>
      <c r="H104">
        <v>103</v>
      </c>
      <c r="I104">
        <f>CORREL(E2:E73,E105:E176)</f>
        <v>0.12039422512525146</v>
      </c>
      <c r="K104" t="s">
        <v>390</v>
      </c>
      <c r="L104" s="2">
        <f t="shared" si="20"/>
        <v>107.02215785924356</v>
      </c>
      <c r="M104" s="2">
        <v>102</v>
      </c>
      <c r="N104" s="2">
        <f>M104/J2</f>
        <v>22.077922077922079</v>
      </c>
      <c r="O104" s="2">
        <f t="shared" si="21"/>
        <v>1.6722212165506807</v>
      </c>
      <c r="P104" s="3">
        <v>8.8616339313268302</v>
      </c>
      <c r="Q104">
        <f t="shared" si="14"/>
        <v>15.003260121370801</v>
      </c>
      <c r="R104">
        <f t="shared" si="15"/>
        <v>105.965298369699</v>
      </c>
      <c r="S104">
        <f t="shared" si="16"/>
        <v>107.02215785924356</v>
      </c>
      <c r="T104">
        <v>0</v>
      </c>
      <c r="U104" t="str">
        <f t="shared" si="17"/>
        <v>0</v>
      </c>
      <c r="V104">
        <f t="shared" si="18"/>
        <v>0</v>
      </c>
      <c r="W104" s="3">
        <v>0.68547846807586399</v>
      </c>
      <c r="X104">
        <f t="shared" si="19"/>
        <v>6.6854784680758641</v>
      </c>
      <c r="Y104" s="19">
        <v>5.3204799999999999</v>
      </c>
      <c r="AA104" s="5"/>
      <c r="AB104" s="3"/>
    </row>
    <row r="105" spans="1:28">
      <c r="A105" s="8">
        <v>156.55024428311901</v>
      </c>
      <c r="B105" s="8">
        <v>259.60191731137502</v>
      </c>
      <c r="C105" s="8">
        <v>215.69825049968</v>
      </c>
      <c r="D105" s="8">
        <v>263.32545275261401</v>
      </c>
      <c r="E105">
        <f t="shared" si="11"/>
        <v>59.265093905067758</v>
      </c>
      <c r="F105">
        <f t="shared" si="12"/>
        <v>0.36396562111205866</v>
      </c>
      <c r="G105">
        <f t="shared" si="13"/>
        <v>21.57045671342247</v>
      </c>
      <c r="H105">
        <v>104</v>
      </c>
      <c r="I105">
        <f>CORREL(E2:E72,E106:E176)</f>
        <v>0.11132456259120463</v>
      </c>
      <c r="K105" t="s">
        <v>391</v>
      </c>
      <c r="L105" s="2">
        <f t="shared" si="20"/>
        <v>43.256956857667767</v>
      </c>
      <c r="M105" s="2">
        <v>103</v>
      </c>
      <c r="N105" s="2">
        <f>M105/J2</f>
        <v>22.294372294372295</v>
      </c>
      <c r="O105" s="2">
        <f t="shared" si="21"/>
        <v>0.67588995090105886</v>
      </c>
      <c r="P105" s="3">
        <v>8.3768135128851906</v>
      </c>
      <c r="Q105">
        <f t="shared" si="14"/>
        <v>-21.290548670104702</v>
      </c>
      <c r="R105">
        <f t="shared" si="15"/>
        <v>-37.654705601186599</v>
      </c>
      <c r="S105">
        <f t="shared" si="16"/>
        <v>43.256956857667767</v>
      </c>
      <c r="T105">
        <v>0</v>
      </c>
      <c r="U105" t="str">
        <f t="shared" si="17"/>
        <v>0</v>
      </c>
      <c r="V105">
        <f t="shared" si="18"/>
        <v>0</v>
      </c>
      <c r="W105" s="3">
        <v>-0.73554590348293902</v>
      </c>
      <c r="X105">
        <f t="shared" si="19"/>
        <v>5.2644540965170608</v>
      </c>
      <c r="Y105" s="19">
        <v>5.348077</v>
      </c>
      <c r="AA105" s="3"/>
      <c r="AB105" s="3"/>
    </row>
    <row r="106" spans="1:28">
      <c r="A106" s="8">
        <v>166.74355449750701</v>
      </c>
      <c r="B106" s="8">
        <v>259.15673068154098</v>
      </c>
      <c r="C106" s="8">
        <v>139.47707061173799</v>
      </c>
      <c r="D106" s="8">
        <v>259.470327414427</v>
      </c>
      <c r="E106">
        <f t="shared" si="11"/>
        <v>27.268287192337155</v>
      </c>
      <c r="F106">
        <f t="shared" si="12"/>
        <v>0.3433246570220706</v>
      </c>
      <c r="G106">
        <f t="shared" si="13"/>
        <v>9.3618753478884749</v>
      </c>
      <c r="H106">
        <v>105</v>
      </c>
      <c r="I106">
        <f>CORREL(E2:E71,E107:E176)</f>
        <v>-9.4287615669217187E-2</v>
      </c>
      <c r="K106" t="s">
        <v>392</v>
      </c>
      <c r="L106" s="2">
        <f t="shared" si="20"/>
        <v>31.619584103912185</v>
      </c>
      <c r="M106" s="2">
        <v>104</v>
      </c>
      <c r="N106" s="2">
        <f>M106/J2</f>
        <v>22.510822510822511</v>
      </c>
      <c r="O106" s="2">
        <f t="shared" si="21"/>
        <v>0.49405600162362789</v>
      </c>
      <c r="P106" s="3">
        <v>2.4831707896587099</v>
      </c>
      <c r="Q106">
        <f t="shared" si="14"/>
        <v>15.7068358899201</v>
      </c>
      <c r="R106">
        <f t="shared" si="15"/>
        <v>27.4425473531794</v>
      </c>
      <c r="S106">
        <f t="shared" si="16"/>
        <v>31.619584103912185</v>
      </c>
      <c r="T106">
        <v>0</v>
      </c>
      <c r="U106" t="str">
        <f t="shared" si="17"/>
        <v>0</v>
      </c>
      <c r="V106">
        <f t="shared" si="18"/>
        <v>0</v>
      </c>
      <c r="W106" s="3">
        <v>-2.0705762282639602</v>
      </c>
      <c r="X106">
        <f t="shared" si="19"/>
        <v>3.9294237717360398</v>
      </c>
      <c r="Y106" s="19">
        <v>5.3817019999999998</v>
      </c>
      <c r="AA106" s="5"/>
      <c r="AB106" s="3"/>
    </row>
    <row r="107" spans="1:28">
      <c r="A107" s="8">
        <v>139.16703172973101</v>
      </c>
      <c r="B107" s="8">
        <v>263.14081546768602</v>
      </c>
      <c r="C107" s="8">
        <v>172.70610788545699</v>
      </c>
      <c r="D107" s="8">
        <v>262.82846651188498</v>
      </c>
      <c r="E107">
        <f t="shared" si="11"/>
        <v>33.540530574959263</v>
      </c>
      <c r="F107">
        <f t="shared" si="12"/>
        <v>0.32315750106004149</v>
      </c>
      <c r="G107">
        <f t="shared" si="13"/>
        <v>10.838874044831751</v>
      </c>
      <c r="H107">
        <v>106</v>
      </c>
      <c r="I107">
        <f>CORREL(E2:E70,E108:E176)</f>
        <v>-0.10571648095203368</v>
      </c>
      <c r="K107" t="s">
        <v>393</v>
      </c>
      <c r="L107" s="2">
        <f t="shared" si="20"/>
        <v>8.4801234735203064</v>
      </c>
      <c r="M107" s="2">
        <v>105</v>
      </c>
      <c r="N107" s="2">
        <f>M107/J2</f>
        <v>22.727272727272727</v>
      </c>
      <c r="O107" s="2">
        <f t="shared" si="21"/>
        <v>0.13250192927375479</v>
      </c>
      <c r="P107" s="3">
        <v>10.2225710976653</v>
      </c>
      <c r="Q107">
        <f t="shared" si="14"/>
        <v>-3.7927045159802901</v>
      </c>
      <c r="R107">
        <f t="shared" si="15"/>
        <v>-7.58471400783265</v>
      </c>
      <c r="S107">
        <f t="shared" si="16"/>
        <v>8.4801234735203064</v>
      </c>
      <c r="T107">
        <v>0</v>
      </c>
      <c r="U107" t="str">
        <f t="shared" si="17"/>
        <v>0</v>
      </c>
      <c r="V107">
        <f t="shared" si="18"/>
        <v>0</v>
      </c>
      <c r="W107" s="3">
        <v>-3.163531614979</v>
      </c>
      <c r="X107">
        <f t="shared" si="19"/>
        <v>2.836468385021</v>
      </c>
      <c r="Y107" s="19">
        <v>5.4239629999999996</v>
      </c>
      <c r="AA107" s="3"/>
      <c r="AB107" s="3"/>
    </row>
    <row r="108" spans="1:28">
      <c r="A108" s="8">
        <v>139.16703172973101</v>
      </c>
      <c r="B108" s="8">
        <v>263.14081546768602</v>
      </c>
      <c r="C108" s="8">
        <v>172.70610788545699</v>
      </c>
      <c r="D108" s="8">
        <v>262.82846651188498</v>
      </c>
      <c r="E108">
        <f t="shared" si="11"/>
        <v>33.540530574959263</v>
      </c>
      <c r="F108">
        <f t="shared" si="12"/>
        <v>0.30351273767111808</v>
      </c>
      <c r="G108">
        <f t="shared" si="13"/>
        <v>10.179978257747726</v>
      </c>
      <c r="H108">
        <v>107</v>
      </c>
      <c r="I108">
        <f>CORREL(E2:E69,E109:E176)</f>
        <v>-6.7589392796359865E-2</v>
      </c>
      <c r="K108" t="s">
        <v>394</v>
      </c>
      <c r="L108" s="2">
        <f t="shared" si="20"/>
        <v>67.397076979614383</v>
      </c>
      <c r="M108" s="2">
        <v>106</v>
      </c>
      <c r="N108" s="2">
        <f>M108/J2</f>
        <v>22.943722943722943</v>
      </c>
      <c r="O108" s="2">
        <f t="shared" si="21"/>
        <v>1.0530793278064747</v>
      </c>
      <c r="P108" s="3">
        <v>9.6011404027832405</v>
      </c>
      <c r="Q108">
        <f t="shared" si="14"/>
        <v>52.469986834685102</v>
      </c>
      <c r="R108">
        <f t="shared" si="15"/>
        <v>42.299721830811599</v>
      </c>
      <c r="S108">
        <f t="shared" si="16"/>
        <v>67.397076979614383</v>
      </c>
      <c r="T108">
        <v>0</v>
      </c>
      <c r="U108" t="str">
        <f t="shared" si="17"/>
        <v>0</v>
      </c>
      <c r="V108">
        <f t="shared" si="18"/>
        <v>0</v>
      </c>
      <c r="W108" s="3">
        <v>-3.8866326059407199</v>
      </c>
      <c r="X108">
        <f t="shared" si="19"/>
        <v>2.1133673940592801</v>
      </c>
      <c r="Y108" s="19">
        <v>5.450259</v>
      </c>
      <c r="AA108" s="5"/>
      <c r="AB108" s="3"/>
    </row>
    <row r="109" spans="1:28" s="15" customFormat="1">
      <c r="A109" s="14">
        <v>143.09630706430801</v>
      </c>
      <c r="B109" s="14">
        <v>262.78290578641702</v>
      </c>
      <c r="C109" s="14">
        <v>161.170796553912</v>
      </c>
      <c r="D109" s="14">
        <v>261.18794315798198</v>
      </c>
      <c r="E109" s="15">
        <f t="shared" si="11"/>
        <v>18.144725847912653</v>
      </c>
      <c r="F109" s="15">
        <f t="shared" si="12"/>
        <v>0.28443769281098319</v>
      </c>
      <c r="G109" s="15">
        <f t="shared" si="13"/>
        <v>5.1610439568680855</v>
      </c>
      <c r="H109" s="15">
        <v>108</v>
      </c>
      <c r="I109" s="15">
        <f>CORREL(E2:E68,E110:E176)</f>
        <v>-5.4466967009351164E-2</v>
      </c>
      <c r="K109" s="15" t="s">
        <v>395</v>
      </c>
      <c r="L109" s="16">
        <f t="shared" si="20"/>
        <v>37.788538690369364</v>
      </c>
      <c r="M109" s="16">
        <v>107</v>
      </c>
      <c r="N109" s="16">
        <f>M109/J2</f>
        <v>23.160173160173159</v>
      </c>
      <c r="O109" s="16">
        <f t="shared" si="21"/>
        <v>0.59044591703702132</v>
      </c>
      <c r="P109" s="17">
        <v>6.8269511440194703</v>
      </c>
      <c r="Q109" s="15">
        <f t="shared" si="14"/>
        <v>-11.746009527897099</v>
      </c>
      <c r="R109" s="15">
        <f t="shared" si="15"/>
        <v>-35.916638435745803</v>
      </c>
      <c r="S109" s="15">
        <f t="shared" si="16"/>
        <v>37.788538690369364</v>
      </c>
      <c r="T109" s="15">
        <v>0</v>
      </c>
      <c r="U109" s="15" t="str">
        <f t="shared" si="17"/>
        <v>0</v>
      </c>
      <c r="V109" s="15">
        <f t="shared" si="18"/>
        <v>0</v>
      </c>
      <c r="W109" s="17">
        <v>-4.1553401123615998</v>
      </c>
      <c r="X109" s="15">
        <f t="shared" si="19"/>
        <v>1.8446598876384002</v>
      </c>
      <c r="Y109" s="19">
        <v>5.485976</v>
      </c>
      <c r="AA109" s="17"/>
      <c r="AB109" s="17"/>
    </row>
    <row r="110" spans="1:28">
      <c r="A110" s="8">
        <v>145.591726340208</v>
      </c>
      <c r="B110" s="8">
        <v>262.71700966682801</v>
      </c>
      <c r="C110" s="8">
        <v>164.79803395549601</v>
      </c>
      <c r="D110" s="8">
        <v>261.62564312530401</v>
      </c>
      <c r="E110">
        <f t="shared" si="11"/>
        <v>19.237290171461996</v>
      </c>
      <c r="F110">
        <f t="shared" si="12"/>
        <v>0.26597831993348087</v>
      </c>
      <c r="G110">
        <f t="shared" si="13"/>
        <v>5.116702119878326</v>
      </c>
      <c r="H110">
        <v>109</v>
      </c>
      <c r="I110">
        <f>CORREL(E2:E67,E111:E176)</f>
        <v>-4.155857215535378E-2</v>
      </c>
      <c r="K110" t="s">
        <v>396</v>
      </c>
      <c r="L110" s="2">
        <f t="shared" si="20"/>
        <v>65.009988076067572</v>
      </c>
      <c r="M110" s="2">
        <v>108</v>
      </c>
      <c r="N110" s="2">
        <f>M110/J2</f>
        <v>23.376623376623375</v>
      </c>
      <c r="O110" s="2">
        <f t="shared" si="21"/>
        <v>1.0157810636885558</v>
      </c>
      <c r="P110" s="3">
        <v>6.6086154999860396</v>
      </c>
      <c r="Q110">
        <f t="shared" si="14"/>
        <v>-61.765473712553998</v>
      </c>
      <c r="R110">
        <f t="shared" si="15"/>
        <v>-20.281144117486299</v>
      </c>
      <c r="S110">
        <f t="shared" si="16"/>
        <v>65.009988076067572</v>
      </c>
      <c r="T110">
        <v>0</v>
      </c>
      <c r="U110" t="str">
        <f t="shared" si="17"/>
        <v>0</v>
      </c>
      <c r="V110">
        <f t="shared" si="18"/>
        <v>0</v>
      </c>
      <c r="W110" s="3">
        <v>-3.9382390372813001</v>
      </c>
      <c r="X110">
        <f t="shared" si="19"/>
        <v>2.0617609627186999</v>
      </c>
      <c r="Y110" s="19">
        <v>5.5138220000000002</v>
      </c>
      <c r="AA110" s="5"/>
      <c r="AB110" s="3"/>
    </row>
    <row r="111" spans="1:28">
      <c r="A111" s="8">
        <v>145.591726340208</v>
      </c>
      <c r="B111" s="8">
        <v>262.71700966682801</v>
      </c>
      <c r="C111" s="8">
        <v>164.79803395549601</v>
      </c>
      <c r="D111" s="8">
        <v>261.62564312530401</v>
      </c>
      <c r="E111">
        <f t="shared" si="11"/>
        <v>19.237290171461996</v>
      </c>
      <c r="F111">
        <f t="shared" si="12"/>
        <v>0.24817908928472304</v>
      </c>
      <c r="G111">
        <f t="shared" si="13"/>
        <v>4.7742931550593921</v>
      </c>
      <c r="H111">
        <v>110</v>
      </c>
      <c r="I111">
        <f>CORREL(E2:E66,E112:E176)</f>
        <v>-4.8500701312048311E-2</v>
      </c>
      <c r="K111" t="s">
        <v>397</v>
      </c>
      <c r="L111" s="2">
        <f t="shared" si="20"/>
        <v>36.872044566368267</v>
      </c>
      <c r="M111" s="2">
        <v>109</v>
      </c>
      <c r="N111" s="2">
        <f>M111/J2</f>
        <v>23.593073593073594</v>
      </c>
      <c r="O111" s="2">
        <f t="shared" si="21"/>
        <v>0.57612569634950417</v>
      </c>
      <c r="P111" s="3">
        <v>6.1663679078415896</v>
      </c>
      <c r="Q111">
        <f t="shared" si="14"/>
        <v>19.572198811508301</v>
      </c>
      <c r="R111">
        <f t="shared" si="15"/>
        <v>31.248627236840999</v>
      </c>
      <c r="S111">
        <f t="shared" si="16"/>
        <v>36.872044566368267</v>
      </c>
      <c r="T111">
        <v>0</v>
      </c>
      <c r="U111" t="str">
        <f t="shared" si="17"/>
        <v>0</v>
      </c>
      <c r="V111">
        <f t="shared" si="18"/>
        <v>0</v>
      </c>
      <c r="W111" s="3">
        <v>-3.2607110732870099</v>
      </c>
      <c r="X111">
        <f t="shared" si="19"/>
        <v>2.7392889267129901</v>
      </c>
      <c r="Y111" s="19">
        <v>5.5510710000000003</v>
      </c>
      <c r="AA111" s="3"/>
      <c r="AB111" s="3"/>
    </row>
    <row r="112" spans="1:28">
      <c r="A112" s="8">
        <v>141.484077898908</v>
      </c>
      <c r="B112" s="8">
        <v>264.21194778620497</v>
      </c>
      <c r="C112" s="8">
        <v>152.238618012068</v>
      </c>
      <c r="D112" s="8">
        <v>266.82169042208699</v>
      </c>
      <c r="E112">
        <f t="shared" si="11"/>
        <v>11.066656661842726</v>
      </c>
      <c r="F112">
        <f t="shared" si="12"/>
        <v>0.23108288077037159</v>
      </c>
      <c r="G112">
        <f t="shared" si="13"/>
        <v>2.557314901915241</v>
      </c>
      <c r="H112">
        <v>111</v>
      </c>
      <c r="I112">
        <f>CORREL(E2:E65,E113:E176)</f>
        <v>2.4547479363587719E-2</v>
      </c>
      <c r="K112" t="s">
        <v>398</v>
      </c>
      <c r="L112" s="2">
        <f t="shared" si="20"/>
        <v>89.575567312201059</v>
      </c>
      <c r="M112" s="2">
        <v>110</v>
      </c>
      <c r="N112" s="2">
        <f>M112/J2</f>
        <v>23.80952380952381</v>
      </c>
      <c r="O112" s="2">
        <f t="shared" si="21"/>
        <v>1.3996182392531415</v>
      </c>
      <c r="P112" s="3">
        <v>3.78849593922157</v>
      </c>
      <c r="Q112">
        <f t="shared" si="14"/>
        <v>89.439303024439894</v>
      </c>
      <c r="R112">
        <f t="shared" si="15"/>
        <v>-4.9389608021402998</v>
      </c>
      <c r="S112">
        <f t="shared" si="16"/>
        <v>89.575567312201059</v>
      </c>
      <c r="T112">
        <v>0</v>
      </c>
      <c r="U112" t="str">
        <f t="shared" si="17"/>
        <v>0</v>
      </c>
      <c r="V112">
        <f t="shared" si="18"/>
        <v>0</v>
      </c>
      <c r="W112" s="3">
        <v>-2.2019672813785802</v>
      </c>
      <c r="X112">
        <f t="shared" si="19"/>
        <v>3.7980327186214198</v>
      </c>
      <c r="Y112" s="19">
        <v>5.5895270000000004</v>
      </c>
      <c r="AA112" s="5"/>
      <c r="AB112" s="3"/>
    </row>
    <row r="113" spans="1:28">
      <c r="A113" s="8">
        <v>141.484077898908</v>
      </c>
      <c r="B113" s="8">
        <v>264.21194778620497</v>
      </c>
      <c r="C113" s="8">
        <v>152.238618012068</v>
      </c>
      <c r="D113" s="8">
        <v>266.82169042208699</v>
      </c>
      <c r="E113">
        <f t="shared" si="11"/>
        <v>11.066656661842726</v>
      </c>
      <c r="F113">
        <f t="shared" si="12"/>
        <v>0.21473088065418822</v>
      </c>
      <c r="G113">
        <f t="shared" si="13"/>
        <v>2.3763529308950275</v>
      </c>
      <c r="H113">
        <v>112</v>
      </c>
      <c r="I113">
        <f>CORREL(E2:E64,E114:E176)</f>
        <v>6.164975482906751E-2</v>
      </c>
      <c r="K113" t="s">
        <v>399</v>
      </c>
      <c r="L113" s="2">
        <f t="shared" si="20"/>
        <v>69.551031722521429</v>
      </c>
      <c r="M113" s="2">
        <v>111</v>
      </c>
      <c r="N113" s="2">
        <f>M113/J2</f>
        <v>24.025974025974026</v>
      </c>
      <c r="O113" s="2">
        <f t="shared" si="21"/>
        <v>1.0867348706643973</v>
      </c>
      <c r="P113" s="3">
        <v>3.5204125319532</v>
      </c>
      <c r="Q113">
        <f t="shared" si="14"/>
        <v>-68.209494607085304</v>
      </c>
      <c r="R113">
        <f t="shared" si="15"/>
        <v>13.5945157733986</v>
      </c>
      <c r="S113">
        <f t="shared" si="16"/>
        <v>69.551031722521429</v>
      </c>
      <c r="T113">
        <v>0</v>
      </c>
      <c r="U113" t="str">
        <f t="shared" si="17"/>
        <v>0</v>
      </c>
      <c r="V113">
        <f t="shared" si="18"/>
        <v>0</v>
      </c>
      <c r="W113" s="3">
        <v>-0.88578737773137595</v>
      </c>
      <c r="X113">
        <f t="shared" si="19"/>
        <v>5.1142126222686244</v>
      </c>
      <c r="Y113" s="19">
        <v>5.6183160000000001</v>
      </c>
      <c r="AA113" s="5"/>
      <c r="AB113" s="3"/>
    </row>
    <row r="114" spans="1:28">
      <c r="A114" s="8">
        <v>140.72189687291001</v>
      </c>
      <c r="B114" s="8">
        <v>269.55975175553198</v>
      </c>
      <c r="C114" s="8">
        <v>150.13260635791499</v>
      </c>
      <c r="D114" s="8">
        <v>268.593162922543</v>
      </c>
      <c r="E114">
        <f t="shared" si="11"/>
        <v>9.4602191826205484</v>
      </c>
      <c r="F114">
        <f t="shared" si="12"/>
        <v>0.19916248233671868</v>
      </c>
      <c r="G114">
        <f t="shared" si="13"/>
        <v>1.8841207358601522</v>
      </c>
      <c r="H114">
        <v>113</v>
      </c>
      <c r="I114">
        <f>CORREL(E2:E63,E115:E176)</f>
        <v>0.27000242999865609</v>
      </c>
      <c r="K114" t="s">
        <v>400</v>
      </c>
      <c r="L114" s="2">
        <f t="shared" si="20"/>
        <v>10.22454451956725</v>
      </c>
      <c r="M114" s="2">
        <v>112</v>
      </c>
      <c r="N114" s="2">
        <f>M114/J2</f>
        <v>24.242424242424242</v>
      </c>
      <c r="O114" s="2">
        <f t="shared" si="21"/>
        <v>0.15975850811823827</v>
      </c>
      <c r="P114" s="3">
        <v>3.7862679446287002</v>
      </c>
      <c r="Q114">
        <f t="shared" si="14"/>
        <v>-4.6780807761613898</v>
      </c>
      <c r="R114">
        <f t="shared" si="15"/>
        <v>9.0915824191568504</v>
      </c>
      <c r="S114">
        <f t="shared" si="16"/>
        <v>10.22454451956725</v>
      </c>
      <c r="T114">
        <v>0</v>
      </c>
      <c r="U114" t="str">
        <f t="shared" si="17"/>
        <v>0</v>
      </c>
      <c r="V114">
        <f t="shared" si="18"/>
        <v>0</v>
      </c>
      <c r="W114" s="3">
        <v>0.53395158434456902</v>
      </c>
      <c r="X114">
        <f t="shared" si="19"/>
        <v>6.5339515843445692</v>
      </c>
      <c r="Y114" s="19">
        <v>5.6556449999999998</v>
      </c>
      <c r="AA114" s="5"/>
      <c r="AB114" s="3"/>
    </row>
    <row r="115" spans="1:28">
      <c r="A115" s="8">
        <v>140.72189687291001</v>
      </c>
      <c r="B115" s="8">
        <v>269.55975175553198</v>
      </c>
      <c r="C115" s="8">
        <v>150.13260635791499</v>
      </c>
      <c r="D115" s="8">
        <v>268.593162922543</v>
      </c>
      <c r="E115">
        <f t="shared" si="11"/>
        <v>9.4602191826205484</v>
      </c>
      <c r="F115">
        <f t="shared" si="12"/>
        <v>0.18441519145314117</v>
      </c>
      <c r="G115">
        <f t="shared" si="13"/>
        <v>1.7446081317516471</v>
      </c>
      <c r="H115">
        <v>114</v>
      </c>
      <c r="I115">
        <f>CORREL(E2:E62,E116:E176)</f>
        <v>-2.8592089110941628E-2</v>
      </c>
      <c r="K115" t="s">
        <v>401</v>
      </c>
      <c r="L115" s="2">
        <f t="shared" si="20"/>
        <v>73.057391354962036</v>
      </c>
      <c r="M115" s="2">
        <v>113</v>
      </c>
      <c r="N115" s="2">
        <f>M115/J2</f>
        <v>24.458874458874458</v>
      </c>
      <c r="O115" s="2">
        <f t="shared" si="21"/>
        <v>1.1415217399212818</v>
      </c>
      <c r="P115" s="3">
        <v>3.5059079386301599</v>
      </c>
      <c r="Q115">
        <f t="shared" si="14"/>
        <v>20.902784927727801</v>
      </c>
      <c r="R115">
        <f t="shared" si="15"/>
        <v>-70.003257166057907</v>
      </c>
      <c r="S115">
        <f t="shared" si="16"/>
        <v>73.057391354962036</v>
      </c>
      <c r="T115">
        <v>0</v>
      </c>
      <c r="U115" t="str">
        <f t="shared" si="17"/>
        <v>0</v>
      </c>
      <c r="V115">
        <f t="shared" si="18"/>
        <v>0</v>
      </c>
      <c r="W115" s="3">
        <v>1.89126526840077</v>
      </c>
      <c r="X115">
        <f t="shared" si="19"/>
        <v>7.8912652684007698</v>
      </c>
      <c r="Y115" s="19">
        <v>5.6834110000000004</v>
      </c>
      <c r="AA115" s="5"/>
      <c r="AB115" s="3"/>
    </row>
    <row r="116" spans="1:28">
      <c r="A116" s="8">
        <v>125.887505082304</v>
      </c>
      <c r="B116" s="8">
        <v>261.82457926115598</v>
      </c>
      <c r="C116" s="8">
        <v>140.94098292250499</v>
      </c>
      <c r="D116" s="8">
        <v>267.64073804565902</v>
      </c>
      <c r="E116">
        <f t="shared" si="11"/>
        <v>16.137995479364033</v>
      </c>
      <c r="F116">
        <f t="shared" si="12"/>
        <v>0.17052453551890356</v>
      </c>
      <c r="G116">
        <f t="shared" si="13"/>
        <v>2.751924183324717</v>
      </c>
      <c r="H116">
        <v>115</v>
      </c>
      <c r="I116">
        <f>CORREL(E2:E61,E117:E176)</f>
        <v>-4.1458346089313647E-2</v>
      </c>
      <c r="K116" t="s">
        <v>402</v>
      </c>
      <c r="L116" s="2">
        <f t="shared" si="20"/>
        <v>96.502269690654813</v>
      </c>
      <c r="M116" s="2">
        <v>114</v>
      </c>
      <c r="N116" s="2">
        <f>M116/J2</f>
        <v>24.675324675324674</v>
      </c>
      <c r="O116" s="2">
        <f t="shared" si="21"/>
        <v>1.5078479639164815</v>
      </c>
      <c r="P116" s="3">
        <v>3.7304668202376901</v>
      </c>
      <c r="Q116">
        <f t="shared" si="14"/>
        <v>66.978354304015099</v>
      </c>
      <c r="R116">
        <f t="shared" si="15"/>
        <v>69.473650473929297</v>
      </c>
      <c r="S116">
        <f t="shared" si="16"/>
        <v>96.502269690654813</v>
      </c>
      <c r="T116">
        <v>0</v>
      </c>
      <c r="U116" t="str">
        <f t="shared" si="17"/>
        <v>0</v>
      </c>
      <c r="V116">
        <f t="shared" si="18"/>
        <v>0</v>
      </c>
      <c r="W116" s="3">
        <v>3.0274675939544702</v>
      </c>
      <c r="X116">
        <f t="shared" si="19"/>
        <v>9.0274675939544693</v>
      </c>
      <c r="Y116" s="19">
        <v>5.7248260000000002</v>
      </c>
      <c r="AA116" s="5"/>
      <c r="AB116" s="3"/>
    </row>
    <row r="117" spans="1:28">
      <c r="A117" s="8">
        <v>125.887505082304</v>
      </c>
      <c r="B117" s="8">
        <v>261.82457926115598</v>
      </c>
      <c r="C117" s="8">
        <v>140.94098292250499</v>
      </c>
      <c r="D117" s="8">
        <v>267.64073804565902</v>
      </c>
      <c r="E117">
        <f t="shared" si="11"/>
        <v>16.137995479364033</v>
      </c>
      <c r="F117">
        <f t="shared" si="12"/>
        <v>0.15752397834082943</v>
      </c>
      <c r="G117">
        <f t="shared" si="13"/>
        <v>2.5421212503557431</v>
      </c>
      <c r="H117">
        <v>116</v>
      </c>
      <c r="I117">
        <f>CORREL(E2:E60,E118:E176)</f>
        <v>-7.1116347264357171E-2</v>
      </c>
      <c r="K117" t="s">
        <v>403</v>
      </c>
      <c r="L117" s="2">
        <f t="shared" si="20"/>
        <v>93.9940106932101</v>
      </c>
      <c r="M117" s="2">
        <v>115</v>
      </c>
      <c r="N117" s="2">
        <f>M117/J2</f>
        <v>24.89177489177489</v>
      </c>
      <c r="O117" s="2">
        <f t="shared" si="21"/>
        <v>1.4686564170814078</v>
      </c>
      <c r="P117" s="3">
        <v>3.44606113603612</v>
      </c>
      <c r="Q117">
        <f t="shared" si="14"/>
        <v>-64.924687917684693</v>
      </c>
      <c r="R117">
        <f t="shared" si="15"/>
        <v>-67.968072982736103</v>
      </c>
      <c r="S117">
        <f t="shared" si="16"/>
        <v>93.9940106932101</v>
      </c>
      <c r="T117">
        <v>0</v>
      </c>
      <c r="U117" t="str">
        <f t="shared" si="17"/>
        <v>0</v>
      </c>
      <c r="V117">
        <f t="shared" si="18"/>
        <v>0</v>
      </c>
      <c r="W117" s="3">
        <v>3.8097230228427299</v>
      </c>
      <c r="X117">
        <f t="shared" si="19"/>
        <v>9.8097230228427303</v>
      </c>
      <c r="Y117" s="19">
        <v>5.74038</v>
      </c>
      <c r="AA117" s="5"/>
      <c r="AB117" s="3"/>
    </row>
    <row r="118" spans="1:28" s="10" customFormat="1">
      <c r="A118" s="9">
        <v>136.71276380486901</v>
      </c>
      <c r="B118" s="9">
        <v>267.75968155322801</v>
      </c>
      <c r="C118" s="9">
        <v>137.69639153981399</v>
      </c>
      <c r="D118" s="9">
        <v>267.09724681572197</v>
      </c>
      <c r="E118" s="10">
        <f t="shared" si="11"/>
        <v>1.1858934616598857</v>
      </c>
      <c r="F118" s="10">
        <f t="shared" si="12"/>
        <v>0.1454448393998749</v>
      </c>
      <c r="G118" s="10">
        <f t="shared" si="13"/>
        <v>0.1724820840764838</v>
      </c>
      <c r="H118" s="10">
        <v>117</v>
      </c>
      <c r="I118" s="10">
        <f>CORREL(E2:E59,E119:E176)</f>
        <v>-7.7135434721509175E-2</v>
      </c>
      <c r="K118" s="10" t="s">
        <v>404</v>
      </c>
      <c r="L118" s="11">
        <f t="shared" si="20"/>
        <v>212.74972847267259</v>
      </c>
      <c r="M118" s="11">
        <v>116</v>
      </c>
      <c r="N118" s="11">
        <f>M118/J2</f>
        <v>25.108225108225106</v>
      </c>
      <c r="O118" s="11">
        <f t="shared" si="21"/>
        <v>3.3242145073855092</v>
      </c>
      <c r="P118" s="12">
        <v>3.02531938118423</v>
      </c>
      <c r="Q118" s="10">
        <f t="shared" si="14"/>
        <v>51.484603312905698</v>
      </c>
      <c r="R118" s="10">
        <f t="shared" si="15"/>
        <v>206.426215842147</v>
      </c>
      <c r="S118" s="10">
        <f t="shared" si="16"/>
        <v>212.74972847267259</v>
      </c>
      <c r="T118" s="10">
        <v>0</v>
      </c>
      <c r="U118" s="10" t="str">
        <f t="shared" si="17"/>
        <v>0</v>
      </c>
      <c r="V118" s="10">
        <f t="shared" si="18"/>
        <v>0</v>
      </c>
      <c r="W118" s="12">
        <v>4.14657661034291</v>
      </c>
      <c r="X118" s="10">
        <f t="shared" si="19"/>
        <v>10.14657661034291</v>
      </c>
      <c r="Y118" s="19">
        <v>5.7676369999999997</v>
      </c>
      <c r="AA118" s="13"/>
      <c r="AB118" s="12"/>
    </row>
    <row r="119" spans="1:28">
      <c r="A119" s="8">
        <v>108.06280707570799</v>
      </c>
      <c r="B119" s="8">
        <v>260.534984781584</v>
      </c>
      <c r="C119" s="8">
        <v>145.12507457213599</v>
      </c>
      <c r="D119" s="8">
        <v>266.64352808852101</v>
      </c>
      <c r="E119">
        <f t="shared" si="11"/>
        <v>37.562294569281946</v>
      </c>
      <c r="F119">
        <f t="shared" si="12"/>
        <v>0.13431621839975677</v>
      </c>
      <c r="G119">
        <f t="shared" si="13"/>
        <v>5.0452253609636717</v>
      </c>
      <c r="H119">
        <v>118</v>
      </c>
      <c r="I119">
        <f>CORREL(E2:E58,E120:E176)</f>
        <v>-1.5830060953532326E-2</v>
      </c>
      <c r="K119" t="s">
        <v>405</v>
      </c>
      <c r="L119" s="2">
        <f t="shared" si="20"/>
        <v>239.66786478228622</v>
      </c>
      <c r="M119" s="2">
        <v>117</v>
      </c>
      <c r="N119" s="2">
        <f>M119/J2</f>
        <v>25.324675324675326</v>
      </c>
      <c r="O119" s="2">
        <f t="shared" si="21"/>
        <v>3.7448103872232221</v>
      </c>
      <c r="P119" s="3">
        <v>4.7311161004364903</v>
      </c>
      <c r="Q119">
        <f t="shared" si="14"/>
        <v>-84.806243049460605</v>
      </c>
      <c r="R119">
        <f t="shared" si="15"/>
        <v>-224.161964992137</v>
      </c>
      <c r="S119">
        <f t="shared" si="16"/>
        <v>239.66786478228622</v>
      </c>
      <c r="T119">
        <v>0</v>
      </c>
      <c r="U119" t="str">
        <f t="shared" si="17"/>
        <v>0</v>
      </c>
      <c r="V119">
        <f t="shared" si="18"/>
        <v>0</v>
      </c>
      <c r="W119" s="3">
        <v>3.9986461737474599</v>
      </c>
      <c r="X119">
        <f t="shared" si="19"/>
        <v>9.9986461737474599</v>
      </c>
      <c r="Y119" s="19">
        <v>5.8188180000000003</v>
      </c>
      <c r="AA119" s="3"/>
      <c r="AB119" s="3"/>
    </row>
    <row r="120" spans="1:28">
      <c r="A120" s="8">
        <v>103.90420211613799</v>
      </c>
      <c r="B120" s="8">
        <v>258.82424867384998</v>
      </c>
      <c r="C120" s="8">
        <v>149.12256453102199</v>
      </c>
      <c r="D120" s="8">
        <v>269.53793251839102</v>
      </c>
      <c r="E120">
        <f t="shared" si="11"/>
        <v>46.470241241084317</v>
      </c>
      <c r="F120">
        <f t="shared" si="12"/>
        <v>0.1241649251632162</v>
      </c>
      <c r="G120">
        <f t="shared" si="13"/>
        <v>5.769974026015837</v>
      </c>
      <c r="H120">
        <v>119</v>
      </c>
      <c r="I120">
        <f>CORREL(E2:E57,E121:E176)</f>
        <v>-6.5632108488683907E-2</v>
      </c>
      <c r="K120" t="s">
        <v>406</v>
      </c>
      <c r="L120" s="2">
        <f t="shared" si="20"/>
        <v>86.736538363611515</v>
      </c>
      <c r="M120" s="2">
        <v>118</v>
      </c>
      <c r="N120" s="2">
        <f>M120/J2</f>
        <v>25.541125541125542</v>
      </c>
      <c r="O120" s="2">
        <f t="shared" si="21"/>
        <v>1.3552584119314299</v>
      </c>
      <c r="P120" s="3">
        <v>4.45653586655735</v>
      </c>
      <c r="Q120">
        <f t="shared" si="14"/>
        <v>69.865693019953795</v>
      </c>
      <c r="R120">
        <f t="shared" si="15"/>
        <v>51.400506088401798</v>
      </c>
      <c r="S120">
        <f t="shared" si="16"/>
        <v>86.736538363611515</v>
      </c>
      <c r="T120">
        <v>0</v>
      </c>
      <c r="U120" t="str">
        <f t="shared" si="17"/>
        <v>0</v>
      </c>
      <c r="V120">
        <f t="shared" si="18"/>
        <v>0</v>
      </c>
      <c r="W120" s="3">
        <v>3.38322653697452</v>
      </c>
      <c r="X120">
        <f t="shared" si="19"/>
        <v>9.3832265369745205</v>
      </c>
      <c r="Y120" s="19">
        <v>5.8621420000000004</v>
      </c>
      <c r="AA120" s="5"/>
      <c r="AB120" s="3"/>
    </row>
    <row r="121" spans="1:28">
      <c r="A121" s="8">
        <v>103.90420211613799</v>
      </c>
      <c r="B121" s="8">
        <v>258.82424867384998</v>
      </c>
      <c r="C121" s="8">
        <v>149.12256453102199</v>
      </c>
      <c r="D121" s="8">
        <v>269.53793251839102</v>
      </c>
      <c r="E121">
        <f t="shared" si="11"/>
        <v>46.470241241084317</v>
      </c>
      <c r="F121">
        <f t="shared" si="12"/>
        <v>0.11501541504480806</v>
      </c>
      <c r="G121">
        <f t="shared" si="13"/>
        <v>5.3447940835756693</v>
      </c>
      <c r="H121">
        <v>120</v>
      </c>
      <c r="I121">
        <f>CORREL(E2:E56,E122:E176)</f>
        <v>-2.9052841662495645E-2</v>
      </c>
      <c r="K121" t="s">
        <v>407</v>
      </c>
      <c r="L121" s="2">
        <f t="shared" si="20"/>
        <v>89.490000478128366</v>
      </c>
      <c r="M121" s="2">
        <v>119</v>
      </c>
      <c r="N121" s="2">
        <f>M121/J2</f>
        <v>25.757575757575758</v>
      </c>
      <c r="O121" s="2">
        <f t="shared" si="21"/>
        <v>1.3982812574707557</v>
      </c>
      <c r="P121" s="3">
        <v>4.1281410324243</v>
      </c>
      <c r="Q121">
        <f t="shared" si="14"/>
        <v>-54.604636922348703</v>
      </c>
      <c r="R121">
        <f t="shared" si="15"/>
        <v>70.899885840203495</v>
      </c>
      <c r="S121">
        <f t="shared" si="16"/>
        <v>89.490000478128366</v>
      </c>
      <c r="T121">
        <v>0</v>
      </c>
      <c r="U121" t="str">
        <f t="shared" si="17"/>
        <v>0</v>
      </c>
      <c r="V121">
        <f t="shared" si="18"/>
        <v>0</v>
      </c>
      <c r="W121" s="3">
        <v>2.37226756036867</v>
      </c>
      <c r="X121">
        <f t="shared" si="19"/>
        <v>8.3722675603686696</v>
      </c>
      <c r="Y121" s="19">
        <v>5.8766970000000001</v>
      </c>
      <c r="AA121" s="3"/>
      <c r="AB121" s="3"/>
    </row>
    <row r="122" spans="1:28">
      <c r="A122" s="8">
        <v>102.567529344373</v>
      </c>
      <c r="B122" s="8">
        <v>259.747603717017</v>
      </c>
      <c r="C122" s="8">
        <v>152.244401627477</v>
      </c>
      <c r="D122" s="8">
        <v>270.21486844905098</v>
      </c>
      <c r="E122">
        <f t="shared" si="11"/>
        <v>50.767659693965697</v>
      </c>
      <c r="F122">
        <f t="shared" si="12"/>
        <v>0.10688973001581042</v>
      </c>
      <c r="G122">
        <f t="shared" si="13"/>
        <v>5.4265414382225341</v>
      </c>
      <c r="H122">
        <v>121</v>
      </c>
      <c r="I122">
        <f>CORREL(E2:E55,E123:E176)</f>
        <v>-6.5938771629775433E-2</v>
      </c>
      <c r="K122" t="s">
        <v>408</v>
      </c>
      <c r="L122" s="2">
        <f t="shared" si="20"/>
        <v>32.078192033502468</v>
      </c>
      <c r="M122" s="2">
        <v>120</v>
      </c>
      <c r="N122" s="2">
        <f>M122/J2</f>
        <v>25.974025974025974</v>
      </c>
      <c r="O122" s="2">
        <f t="shared" si="21"/>
        <v>0.50122175052347606</v>
      </c>
      <c r="P122" s="3">
        <v>4.06242124847219</v>
      </c>
      <c r="Q122">
        <f t="shared" si="14"/>
        <v>-23.723262144867402</v>
      </c>
      <c r="R122">
        <f t="shared" si="15"/>
        <v>-21.592064221471801</v>
      </c>
      <c r="S122">
        <f t="shared" si="16"/>
        <v>32.078192033502468</v>
      </c>
      <c r="T122">
        <v>0</v>
      </c>
      <c r="U122" t="str">
        <f t="shared" si="17"/>
        <v>0</v>
      </c>
      <c r="V122">
        <f t="shared" si="18"/>
        <v>0</v>
      </c>
      <c r="W122" s="3">
        <v>1.08396234800812</v>
      </c>
      <c r="X122">
        <f t="shared" si="19"/>
        <v>7.0839623480081197</v>
      </c>
      <c r="Y122" s="19">
        <v>5.920242</v>
      </c>
      <c r="AA122" s="5"/>
      <c r="AB122" s="3"/>
    </row>
    <row r="123" spans="1:28">
      <c r="A123" s="8">
        <v>104.094538707213</v>
      </c>
      <c r="B123" s="8">
        <v>259.61506955632899</v>
      </c>
      <c r="C123" s="8">
        <v>143.888325138314</v>
      </c>
      <c r="D123" s="8">
        <v>266.09110007675702</v>
      </c>
      <c r="E123">
        <f t="shared" si="11"/>
        <v>40.317296658203574</v>
      </c>
      <c r="F123">
        <f t="shared" si="12"/>
        <v>9.980744556318405E-2</v>
      </c>
      <c r="G123">
        <f t="shared" si="13"/>
        <v>4.0239663914683952</v>
      </c>
      <c r="H123">
        <v>122</v>
      </c>
      <c r="I123">
        <f>CORREL(E2:E54,E124:E176)</f>
        <v>6.8792301185594554E-2</v>
      </c>
      <c r="K123" t="s">
        <v>409</v>
      </c>
      <c r="L123" s="2">
        <f t="shared" si="20"/>
        <v>265.9869401275036</v>
      </c>
      <c r="M123" s="2">
        <v>121</v>
      </c>
      <c r="N123" s="2">
        <f>M123/J2</f>
        <v>26.19047619047619</v>
      </c>
      <c r="O123" s="2">
        <f t="shared" si="21"/>
        <v>4.1560459394922438</v>
      </c>
      <c r="P123" s="3">
        <v>3.3833066229360198</v>
      </c>
      <c r="Q123">
        <f t="shared" si="14"/>
        <v>-162.358581697262</v>
      </c>
      <c r="R123">
        <f t="shared" si="15"/>
        <v>210.686362320027</v>
      </c>
      <c r="S123">
        <f t="shared" si="16"/>
        <v>265.9869401275036</v>
      </c>
      <c r="T123">
        <v>1</v>
      </c>
      <c r="U123" t="str">
        <f t="shared" si="17"/>
        <v>-162.358581697262+210.686362320027i</v>
      </c>
      <c r="V123">
        <f t="shared" si="18"/>
        <v>265.9869401275036</v>
      </c>
      <c r="W123" s="3">
        <v>-0.33107092907086999</v>
      </c>
      <c r="X123">
        <f t="shared" si="19"/>
        <v>5.6689290709291296</v>
      </c>
      <c r="Y123" s="19">
        <v>5.9604059999999999</v>
      </c>
      <c r="AA123" s="3"/>
      <c r="AB123" s="3"/>
    </row>
    <row r="124" spans="1:28">
      <c r="A124" s="8">
        <v>104.094538707213</v>
      </c>
      <c r="B124" s="8">
        <v>259.61506955632899</v>
      </c>
      <c r="C124" s="8">
        <v>143.888325138314</v>
      </c>
      <c r="D124" s="8">
        <v>266.09110007675702</v>
      </c>
      <c r="E124">
        <f t="shared" si="11"/>
        <v>40.317296658203574</v>
      </c>
      <c r="F124">
        <f t="shared" si="12"/>
        <v>9.3785623530509787E-2</v>
      </c>
      <c r="G124">
        <f t="shared" si="13"/>
        <v>3.7811828061541606</v>
      </c>
      <c r="H124">
        <v>123</v>
      </c>
      <c r="I124">
        <f>CORREL(E2:E53,E125:E176)</f>
        <v>7.3732956771136685E-2</v>
      </c>
      <c r="K124" t="s">
        <v>410</v>
      </c>
      <c r="L124" s="2">
        <f t="shared" si="20"/>
        <v>224.0286843455996</v>
      </c>
      <c r="M124" s="2">
        <v>122</v>
      </c>
      <c r="N124" s="2">
        <f>M124/J2</f>
        <v>26.406926406926406</v>
      </c>
      <c r="O124" s="2">
        <f t="shared" si="21"/>
        <v>3.5004481928999938</v>
      </c>
      <c r="P124" s="3">
        <v>3.1791768583645799</v>
      </c>
      <c r="Q124">
        <f t="shared" si="14"/>
        <v>34.611707008092502</v>
      </c>
      <c r="R124">
        <f t="shared" si="15"/>
        <v>-221.33883786540099</v>
      </c>
      <c r="S124">
        <f t="shared" si="16"/>
        <v>224.0286843455996</v>
      </c>
      <c r="T124">
        <v>0</v>
      </c>
      <c r="U124" t="str">
        <f t="shared" si="17"/>
        <v>0</v>
      </c>
      <c r="V124">
        <f t="shared" si="18"/>
        <v>0</v>
      </c>
      <c r="W124" s="3">
        <v>-1.70739808485073</v>
      </c>
      <c r="X124">
        <f t="shared" si="19"/>
        <v>4.2926019151492696</v>
      </c>
      <c r="Y124" s="19">
        <v>5.9775980000000004</v>
      </c>
      <c r="AA124" s="5"/>
      <c r="AB124" s="3"/>
    </row>
    <row r="125" spans="1:28">
      <c r="A125" s="8">
        <v>97.388790739185595</v>
      </c>
      <c r="B125" s="8">
        <v>259.17649277267702</v>
      </c>
      <c r="C125" s="8">
        <v>144.778681536129</v>
      </c>
      <c r="D125" s="8">
        <v>263.10196575951397</v>
      </c>
      <c r="E125">
        <f t="shared" si="11"/>
        <v>47.552193302902523</v>
      </c>
      <c r="F125">
        <f t="shared" si="12"/>
        <v>8.8838771014514095E-2</v>
      </c>
      <c r="G125">
        <f t="shared" si="13"/>
        <v>4.2244784120744683</v>
      </c>
      <c r="H125">
        <v>124</v>
      </c>
      <c r="I125">
        <f>CORREL(E2:E52,E126:E176)</f>
        <v>-0.11584684349816719</v>
      </c>
      <c r="K125" t="s">
        <v>411</v>
      </c>
      <c r="L125" s="2">
        <f t="shared" si="20"/>
        <v>197.1269233176123</v>
      </c>
      <c r="M125" s="2">
        <v>123</v>
      </c>
      <c r="N125" s="2">
        <f>M125/J2</f>
        <v>26.623376623376622</v>
      </c>
      <c r="O125" s="2">
        <f t="shared" si="21"/>
        <v>3.0801081768376921</v>
      </c>
      <c r="P125" s="3">
        <v>1.94243760921466</v>
      </c>
      <c r="Q125">
        <f t="shared" si="14"/>
        <v>186.57845363855901</v>
      </c>
      <c r="R125">
        <f t="shared" si="15"/>
        <v>-63.620001057150901</v>
      </c>
      <c r="S125">
        <f t="shared" si="16"/>
        <v>197.1269233176123</v>
      </c>
      <c r="T125">
        <v>0</v>
      </c>
      <c r="U125" t="str">
        <f t="shared" si="17"/>
        <v>0</v>
      </c>
      <c r="V125">
        <f t="shared" si="18"/>
        <v>0</v>
      </c>
      <c r="W125" s="3">
        <v>-2.8841101383212502</v>
      </c>
      <c r="X125">
        <f t="shared" si="19"/>
        <v>3.1158898616787498</v>
      </c>
      <c r="Y125" s="19">
        <v>6.0084770000000001</v>
      </c>
      <c r="AA125" s="3"/>
      <c r="AB125" s="3"/>
    </row>
    <row r="126" spans="1:28">
      <c r="A126" s="8">
        <v>107.008376422095</v>
      </c>
      <c r="B126" s="8">
        <v>263.83306196042003</v>
      </c>
      <c r="C126" s="8">
        <v>112.83310102767</v>
      </c>
      <c r="D126" s="8">
        <v>263.95824435341598</v>
      </c>
      <c r="E126">
        <f t="shared" si="11"/>
        <v>5.8260696324629553</v>
      </c>
      <c r="F126">
        <f t="shared" si="12"/>
        <v>8.4978805416200787E-2</v>
      </c>
      <c r="G126">
        <f t="shared" si="13"/>
        <v>0.4950924376383059</v>
      </c>
      <c r="H126">
        <v>125</v>
      </c>
      <c r="I126">
        <f>CORREL(E2:E51,E127:E176)</f>
        <v>-6.5989204132322149E-2</v>
      </c>
      <c r="K126" t="s">
        <v>412</v>
      </c>
      <c r="L126" s="2">
        <f t="shared" si="20"/>
        <v>174.71395567565139</v>
      </c>
      <c r="M126" s="2">
        <v>124</v>
      </c>
      <c r="N126" s="2">
        <f>M126/J2</f>
        <v>26.839826839826838</v>
      </c>
      <c r="O126" s="2">
        <f t="shared" si="21"/>
        <v>2.729905557432053</v>
      </c>
      <c r="P126" s="3">
        <v>2.50127959046559</v>
      </c>
      <c r="Q126">
        <f t="shared" si="14"/>
        <v>-57.6658822146738</v>
      </c>
      <c r="R126">
        <f t="shared" si="15"/>
        <v>164.92304974210501</v>
      </c>
      <c r="S126">
        <f t="shared" si="16"/>
        <v>174.71395567565139</v>
      </c>
      <c r="T126">
        <v>0</v>
      </c>
      <c r="U126" t="str">
        <f t="shared" si="17"/>
        <v>0</v>
      </c>
      <c r="V126">
        <f t="shared" si="18"/>
        <v>0</v>
      </c>
      <c r="W126" s="3">
        <v>-3.7236354832903902</v>
      </c>
      <c r="X126">
        <f t="shared" si="19"/>
        <v>2.2763645167096098</v>
      </c>
      <c r="Y126" s="19">
        <v>6.0362970000000002</v>
      </c>
      <c r="AA126" s="5"/>
      <c r="AB126" s="3"/>
    </row>
    <row r="127" spans="1:28" s="15" customFormat="1">
      <c r="A127" s="14">
        <v>111.620590506824</v>
      </c>
      <c r="B127" s="14">
        <v>265.59080891293701</v>
      </c>
      <c r="C127" s="14">
        <v>114.86712100255301</v>
      </c>
      <c r="D127" s="14">
        <v>266.12468888694599</v>
      </c>
      <c r="E127" s="15">
        <f t="shared" si="11"/>
        <v>3.2901349647615139</v>
      </c>
      <c r="F127" s="15">
        <f t="shared" si="12"/>
        <v>8.2215025730789482E-2</v>
      </c>
      <c r="G127" s="15">
        <f t="shared" si="13"/>
        <v>0.27049853078563801</v>
      </c>
      <c r="H127" s="15">
        <v>126</v>
      </c>
      <c r="I127" s="15">
        <f>CORREL(E2:E50,E128:E176)</f>
        <v>0.33458872638553744</v>
      </c>
      <c r="K127" s="15" t="s">
        <v>413</v>
      </c>
      <c r="L127" s="16">
        <f t="shared" si="20"/>
        <v>95.279449086461398</v>
      </c>
      <c r="M127" s="16">
        <v>125</v>
      </c>
      <c r="N127" s="16">
        <f>M127/J2</f>
        <v>27.056277056277057</v>
      </c>
      <c r="O127" s="16">
        <f t="shared" si="21"/>
        <v>1.4887413919759593</v>
      </c>
      <c r="P127" s="17">
        <v>2.28090942709518</v>
      </c>
      <c r="Q127" s="15">
        <f t="shared" si="14"/>
        <v>-95.275821170172406</v>
      </c>
      <c r="R127" s="15">
        <f t="shared" si="15"/>
        <v>-0.83145569269763597</v>
      </c>
      <c r="S127" s="15">
        <f t="shared" si="16"/>
        <v>95.279449086461398</v>
      </c>
      <c r="T127" s="15">
        <v>0</v>
      </c>
      <c r="U127" s="15" t="str">
        <f t="shared" si="17"/>
        <v>0</v>
      </c>
      <c r="V127" s="15">
        <f t="shared" si="18"/>
        <v>0</v>
      </c>
      <c r="W127" s="17">
        <v>-4.1278236420726904</v>
      </c>
      <c r="X127" s="15">
        <f t="shared" si="19"/>
        <v>1.8721763579273096</v>
      </c>
      <c r="Y127" s="19">
        <v>6.0724869999999997</v>
      </c>
      <c r="AA127" s="17"/>
      <c r="AB127" s="17"/>
    </row>
    <row r="128" spans="1:28">
      <c r="A128" s="8">
        <v>96.320170836689798</v>
      </c>
      <c r="B128" s="8">
        <v>266.11713477702398</v>
      </c>
      <c r="C128" s="8">
        <v>99.3620658904198</v>
      </c>
      <c r="D128" s="8">
        <v>266.69441715938098</v>
      </c>
      <c r="E128">
        <f t="shared" si="11"/>
        <v>3.0961880541864413</v>
      </c>
      <c r="F128">
        <f t="shared" si="12"/>
        <v>8.0554090145620705E-2</v>
      </c>
      <c r="G128">
        <f t="shared" si="13"/>
        <v>0.24941061162472855</v>
      </c>
      <c r="H128">
        <v>127</v>
      </c>
      <c r="I128">
        <f>CORREL(E2:E49,E129:E176)</f>
        <v>-0.16418664636169092</v>
      </c>
      <c r="K128" t="s">
        <v>414</v>
      </c>
      <c r="L128" s="2">
        <f t="shared" si="20"/>
        <v>28.991558863428626</v>
      </c>
      <c r="M128" s="2">
        <v>126</v>
      </c>
      <c r="N128" s="2">
        <f>M128/J2</f>
        <v>27.272727272727273</v>
      </c>
      <c r="O128" s="2">
        <f t="shared" si="21"/>
        <v>0.45299310724107228</v>
      </c>
      <c r="P128" s="3">
        <v>2.3149895963679499</v>
      </c>
      <c r="Q128">
        <f t="shared" si="14"/>
        <v>-23.682797921069699</v>
      </c>
      <c r="R128">
        <f t="shared" si="15"/>
        <v>16.722307495122301</v>
      </c>
      <c r="S128">
        <f t="shared" si="16"/>
        <v>28.991558863428626</v>
      </c>
      <c r="T128">
        <v>0</v>
      </c>
      <c r="U128" t="str">
        <f t="shared" si="17"/>
        <v>0</v>
      </c>
      <c r="V128">
        <f t="shared" si="18"/>
        <v>0</v>
      </c>
      <c r="W128" s="3">
        <v>-4.0494202213410198</v>
      </c>
      <c r="X128">
        <f t="shared" si="19"/>
        <v>1.9505797786589802</v>
      </c>
      <c r="Y128" s="19">
        <v>6.1176579999999996</v>
      </c>
      <c r="AA128" s="5"/>
      <c r="AB128" s="3"/>
    </row>
    <row r="129" spans="1:28">
      <c r="A129" s="8">
        <v>86.734469046388597</v>
      </c>
      <c r="B129" s="8">
        <v>267.17622773285501</v>
      </c>
      <c r="C129" s="8">
        <v>98.021034329781699</v>
      </c>
      <c r="D129" s="8">
        <v>267.46709468856398</v>
      </c>
      <c r="E129">
        <f t="shared" si="11"/>
        <v>11.290312638816422</v>
      </c>
      <c r="F129">
        <f t="shared" si="12"/>
        <v>8.0000000000000016E-2</v>
      </c>
      <c r="G129">
        <f t="shared" si="13"/>
        <v>0.90322501110531395</v>
      </c>
      <c r="H129">
        <v>128</v>
      </c>
      <c r="I129">
        <f>CORREL(E2:E48,E130:E176)</f>
        <v>-7.7878977346155509E-2</v>
      </c>
      <c r="K129" t="s">
        <v>415</v>
      </c>
      <c r="L129" s="2">
        <f t="shared" si="20"/>
        <v>307.00750728987521</v>
      </c>
      <c r="M129" s="2">
        <v>127</v>
      </c>
      <c r="N129" s="2">
        <f>M129/J2</f>
        <v>27.489177489177489</v>
      </c>
      <c r="O129" s="2">
        <f t="shared" si="21"/>
        <v>4.7969923014043001</v>
      </c>
      <c r="P129" s="3">
        <v>1.89475599079979</v>
      </c>
      <c r="Q129">
        <f>IMREAL(K129)</f>
        <v>-297.347535108599</v>
      </c>
      <c r="R129">
        <f>IMAGINARY(K129)</f>
        <v>-76.407152133705907</v>
      </c>
      <c r="S129">
        <f>IMABS(K129)</f>
        <v>307.00750728987521</v>
      </c>
      <c r="T129">
        <v>0</v>
      </c>
      <c r="U129" t="str">
        <f t="shared" si="17"/>
        <v>0</v>
      </c>
      <c r="V129">
        <f t="shared" si="18"/>
        <v>0</v>
      </c>
      <c r="W129" s="3">
        <v>-3.4975915115988099</v>
      </c>
      <c r="X129">
        <f t="shared" si="19"/>
        <v>2.5024084884011901</v>
      </c>
      <c r="Y129" s="19">
        <v>6.1538329999999997</v>
      </c>
      <c r="AA129" s="5"/>
      <c r="AB129" s="3"/>
    </row>
    <row r="130" spans="1:28">
      <c r="A130" s="8">
        <v>86.734469046388597</v>
      </c>
      <c r="B130" s="8">
        <v>267.17622773285501</v>
      </c>
      <c r="C130" s="8">
        <v>98.021034329781699</v>
      </c>
      <c r="D130" s="8">
        <v>267.46709468856398</v>
      </c>
      <c r="E130">
        <f t="shared" si="11"/>
        <v>11.290312638816422</v>
      </c>
      <c r="H130">
        <v>129</v>
      </c>
      <c r="Y130" s="19">
        <v>6.1833280000000004</v>
      </c>
    </row>
    <row r="131" spans="1:28">
      <c r="A131" s="8">
        <v>77.078739982634602</v>
      </c>
      <c r="B131" s="8">
        <v>260.99956254179801</v>
      </c>
      <c r="C131" s="8">
        <v>88.163612217290805</v>
      </c>
      <c r="D131" s="8">
        <v>262.72173098552997</v>
      </c>
      <c r="E131">
        <f t="shared" ref="E131:E179" si="22">SQRT((A131-C131)^2+(B131-D131)^2)</f>
        <v>11.21785436735734</v>
      </c>
      <c r="H131">
        <v>130</v>
      </c>
      <c r="Y131" s="19">
        <v>6.2256970000000003</v>
      </c>
    </row>
    <row r="132" spans="1:28">
      <c r="A132" s="8">
        <v>77.078739982634602</v>
      </c>
      <c r="B132" s="8">
        <v>260.99956254179801</v>
      </c>
      <c r="C132" s="8">
        <v>88.163612217290805</v>
      </c>
      <c r="D132" s="8">
        <v>262.72173098552997</v>
      </c>
      <c r="E132">
        <f t="shared" si="22"/>
        <v>11.21785436735734</v>
      </c>
      <c r="H132">
        <v>131</v>
      </c>
      <c r="Y132" s="19">
        <v>6.2397470000000004</v>
      </c>
    </row>
    <row r="133" spans="1:28">
      <c r="A133" s="8">
        <v>75.108744461712604</v>
      </c>
      <c r="B133" s="8">
        <v>258.38688594357899</v>
      </c>
      <c r="C133" s="8">
        <v>78.552128654509602</v>
      </c>
      <c r="D133" s="8">
        <v>259.494878271674</v>
      </c>
      <c r="E133">
        <f t="shared" si="22"/>
        <v>3.6172561007373574</v>
      </c>
      <c r="H133">
        <v>132</v>
      </c>
      <c r="Y133" s="19">
        <v>6.2902389999999997</v>
      </c>
    </row>
    <row r="134" spans="1:28">
      <c r="A134" s="8">
        <v>68.034527077285205</v>
      </c>
      <c r="B134" s="8">
        <v>261.99093829796902</v>
      </c>
      <c r="C134" s="8">
        <v>70.374952204960294</v>
      </c>
      <c r="D134" s="8">
        <v>261.57428192257402</v>
      </c>
      <c r="E134">
        <f t="shared" si="22"/>
        <v>2.3772236565814051</v>
      </c>
      <c r="H134">
        <v>133</v>
      </c>
      <c r="Y134" s="19">
        <v>6.3179499999999997</v>
      </c>
    </row>
    <row r="135" spans="1:28">
      <c r="A135" s="8">
        <v>68.034527077285205</v>
      </c>
      <c r="B135" s="8">
        <v>261.99093829796902</v>
      </c>
      <c r="C135" s="8">
        <v>70.374952204960294</v>
      </c>
      <c r="D135" s="8">
        <v>261.57428192257402</v>
      </c>
      <c r="E135">
        <f t="shared" si="22"/>
        <v>2.3772236565814051</v>
      </c>
      <c r="H135">
        <v>134</v>
      </c>
      <c r="Y135" s="19">
        <v>6.344201</v>
      </c>
    </row>
    <row r="136" spans="1:28">
      <c r="A136" s="8">
        <v>63.337970006326699</v>
      </c>
      <c r="B136" s="8">
        <v>264.06086558776099</v>
      </c>
      <c r="C136" s="8">
        <v>71.299390622150099</v>
      </c>
      <c r="D136" s="8">
        <v>263.46506889135401</v>
      </c>
      <c r="E136">
        <f t="shared" si="22"/>
        <v>7.983682854767423</v>
      </c>
      <c r="H136">
        <v>135</v>
      </c>
      <c r="Y136" s="19">
        <v>6.37134</v>
      </c>
    </row>
    <row r="137" spans="1:28">
      <c r="A137" s="8">
        <v>64.424315931268197</v>
      </c>
      <c r="B137" s="8">
        <v>265.60901971364302</v>
      </c>
      <c r="C137" s="8">
        <v>66.616006873461004</v>
      </c>
      <c r="D137" s="8">
        <v>264.96675175173198</v>
      </c>
      <c r="E137">
        <f t="shared" si="22"/>
        <v>2.2838601798243605</v>
      </c>
      <c r="H137">
        <v>136</v>
      </c>
      <c r="Y137" s="19">
        <v>6.4233140000000004</v>
      </c>
    </row>
    <row r="138" spans="1:28">
      <c r="A138" s="8">
        <v>65.363470530231595</v>
      </c>
      <c r="B138" s="8">
        <v>264.95137374224799</v>
      </c>
      <c r="C138" s="8">
        <v>72.178272529334805</v>
      </c>
      <c r="D138" s="8">
        <v>265.37484230605497</v>
      </c>
      <c r="E138">
        <f t="shared" si="22"/>
        <v>6.8279463904979405</v>
      </c>
      <c r="H138">
        <v>137</v>
      </c>
      <c r="Y138" s="19">
        <v>6.4566499999999998</v>
      </c>
    </row>
    <row r="139" spans="1:28">
      <c r="A139" s="8">
        <v>65.363470530231595</v>
      </c>
      <c r="B139" s="8">
        <v>264.95137374224799</v>
      </c>
      <c r="C139" s="8">
        <v>72.178272529334805</v>
      </c>
      <c r="D139" s="8">
        <v>265.37484230605497</v>
      </c>
      <c r="E139">
        <f t="shared" si="22"/>
        <v>6.8279463904979405</v>
      </c>
      <c r="H139">
        <v>138</v>
      </c>
      <c r="Y139" s="19">
        <v>6.4835669999999999</v>
      </c>
    </row>
    <row r="140" spans="1:28">
      <c r="A140" s="8">
        <v>79.390542115682706</v>
      </c>
      <c r="B140" s="8">
        <v>263.80412702152199</v>
      </c>
      <c r="C140" s="8">
        <v>73.053512276378598</v>
      </c>
      <c r="D140" s="8">
        <v>264.32121259043601</v>
      </c>
      <c r="E140">
        <f t="shared" si="22"/>
        <v>6.3580912756746244</v>
      </c>
      <c r="H140">
        <v>139</v>
      </c>
      <c r="Y140" s="19">
        <v>6.527914</v>
      </c>
    </row>
    <row r="141" spans="1:28">
      <c r="A141" s="8">
        <v>79.390542115682706</v>
      </c>
      <c r="B141" s="8">
        <v>263.80412702152199</v>
      </c>
      <c r="C141" s="8">
        <v>73.053512276378598</v>
      </c>
      <c r="D141" s="8">
        <v>264.32121259043601</v>
      </c>
      <c r="E141">
        <f t="shared" si="22"/>
        <v>6.3580912756746244</v>
      </c>
      <c r="H141">
        <v>140</v>
      </c>
      <c r="Y141" s="19">
        <v>6.5418950000000002</v>
      </c>
    </row>
    <row r="142" spans="1:28">
      <c r="A142" s="8">
        <v>85.185446535102997</v>
      </c>
      <c r="B142" s="8">
        <v>263.84938423364503</v>
      </c>
      <c r="C142" s="8">
        <v>78.682740564012306</v>
      </c>
      <c r="D142" s="8">
        <v>264.61565425887602</v>
      </c>
      <c r="E142">
        <f t="shared" si="22"/>
        <v>6.5476984275412411</v>
      </c>
      <c r="H142">
        <v>141</v>
      </c>
      <c r="Y142" s="19">
        <v>6.5687499999999996</v>
      </c>
    </row>
    <row r="143" spans="1:28">
      <c r="A143" s="8">
        <v>23.363409762252601</v>
      </c>
      <c r="B143" s="8">
        <v>262.88259305842598</v>
      </c>
      <c r="C143" s="8">
        <v>80.260377638998605</v>
      </c>
      <c r="D143" s="8">
        <v>266.27873877143099</v>
      </c>
      <c r="E143">
        <f t="shared" si="22"/>
        <v>56.998234703115401</v>
      </c>
      <c r="H143">
        <v>142</v>
      </c>
      <c r="Y143" s="19">
        <v>6.6005779999999996</v>
      </c>
    </row>
    <row r="144" spans="1:28">
      <c r="A144" s="8">
        <v>19.190975975897501</v>
      </c>
      <c r="B144" s="8">
        <v>262.78378260274798</v>
      </c>
      <c r="C144" s="8">
        <v>78.726623535156193</v>
      </c>
      <c r="D144" s="8">
        <v>267.533193150383</v>
      </c>
      <c r="E144">
        <f t="shared" si="22"/>
        <v>59.724787407325714</v>
      </c>
      <c r="H144">
        <v>143</v>
      </c>
      <c r="Y144" s="19">
        <v>6.6560550000000003</v>
      </c>
    </row>
    <row r="145" spans="1:25">
      <c r="A145" s="8">
        <v>28.327033284109302</v>
      </c>
      <c r="B145" s="8">
        <v>262.24764314050299</v>
      </c>
      <c r="C145" s="8">
        <v>32.038879246099398</v>
      </c>
      <c r="D145" s="8">
        <v>263.54351022920702</v>
      </c>
      <c r="E145">
        <f t="shared" si="22"/>
        <v>3.9315482900669605</v>
      </c>
      <c r="H145">
        <v>144</v>
      </c>
      <c r="Y145" s="19">
        <v>6.6809149999999997</v>
      </c>
    </row>
    <row r="146" spans="1:25">
      <c r="A146" s="8">
        <v>28.327033284109302</v>
      </c>
      <c r="B146" s="8">
        <v>262.24764314050299</v>
      </c>
      <c r="C146" s="8">
        <v>32.038879246099398</v>
      </c>
      <c r="D146" s="8">
        <v>263.54351022920702</v>
      </c>
      <c r="E146">
        <f t="shared" si="22"/>
        <v>3.9315482900669605</v>
      </c>
      <c r="H146">
        <v>145</v>
      </c>
      <c r="Y146" s="19">
        <v>6.7243380000000004</v>
      </c>
    </row>
    <row r="147" spans="1:25">
      <c r="A147" s="8">
        <v>28.269081204781699</v>
      </c>
      <c r="B147" s="8">
        <v>261.834966162299</v>
      </c>
      <c r="C147" s="8">
        <v>23.505087262461601</v>
      </c>
      <c r="D147" s="8">
        <v>264.18948779866798</v>
      </c>
      <c r="E147">
        <f t="shared" si="22"/>
        <v>5.3140766289725514</v>
      </c>
      <c r="H147">
        <v>146</v>
      </c>
      <c r="Y147" s="19">
        <v>6.760942</v>
      </c>
    </row>
    <row r="148" spans="1:25">
      <c r="A148" s="8">
        <v>28.269081204781699</v>
      </c>
      <c r="B148" s="8">
        <v>261.834966162299</v>
      </c>
      <c r="C148" s="8">
        <v>23.505087262461601</v>
      </c>
      <c r="D148" s="8">
        <v>264.18948779866798</v>
      </c>
      <c r="E148">
        <f t="shared" si="22"/>
        <v>5.3140766289725514</v>
      </c>
      <c r="H148">
        <v>147</v>
      </c>
      <c r="Y148" s="19">
        <v>6.77841</v>
      </c>
    </row>
    <row r="149" spans="1:25">
      <c r="A149" s="8">
        <v>6.8411317817895796</v>
      </c>
      <c r="B149" s="8">
        <v>269.19233198945102</v>
      </c>
      <c r="C149" s="8">
        <v>25.035281407693901</v>
      </c>
      <c r="D149" s="8">
        <v>263.945564240333</v>
      </c>
      <c r="E149">
        <f t="shared" si="22"/>
        <v>18.935565806782204</v>
      </c>
      <c r="H149">
        <v>148</v>
      </c>
      <c r="Y149" s="19">
        <v>6.8066870000000002</v>
      </c>
    </row>
    <row r="150" spans="1:25">
      <c r="A150" s="8">
        <v>9.5985874072123103</v>
      </c>
      <c r="B150" s="8">
        <v>269.30729609982899</v>
      </c>
      <c r="C150" s="8">
        <v>21.071540446596799</v>
      </c>
      <c r="D150" s="8">
        <v>262.021053566543</v>
      </c>
      <c r="E150">
        <f t="shared" si="22"/>
        <v>13.591099355747039</v>
      </c>
      <c r="H150">
        <v>149</v>
      </c>
      <c r="Y150" s="19">
        <v>6.8596389999999996</v>
      </c>
    </row>
    <row r="151" spans="1:25">
      <c r="A151" s="8">
        <v>7.9468277363461697</v>
      </c>
      <c r="B151" s="8">
        <v>276.52845188244697</v>
      </c>
      <c r="C151" s="8">
        <v>12.0450145706592</v>
      </c>
      <c r="D151" s="8">
        <v>275.92338116716297</v>
      </c>
      <c r="E151">
        <f t="shared" si="22"/>
        <v>4.1426134141904853</v>
      </c>
      <c r="H151">
        <v>150</v>
      </c>
      <c r="Y151" s="19">
        <v>6.899858</v>
      </c>
    </row>
    <row r="152" spans="1:25">
      <c r="A152" s="8">
        <v>4.7775066093712004</v>
      </c>
      <c r="B152" s="8">
        <v>279.99217990029098</v>
      </c>
      <c r="C152" s="8">
        <v>4.9821125431283404</v>
      </c>
      <c r="D152" s="8">
        <v>275.65986413621698</v>
      </c>
      <c r="E152">
        <f t="shared" si="22"/>
        <v>4.3371446214961162</v>
      </c>
      <c r="H152">
        <v>151</v>
      </c>
      <c r="Y152" s="19">
        <v>6.93668</v>
      </c>
    </row>
    <row r="153" spans="1:25">
      <c r="A153" s="8">
        <v>3.1741004082943198</v>
      </c>
      <c r="B153" s="8">
        <v>279.80781240500301</v>
      </c>
      <c r="C153" s="8">
        <v>5.3627772943518899</v>
      </c>
      <c r="D153" s="8">
        <v>274.912782899136</v>
      </c>
      <c r="E153">
        <f t="shared" si="22"/>
        <v>5.3620537459886766</v>
      </c>
      <c r="H153">
        <v>152</v>
      </c>
      <c r="Y153" s="19">
        <v>6.9848150000000002</v>
      </c>
    </row>
    <row r="154" spans="1:25">
      <c r="A154" s="8">
        <v>-1.7019058980830399</v>
      </c>
      <c r="B154" s="8">
        <v>281.889947676009</v>
      </c>
      <c r="C154" s="8">
        <v>1.81555570609838</v>
      </c>
      <c r="D154" s="8">
        <v>284.67195099708101</v>
      </c>
      <c r="E154">
        <f t="shared" si="22"/>
        <v>4.484649218762403</v>
      </c>
      <c r="H154">
        <v>153</v>
      </c>
      <c r="Y154" s="19">
        <v>7.0252049999999997</v>
      </c>
    </row>
    <row r="155" spans="1:25">
      <c r="A155" s="8">
        <v>1.3373587066561301</v>
      </c>
      <c r="B155" s="8">
        <v>279.46902406447498</v>
      </c>
      <c r="C155" s="8">
        <v>1.9885456664089101</v>
      </c>
      <c r="D155" s="8">
        <v>282.89457684824902</v>
      </c>
      <c r="E155">
        <f t="shared" si="22"/>
        <v>3.4868978090810354</v>
      </c>
      <c r="H155">
        <v>154</v>
      </c>
      <c r="Y155" s="19">
        <v>7.0517479999999999</v>
      </c>
    </row>
    <row r="156" spans="1:25">
      <c r="A156" s="8">
        <v>5.8581801017434598</v>
      </c>
      <c r="B156" s="8">
        <v>275.94843787998502</v>
      </c>
      <c r="C156" s="8">
        <v>3.3243015749445202</v>
      </c>
      <c r="D156" s="8">
        <v>280.99363904426002</v>
      </c>
      <c r="E156">
        <f t="shared" si="22"/>
        <v>5.6457590434391172</v>
      </c>
      <c r="H156">
        <v>155</v>
      </c>
      <c r="Y156" s="19">
        <v>7.0882290000000001</v>
      </c>
    </row>
    <row r="157" spans="1:25">
      <c r="A157" s="8">
        <v>2.9700588196631998</v>
      </c>
      <c r="B157" s="8">
        <v>276.02637336226201</v>
      </c>
      <c r="C157" s="8">
        <v>2.1946291199917898</v>
      </c>
      <c r="D157" s="8">
        <v>283.33504215938098</v>
      </c>
      <c r="E157">
        <f t="shared" si="22"/>
        <v>7.3496891638431165</v>
      </c>
      <c r="H157">
        <v>156</v>
      </c>
      <c r="Y157" s="19">
        <v>7.1191040000000001</v>
      </c>
    </row>
    <row r="158" spans="1:25">
      <c r="A158" s="8">
        <v>4.2859538371460904</v>
      </c>
      <c r="B158" s="8">
        <v>277.80492784077001</v>
      </c>
      <c r="C158" s="8">
        <v>5.5811235301689397</v>
      </c>
      <c r="D158" s="8">
        <v>287.42795334159098</v>
      </c>
      <c r="E158">
        <f t="shared" si="22"/>
        <v>9.7097932173232007</v>
      </c>
      <c r="H158">
        <v>157</v>
      </c>
      <c r="Y158" s="19">
        <v>7.152272</v>
      </c>
    </row>
    <row r="159" spans="1:25">
      <c r="A159" s="8">
        <v>-1.0760661887751399</v>
      </c>
      <c r="B159" s="8">
        <v>269.79413150534998</v>
      </c>
      <c r="C159" s="8">
        <v>-0.25339277291576201</v>
      </c>
      <c r="D159" s="8">
        <v>270.47642950510698</v>
      </c>
      <c r="E159">
        <f t="shared" si="22"/>
        <v>1.068794699478874</v>
      </c>
      <c r="H159">
        <v>158</v>
      </c>
      <c r="Y159" s="19">
        <v>7.1800759999999997</v>
      </c>
    </row>
    <row r="160" spans="1:25">
      <c r="A160" s="8">
        <v>-6.9265159874110802</v>
      </c>
      <c r="B160" s="8">
        <v>259.06658721805002</v>
      </c>
      <c r="C160" s="8">
        <v>-5.8406337634134804</v>
      </c>
      <c r="D160" s="8">
        <v>259.06041578003402</v>
      </c>
      <c r="E160">
        <f t="shared" si="22"/>
        <v>1.0858997610466441</v>
      </c>
      <c r="H160">
        <v>159</v>
      </c>
      <c r="Y160" s="19">
        <v>7.2205529999999998</v>
      </c>
    </row>
    <row r="161" spans="1:25">
      <c r="A161" s="8">
        <v>-10.397907717218599</v>
      </c>
      <c r="B161" s="8">
        <v>257.99916450708298</v>
      </c>
      <c r="C161" s="8">
        <v>-9.0312166325313097</v>
      </c>
      <c r="D161" s="8">
        <v>258.06954587943801</v>
      </c>
      <c r="E161">
        <f t="shared" si="22"/>
        <v>1.36850212222645</v>
      </c>
      <c r="H161">
        <v>160</v>
      </c>
      <c r="Y161" s="19">
        <v>7.2608090000000001</v>
      </c>
    </row>
    <row r="162" spans="1:25">
      <c r="A162" s="8">
        <v>-14.374945302881599</v>
      </c>
      <c r="B162" s="8">
        <v>212.76920113767599</v>
      </c>
      <c r="C162" s="8">
        <v>-13.1337717405089</v>
      </c>
      <c r="D162" s="8">
        <v>211.88351547300499</v>
      </c>
      <c r="E162">
        <f t="shared" si="22"/>
        <v>1.524778970387725</v>
      </c>
      <c r="H162">
        <v>161</v>
      </c>
      <c r="Y162" s="19">
        <v>7.2885600000000004</v>
      </c>
    </row>
    <row r="163" spans="1:25">
      <c r="A163" s="8">
        <v>-14.374945302881599</v>
      </c>
      <c r="B163" s="8">
        <v>212.76920113767599</v>
      </c>
      <c r="C163" s="8">
        <v>-13.1337717405089</v>
      </c>
      <c r="D163" s="8">
        <v>211.88351547300499</v>
      </c>
      <c r="E163">
        <f t="shared" si="22"/>
        <v>1.524778970387725</v>
      </c>
      <c r="H163">
        <v>162</v>
      </c>
      <c r="Y163" s="19">
        <v>7.3150170000000001</v>
      </c>
    </row>
    <row r="164" spans="1:25">
      <c r="A164" s="8">
        <v>-18.3949637505794</v>
      </c>
      <c r="B164" s="8">
        <v>200.173869448413</v>
      </c>
      <c r="C164" s="8">
        <v>-16.063269900904501</v>
      </c>
      <c r="D164" s="8">
        <v>200.20347886141101</v>
      </c>
      <c r="E164">
        <f t="shared" si="22"/>
        <v>2.3318818421930896</v>
      </c>
      <c r="H164">
        <v>163</v>
      </c>
      <c r="Y164" s="19">
        <v>7.3304390000000001</v>
      </c>
    </row>
    <row r="165" spans="1:25">
      <c r="A165" s="8">
        <v>6.7557243911208804</v>
      </c>
      <c r="B165" s="8">
        <v>195.18761732049401</v>
      </c>
      <c r="C165" s="8">
        <v>4.2073610060873596</v>
      </c>
      <c r="D165" s="8">
        <v>194.856045852839</v>
      </c>
      <c r="E165">
        <f t="shared" si="22"/>
        <v>2.569843493355656</v>
      </c>
      <c r="H165">
        <v>164</v>
      </c>
      <c r="Y165" s="19">
        <v>7.3698540000000001</v>
      </c>
    </row>
    <row r="166" spans="1:25">
      <c r="A166" s="8">
        <v>18.8051367436865</v>
      </c>
      <c r="B166" s="8">
        <v>188.22508863159601</v>
      </c>
      <c r="C166" s="8">
        <v>17.9601155440631</v>
      </c>
      <c r="D166" s="8">
        <v>188.86964980544701</v>
      </c>
      <c r="E166">
        <f t="shared" si="22"/>
        <v>1.0627887535390801</v>
      </c>
      <c r="H166">
        <v>165</v>
      </c>
      <c r="Y166" s="19">
        <v>7.4189920000000003</v>
      </c>
    </row>
    <row r="167" spans="1:25">
      <c r="A167" s="8">
        <v>21.097579362327401</v>
      </c>
      <c r="B167" s="8">
        <v>191.02911353203999</v>
      </c>
      <c r="C167" s="8">
        <v>19.704295028508401</v>
      </c>
      <c r="D167" s="8">
        <v>191.87986143832001</v>
      </c>
      <c r="E167">
        <f t="shared" si="22"/>
        <v>1.6324868253389653</v>
      </c>
      <c r="H167">
        <v>166</v>
      </c>
      <c r="Y167" s="19">
        <v>7.4581629999999999</v>
      </c>
    </row>
    <row r="168" spans="1:25">
      <c r="A168" s="8">
        <v>21.097579362327401</v>
      </c>
      <c r="B168" s="8">
        <v>191.02911353203999</v>
      </c>
      <c r="C168" s="8">
        <v>19.704295028508401</v>
      </c>
      <c r="D168" s="8">
        <v>191.87986143832001</v>
      </c>
      <c r="E168">
        <f t="shared" si="22"/>
        <v>1.6324868253389653</v>
      </c>
      <c r="H168">
        <v>167</v>
      </c>
      <c r="Y168" s="19">
        <v>7.4751339999999997</v>
      </c>
    </row>
    <row r="169" spans="1:25">
      <c r="A169" s="8">
        <v>21.432594863357199</v>
      </c>
      <c r="B169" s="8">
        <v>193.57100407344299</v>
      </c>
      <c r="C169" s="8">
        <v>20.154656139329202</v>
      </c>
      <c r="D169" s="8">
        <v>194.15759419838199</v>
      </c>
      <c r="E169">
        <f t="shared" si="22"/>
        <v>1.4061349000171535</v>
      </c>
      <c r="H169">
        <v>168</v>
      </c>
      <c r="Y169" s="19">
        <v>7.5052130000000004</v>
      </c>
    </row>
    <row r="170" spans="1:25">
      <c r="A170" s="8">
        <v>22.150840224922799</v>
      </c>
      <c r="B170" s="8">
        <v>195.20073584174301</v>
      </c>
      <c r="C170" s="8">
        <v>463.11121745424902</v>
      </c>
      <c r="D170" s="8">
        <v>401.49798085253502</v>
      </c>
      <c r="E170">
        <f t="shared" si="22"/>
        <v>486.83119002922609</v>
      </c>
      <c r="H170">
        <v>169</v>
      </c>
      <c r="Y170" s="19">
        <v>7.5490680000000001</v>
      </c>
    </row>
    <row r="171" spans="1:25">
      <c r="A171" s="8">
        <v>21.965838302434101</v>
      </c>
      <c r="B171" s="8">
        <v>194.31636540156799</v>
      </c>
      <c r="C171" s="8">
        <v>20.664314062214999</v>
      </c>
      <c r="D171" s="8">
        <v>194.284462776629</v>
      </c>
      <c r="E171">
        <f t="shared" si="22"/>
        <v>1.3019151759450034</v>
      </c>
      <c r="H171">
        <v>170</v>
      </c>
      <c r="Y171" s="19">
        <v>7.5864570000000002</v>
      </c>
    </row>
    <row r="172" spans="1:25">
      <c r="A172" s="8">
        <v>22.6318814763763</v>
      </c>
      <c r="B172" s="8">
        <v>194.67403901690099</v>
      </c>
      <c r="C172" s="8">
        <v>20.896347906802799</v>
      </c>
      <c r="D172" s="8">
        <v>194.606962567637</v>
      </c>
      <c r="E172">
        <f t="shared" si="22"/>
        <v>1.736829301100832</v>
      </c>
      <c r="H172">
        <v>171</v>
      </c>
      <c r="Y172" s="19">
        <v>7.6183839999999998</v>
      </c>
    </row>
    <row r="173" spans="1:25">
      <c r="A173" s="8">
        <v>21.540618213698</v>
      </c>
      <c r="B173" s="8">
        <v>193.78066434748899</v>
      </c>
      <c r="C173" s="8">
        <v>19.575951038167599</v>
      </c>
      <c r="D173" s="8">
        <v>194.08009712427</v>
      </c>
      <c r="E173">
        <f t="shared" si="22"/>
        <v>1.9873542961478678</v>
      </c>
      <c r="H173">
        <v>172</v>
      </c>
      <c r="Y173" s="19">
        <v>7.6545439999999996</v>
      </c>
    </row>
    <row r="174" spans="1:25">
      <c r="A174" s="8">
        <v>20.475952415614699</v>
      </c>
      <c r="B174" s="8">
        <v>191.70490285673</v>
      </c>
      <c r="C174" s="8">
        <v>18.026888479982301</v>
      </c>
      <c r="D174" s="8">
        <v>192.245965979906</v>
      </c>
      <c r="E174">
        <f t="shared" si="22"/>
        <v>2.5081195075347238</v>
      </c>
      <c r="H174">
        <v>173</v>
      </c>
      <c r="Y174" s="19">
        <v>7.6793990000000001</v>
      </c>
    </row>
    <row r="175" spans="1:25">
      <c r="A175" s="8">
        <v>79.2651489495303</v>
      </c>
      <c r="B175" s="8">
        <v>194.300211746868</v>
      </c>
      <c r="C175" s="8">
        <v>18.197087803703301</v>
      </c>
      <c r="D175" s="8">
        <v>190.634950867886</v>
      </c>
      <c r="E175">
        <f t="shared" si="22"/>
        <v>61.177955420408267</v>
      </c>
      <c r="H175">
        <v>174</v>
      </c>
      <c r="Y175" s="19">
        <v>7.7227819999999996</v>
      </c>
    </row>
    <row r="176" spans="1:25">
      <c r="A176" s="8">
        <v>22.160470450434701</v>
      </c>
      <c r="B176" s="8">
        <v>189.07145245622499</v>
      </c>
      <c r="C176" s="8">
        <v>19.054843917431</v>
      </c>
      <c r="D176" s="8">
        <v>189.04248379362201</v>
      </c>
      <c r="E176">
        <f t="shared" si="22"/>
        <v>3.1057616370078356</v>
      </c>
      <c r="H176">
        <v>175</v>
      </c>
      <c r="Y176" s="19">
        <v>7.7590399999999997</v>
      </c>
    </row>
    <row r="177" spans="1:25">
      <c r="A177" s="8">
        <v>81.552029264576205</v>
      </c>
      <c r="B177" s="8">
        <v>195.44435588673301</v>
      </c>
      <c r="C177" s="8">
        <v>18.998156477041199</v>
      </c>
      <c r="D177" s="8">
        <v>188.47666747096901</v>
      </c>
      <c r="E177">
        <f t="shared" si="22"/>
        <v>62.940731506539422</v>
      </c>
      <c r="F177" s="1">
        <v>513.45214340185896</v>
      </c>
      <c r="H177">
        <v>176</v>
      </c>
      <c r="Y177" s="19">
        <v>7.783874</v>
      </c>
    </row>
    <row r="178" spans="1:25">
      <c r="A178" s="8">
        <v>81.552029264576205</v>
      </c>
      <c r="B178" s="8">
        <v>195.44435588673301</v>
      </c>
      <c r="C178" s="8">
        <v>18.998156477041199</v>
      </c>
      <c r="D178" s="8">
        <v>188.47666747096901</v>
      </c>
      <c r="E178">
        <f t="shared" si="22"/>
        <v>62.940731506539422</v>
      </c>
      <c r="F178" s="1">
        <v>513.45214340185908</v>
      </c>
      <c r="H178">
        <v>177</v>
      </c>
      <c r="Y178" s="19">
        <v>7.8273570000000001</v>
      </c>
    </row>
    <row r="179" spans="1:25">
      <c r="A179" s="8">
        <v>78.485052205245296</v>
      </c>
      <c r="B179" s="8">
        <v>192.54175659654601</v>
      </c>
      <c r="C179" s="8">
        <v>465.72224159092201</v>
      </c>
      <c r="D179" s="8">
        <v>399.76441379650998</v>
      </c>
      <c r="E179">
        <f t="shared" si="22"/>
        <v>439.19684709744018</v>
      </c>
      <c r="F179" s="1">
        <v>3.4243886128332899</v>
      </c>
      <c r="H179">
        <v>178</v>
      </c>
      <c r="Y179" s="19">
        <v>7.8509950000000002</v>
      </c>
    </row>
    <row r="180" spans="1:25">
      <c r="E180">
        <v>0</v>
      </c>
    </row>
    <row r="181" spans="1:25">
      <c r="E181">
        <v>0</v>
      </c>
    </row>
    <row r="182" spans="1:25">
      <c r="E182">
        <v>0</v>
      </c>
    </row>
    <row r="183" spans="1:25">
      <c r="E183">
        <v>0</v>
      </c>
    </row>
    <row r="184" spans="1:25">
      <c r="E184">
        <v>0</v>
      </c>
    </row>
    <row r="185" spans="1:25">
      <c r="E185">
        <v>0</v>
      </c>
    </row>
    <row r="186" spans="1:25">
      <c r="E186">
        <v>0</v>
      </c>
    </row>
    <row r="187" spans="1:25">
      <c r="E187">
        <v>0</v>
      </c>
    </row>
    <row r="188" spans="1:25">
      <c r="E188">
        <v>0</v>
      </c>
    </row>
    <row r="189" spans="1:25">
      <c r="E189">
        <v>0</v>
      </c>
    </row>
    <row r="190" spans="1:25">
      <c r="E190">
        <v>0</v>
      </c>
    </row>
    <row r="191" spans="1:25">
      <c r="E191">
        <v>0</v>
      </c>
    </row>
    <row r="192" spans="1:25">
      <c r="E192">
        <v>0</v>
      </c>
    </row>
    <row r="193" spans="5:5">
      <c r="E193">
        <v>0</v>
      </c>
    </row>
    <row r="194" spans="5:5">
      <c r="E194">
        <v>0</v>
      </c>
    </row>
    <row r="195" spans="5:5">
      <c r="E195">
        <v>0</v>
      </c>
    </row>
    <row r="196" spans="5:5">
      <c r="E196">
        <v>0</v>
      </c>
    </row>
    <row r="197" spans="5:5">
      <c r="E197">
        <v>0</v>
      </c>
    </row>
    <row r="198" spans="5:5">
      <c r="E198">
        <v>0</v>
      </c>
    </row>
    <row r="199" spans="5:5">
      <c r="E199">
        <v>0</v>
      </c>
    </row>
    <row r="200" spans="5:5">
      <c r="E200">
        <v>0</v>
      </c>
    </row>
    <row r="201" spans="5:5">
      <c r="E201">
        <v>0</v>
      </c>
    </row>
    <row r="202" spans="5:5">
      <c r="E202">
        <v>0</v>
      </c>
    </row>
    <row r="203" spans="5:5">
      <c r="E203">
        <v>0</v>
      </c>
    </row>
    <row r="204" spans="5:5">
      <c r="E204">
        <v>0</v>
      </c>
    </row>
    <row r="205" spans="5:5">
      <c r="E205">
        <v>0</v>
      </c>
    </row>
    <row r="206" spans="5:5">
      <c r="E206">
        <v>0</v>
      </c>
    </row>
    <row r="207" spans="5:5">
      <c r="E207">
        <v>0</v>
      </c>
    </row>
    <row r="208" spans="5:5">
      <c r="E208">
        <v>0</v>
      </c>
    </row>
    <row r="209" spans="5:5">
      <c r="E209">
        <v>0</v>
      </c>
    </row>
    <row r="210" spans="5:5">
      <c r="E210">
        <v>0</v>
      </c>
    </row>
    <row r="211" spans="5:5">
      <c r="E211">
        <v>0</v>
      </c>
    </row>
    <row r="212" spans="5:5">
      <c r="E212">
        <v>0</v>
      </c>
    </row>
    <row r="213" spans="5:5">
      <c r="E213">
        <v>0</v>
      </c>
    </row>
    <row r="214" spans="5:5">
      <c r="E214">
        <v>0</v>
      </c>
    </row>
    <row r="215" spans="5:5">
      <c r="E215">
        <v>0</v>
      </c>
    </row>
    <row r="216" spans="5:5">
      <c r="E216">
        <v>0</v>
      </c>
    </row>
    <row r="217" spans="5:5">
      <c r="E217">
        <v>0</v>
      </c>
    </row>
    <row r="218" spans="5:5">
      <c r="E218">
        <v>0</v>
      </c>
    </row>
    <row r="219" spans="5:5">
      <c r="E219">
        <v>0</v>
      </c>
    </row>
    <row r="220" spans="5:5">
      <c r="E220">
        <v>0</v>
      </c>
    </row>
    <row r="221" spans="5:5">
      <c r="E221">
        <v>0</v>
      </c>
    </row>
    <row r="222" spans="5:5">
      <c r="E222">
        <v>0</v>
      </c>
    </row>
    <row r="223" spans="5:5">
      <c r="E223">
        <v>0</v>
      </c>
    </row>
    <row r="224" spans="5:5">
      <c r="E224">
        <v>0</v>
      </c>
    </row>
    <row r="225" spans="5:5">
      <c r="E225">
        <v>0</v>
      </c>
    </row>
    <row r="226" spans="5:5">
      <c r="E226">
        <v>0</v>
      </c>
    </row>
    <row r="227" spans="5:5">
      <c r="E227">
        <v>0</v>
      </c>
    </row>
    <row r="228" spans="5:5">
      <c r="E228">
        <v>0</v>
      </c>
    </row>
    <row r="229" spans="5:5">
      <c r="E229">
        <v>0</v>
      </c>
    </row>
    <row r="230" spans="5:5">
      <c r="E230">
        <v>0</v>
      </c>
    </row>
    <row r="231" spans="5:5">
      <c r="E231">
        <v>0</v>
      </c>
    </row>
    <row r="232" spans="5:5">
      <c r="E232">
        <v>0</v>
      </c>
    </row>
    <row r="233" spans="5:5">
      <c r="E233">
        <v>0</v>
      </c>
    </row>
    <row r="234" spans="5:5">
      <c r="E234">
        <v>0</v>
      </c>
    </row>
    <row r="235" spans="5:5">
      <c r="E235">
        <v>0</v>
      </c>
    </row>
    <row r="236" spans="5:5">
      <c r="E236">
        <v>0</v>
      </c>
    </row>
    <row r="237" spans="5:5">
      <c r="E237">
        <v>0</v>
      </c>
    </row>
    <row r="238" spans="5:5">
      <c r="E238">
        <v>0</v>
      </c>
    </row>
    <row r="239" spans="5:5">
      <c r="E239">
        <v>0</v>
      </c>
    </row>
    <row r="240" spans="5:5">
      <c r="E240">
        <v>0</v>
      </c>
    </row>
    <row r="241" spans="5:5">
      <c r="E241">
        <v>0</v>
      </c>
    </row>
    <row r="242" spans="5:5">
      <c r="E242">
        <v>0</v>
      </c>
    </row>
    <row r="243" spans="5:5">
      <c r="E243">
        <v>0</v>
      </c>
    </row>
    <row r="244" spans="5:5">
      <c r="E244">
        <v>0</v>
      </c>
    </row>
    <row r="245" spans="5:5">
      <c r="E245">
        <v>0</v>
      </c>
    </row>
    <row r="246" spans="5:5">
      <c r="E246">
        <v>0</v>
      </c>
    </row>
    <row r="247" spans="5:5">
      <c r="E247">
        <v>0</v>
      </c>
    </row>
    <row r="248" spans="5:5">
      <c r="E248">
        <v>0</v>
      </c>
    </row>
    <row r="249" spans="5:5">
      <c r="E249">
        <v>0</v>
      </c>
    </row>
    <row r="250" spans="5:5">
      <c r="E250">
        <v>0</v>
      </c>
    </row>
    <row r="251" spans="5:5">
      <c r="E251">
        <v>0</v>
      </c>
    </row>
    <row r="252" spans="5:5">
      <c r="E252" s="1">
        <v>0</v>
      </c>
    </row>
    <row r="253" spans="5:5">
      <c r="E253" s="1">
        <v>0</v>
      </c>
    </row>
    <row r="254" spans="5:5">
      <c r="E254" s="1">
        <v>0</v>
      </c>
    </row>
    <row r="255" spans="5:5">
      <c r="E255">
        <v>0</v>
      </c>
    </row>
    <row r="256" spans="5:5">
      <c r="E256">
        <v>0</v>
      </c>
    </row>
    <row r="257" spans="5:5">
      <c r="E257">
        <v>0</v>
      </c>
    </row>
    <row r="258" spans="5:5">
      <c r="E258">
        <v>0</v>
      </c>
    </row>
    <row r="259" spans="5:5">
      <c r="E259">
        <v>0</v>
      </c>
    </row>
    <row r="260" spans="5:5">
      <c r="E260">
        <v>0</v>
      </c>
    </row>
  </sheetData>
  <autoFilter ref="X1:X260" xr:uid="{00000000-0009-0000-0000-000003000000}"/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260"/>
  <sheetViews>
    <sheetView topLeftCell="AG1" workbookViewId="0">
      <selection activeCell="AG2" sqref="AG2"/>
    </sheetView>
  </sheetViews>
  <sheetFormatPr defaultRowHeight="13.5"/>
  <cols>
    <col min="5" max="11" width="15" customWidth="1"/>
    <col min="15" max="15" width="13.375" customWidth="1"/>
    <col min="17" max="17" width="35" customWidth="1"/>
    <col min="23" max="23" width="16.25" customWidth="1"/>
    <col min="27" max="27" width="10.625" customWidth="1"/>
    <col min="28" max="28" width="33.375" customWidth="1"/>
    <col min="29" max="29" width="17" customWidth="1"/>
    <col min="31" max="31" width="5.75" customWidth="1"/>
    <col min="32" max="32" width="15.875" customWidth="1"/>
    <col min="33" max="33" width="33.875" customWidth="1"/>
    <col min="34" max="34" width="21.375" customWidth="1"/>
    <col min="35" max="35" width="26.125" customWidth="1"/>
    <col min="36" max="36" width="7.125" customWidth="1"/>
    <col min="37" max="37" width="15.25" customWidth="1"/>
    <col min="38" max="38" width="13.375" customWidth="1"/>
    <col min="39" max="39" width="15.625" customWidth="1"/>
    <col min="40" max="40" width="11.375" customWidth="1"/>
  </cols>
  <sheetData>
    <row r="1" spans="1:40">
      <c r="A1" s="8" t="s">
        <v>282</v>
      </c>
      <c r="B1" s="8" t="s">
        <v>283</v>
      </c>
      <c r="C1" s="8" t="s">
        <v>284</v>
      </c>
      <c r="D1" s="8" t="s">
        <v>285</v>
      </c>
      <c r="E1" t="s">
        <v>286</v>
      </c>
      <c r="F1" t="s">
        <v>0</v>
      </c>
      <c r="G1" t="s">
        <v>1</v>
      </c>
      <c r="H1" t="s">
        <v>2</v>
      </c>
      <c r="I1" t="s">
        <v>3</v>
      </c>
      <c r="J1" t="s">
        <v>416</v>
      </c>
      <c r="K1" t="s">
        <v>417</v>
      </c>
      <c r="L1" t="s">
        <v>5</v>
      </c>
      <c r="M1" t="s">
        <v>6</v>
      </c>
      <c r="N1" t="s">
        <v>7</v>
      </c>
      <c r="O1" t="s">
        <v>155</v>
      </c>
      <c r="P1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23</v>
      </c>
      <c r="V1" s="2" t="s">
        <v>14</v>
      </c>
      <c r="W1" s="2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287</v>
      </c>
      <c r="AG1" s="4" t="s">
        <v>288</v>
      </c>
      <c r="AH1" s="4" t="s">
        <v>289</v>
      </c>
      <c r="AI1" s="4" t="s">
        <v>418</v>
      </c>
      <c r="AK1" s="4"/>
      <c r="AL1" s="4"/>
      <c r="AM1" s="4"/>
      <c r="AN1" s="4"/>
    </row>
    <row r="2" spans="1:40">
      <c r="A2" s="8">
        <v>519.06646562271999</v>
      </c>
      <c r="B2" s="8">
        <v>244.32211125592701</v>
      </c>
      <c r="C2" s="8">
        <v>499.93166912390501</v>
      </c>
      <c r="D2" s="8">
        <v>248.46806982611801</v>
      </c>
      <c r="E2">
        <f>SQRT((A2-C2)^2+(B2-D2)^2)</f>
        <v>19.578800001961358</v>
      </c>
      <c r="F2">
        <v>511.008456100285</v>
      </c>
      <c r="G2">
        <v>212.08882538910501</v>
      </c>
      <c r="H2">
        <v>493.20055249878402</v>
      </c>
      <c r="I2">
        <v>212.89421491214699</v>
      </c>
      <c r="J2">
        <v>17.826106780903601</v>
      </c>
      <c r="K2">
        <f>(E2+J2)/2</f>
        <v>18.702453391432478</v>
      </c>
      <c r="L2">
        <f>0.54-(0.46*COS(2*PI()*0.03*N2/3.84))</f>
        <v>8.0554090145620705E-2</v>
      </c>
      <c r="M2">
        <f t="shared" ref="M2:M33" si="0">K2*L2</f>
        <v>1.5065591164377214</v>
      </c>
      <c r="N2">
        <v>1</v>
      </c>
      <c r="O2">
        <f>CORREL(K2:K175,K3:K176)</f>
        <v>0.13538855719165718</v>
      </c>
      <c r="P2">
        <f>P5*128</f>
        <v>4.62</v>
      </c>
      <c r="Q2" s="3">
        <v>1123.50424345138</v>
      </c>
      <c r="R2" s="2">
        <f>IMABS(Q2)</f>
        <v>1123.50424345138</v>
      </c>
      <c r="S2" s="2">
        <v>0</v>
      </c>
      <c r="T2" s="2">
        <f>S2/P2</f>
        <v>0</v>
      </c>
      <c r="U2" s="2">
        <v>0</v>
      </c>
      <c r="V2" s="2">
        <f>R2/(128/2)</f>
        <v>17.554753803927813</v>
      </c>
      <c r="W2" s="3">
        <v>1.43596581257433</v>
      </c>
      <c r="X2">
        <f>IMREAL(Q2)</f>
        <v>1123.50424345138</v>
      </c>
      <c r="Y2">
        <f>IMAGINARY(Q2)</f>
        <v>0</v>
      </c>
      <c r="Z2">
        <f>IMABS(Q2)</f>
        <v>1123.50424345138</v>
      </c>
      <c r="AA2">
        <v>0</v>
      </c>
      <c r="AB2" t="str">
        <f>COMPLEX(AA2*X2,AA2*Y2)</f>
        <v>0</v>
      </c>
      <c r="AC2">
        <f>IMABS(AB2)</f>
        <v>0</v>
      </c>
      <c r="AD2" s="3">
        <v>-1.2503027170451799</v>
      </c>
      <c r="AE2">
        <f>AD2+6</f>
        <v>4.7496972829548199</v>
      </c>
      <c r="AF2">
        <v>1.503233</v>
      </c>
      <c r="AG2" s="22">
        <v>2.5578989999999999</v>
      </c>
      <c r="AH2" s="26">
        <v>2.9174530000000001</v>
      </c>
      <c r="AI2" s="3">
        <f>AE3-AE2</f>
        <v>-0.11128560927607012</v>
      </c>
    </row>
    <row r="3" spans="1:40">
      <c r="A3" s="8">
        <v>516.61616866412305</v>
      </c>
      <c r="B3" s="8">
        <v>253.52605227459199</v>
      </c>
      <c r="C3" s="8">
        <v>481.88979045704599</v>
      </c>
      <c r="D3" s="8">
        <v>251.81862108995</v>
      </c>
      <c r="E3">
        <f t="shared" ref="E3:E66" si="1">SQRT((A3-C3)^2+(B3-D3)^2)</f>
        <v>34.768328470480782</v>
      </c>
      <c r="F3">
        <v>519.47236413621704</v>
      </c>
      <c r="G3">
        <v>214.49602345269901</v>
      </c>
      <c r="H3">
        <v>488.53841889971397</v>
      </c>
      <c r="I3">
        <v>218.357758637068</v>
      </c>
      <c r="J3">
        <v>31.1740591923664</v>
      </c>
      <c r="K3">
        <f t="shared" ref="K3:K66" si="2">(E3+J3)/2</f>
        <v>32.971193831423591</v>
      </c>
      <c r="L3">
        <f t="shared" ref="L3:L66" si="3">0.54-(0.46*COS(2*PI()*0.03*N3/3.84))</f>
        <v>8.2215025730789426E-2</v>
      </c>
      <c r="M3">
        <f t="shared" si="0"/>
        <v>2.7107275492253362</v>
      </c>
      <c r="N3">
        <v>2</v>
      </c>
      <c r="O3">
        <f>CORREL(K2:K174,K4:K176)</f>
        <v>0.1806363678939566</v>
      </c>
      <c r="Q3" t="s">
        <v>419</v>
      </c>
      <c r="R3" s="2">
        <f>IMABS(Q3)</f>
        <v>388.82794433159501</v>
      </c>
      <c r="S3" s="2">
        <v>1</v>
      </c>
      <c r="T3" s="2">
        <f>S3/P2</f>
        <v>0.21645021645021645</v>
      </c>
      <c r="U3" s="2">
        <f t="shared" ref="U3:U66" si="4">1/T3</f>
        <v>4.62</v>
      </c>
      <c r="V3" s="2">
        <f t="shared" ref="V3:V67" si="5">R3/(128/2)</f>
        <v>6.075436630181172</v>
      </c>
      <c r="W3" s="3">
        <v>2.5629760786335298</v>
      </c>
      <c r="X3">
        <f t="shared" ref="X3:X66" si="6">IMREAL(Q3)</f>
        <v>-364.76602285432102</v>
      </c>
      <c r="Y3">
        <f t="shared" ref="Y3:Y66" si="7">IMAGINARY(Q3)</f>
        <v>134.65852688996301</v>
      </c>
      <c r="Z3">
        <f t="shared" ref="Z3:Z66" si="8">IMABS(Q3)</f>
        <v>388.82794433159501</v>
      </c>
      <c r="AA3">
        <v>0</v>
      </c>
      <c r="AB3" t="str">
        <f t="shared" ref="AB3:AB66" si="9">COMPLEX(AA3*X3,AA3*Y3)</f>
        <v>0</v>
      </c>
      <c r="AC3">
        <f t="shared" ref="AC3:AC66" si="10">IMABS(AB3)</f>
        <v>0</v>
      </c>
      <c r="AD3" s="3">
        <v>-1.36158832632125</v>
      </c>
      <c r="AE3">
        <f t="shared" ref="AE3:AE66" si="11">AD3+6</f>
        <v>4.6384116736787497</v>
      </c>
      <c r="AF3">
        <v>1.5583990000000001</v>
      </c>
      <c r="AG3" s="22">
        <v>3.2063990000000002</v>
      </c>
      <c r="AH3" s="26">
        <v>3.5818750000000001</v>
      </c>
      <c r="AI3" s="3">
        <f t="shared" ref="AI3:AI66" si="12">AE4-AE3</f>
        <v>5.2311329861909783E-2</v>
      </c>
    </row>
    <row r="4" spans="1:40">
      <c r="A4" s="8">
        <v>511.34663741412299</v>
      </c>
      <c r="B4" s="8">
        <v>251.515444981912</v>
      </c>
      <c r="C4" s="8">
        <v>479.51483225544098</v>
      </c>
      <c r="D4" s="8">
        <v>251.23176117537</v>
      </c>
      <c r="E4">
        <f t="shared" si="1"/>
        <v>31.833069223095489</v>
      </c>
      <c r="F4">
        <v>518.51336313685499</v>
      </c>
      <c r="G4">
        <v>214.85929520306399</v>
      </c>
      <c r="H4">
        <v>482.23276053699499</v>
      </c>
      <c r="I4">
        <v>213.42499230529501</v>
      </c>
      <c r="J4">
        <v>36.308943110637593</v>
      </c>
      <c r="K4">
        <f t="shared" si="2"/>
        <v>34.071006166866539</v>
      </c>
      <c r="L4">
        <f t="shared" si="3"/>
        <v>8.4978805416200731E-2</v>
      </c>
      <c r="M4">
        <f t="shared" si="0"/>
        <v>2.8953134033883265</v>
      </c>
      <c r="N4">
        <v>3</v>
      </c>
      <c r="O4">
        <f>CORREL(K2:K173,K5:K176)</f>
        <v>7.4646649216125113E-2</v>
      </c>
      <c r="P4">
        <f>6.12-1.5</f>
        <v>4.62</v>
      </c>
      <c r="Q4" t="s">
        <v>420</v>
      </c>
      <c r="R4" s="2">
        <f t="shared" ref="R4:R67" si="13">IMABS(Q4)</f>
        <v>68.426303693194455</v>
      </c>
      <c r="S4" s="2">
        <v>2</v>
      </c>
      <c r="T4" s="2">
        <f>S4/P2</f>
        <v>0.4329004329004329</v>
      </c>
      <c r="U4" s="2">
        <f t="shared" si="4"/>
        <v>2.31</v>
      </c>
      <c r="V4" s="2">
        <f t="shared" si="5"/>
        <v>1.0691609952061634</v>
      </c>
      <c r="W4" s="3">
        <v>3.08549061146674</v>
      </c>
      <c r="X4">
        <f t="shared" si="6"/>
        <v>-40.492218455739099</v>
      </c>
      <c r="Y4">
        <f t="shared" si="7"/>
        <v>-55.159217558319099</v>
      </c>
      <c r="Z4">
        <f t="shared" si="8"/>
        <v>68.426303693194455</v>
      </c>
      <c r="AA4">
        <v>0</v>
      </c>
      <c r="AB4" t="str">
        <f t="shared" si="9"/>
        <v>0</v>
      </c>
      <c r="AC4">
        <f t="shared" si="10"/>
        <v>0</v>
      </c>
      <c r="AD4" s="3">
        <v>-1.30927699645934</v>
      </c>
      <c r="AE4">
        <f t="shared" si="11"/>
        <v>4.6907230035406595</v>
      </c>
      <c r="AF4">
        <v>1.625675</v>
      </c>
      <c r="AG4" s="22">
        <v>3.923168</v>
      </c>
      <c r="AH4" s="26">
        <v>4.2438159999999998</v>
      </c>
      <c r="AI4" s="3">
        <f t="shared" si="12"/>
        <v>0.17810829224324998</v>
      </c>
    </row>
    <row r="5" spans="1:40">
      <c r="A5" s="8">
        <v>515.55090427027596</v>
      </c>
      <c r="B5" s="8">
        <v>248.53868726440899</v>
      </c>
      <c r="C5" s="8">
        <v>482.37770502112699</v>
      </c>
      <c r="D5" s="8">
        <v>248.333411072014</v>
      </c>
      <c r="E5">
        <f t="shared" si="1"/>
        <v>33.173834368955646</v>
      </c>
      <c r="F5">
        <v>521.27840343430796</v>
      </c>
      <c r="G5">
        <v>212.76120861958901</v>
      </c>
      <c r="H5">
        <v>487.17733016552103</v>
      </c>
      <c r="I5">
        <v>214.755898323504</v>
      </c>
      <c r="J5">
        <v>34.15936160261311</v>
      </c>
      <c r="K5">
        <f t="shared" si="2"/>
        <v>33.666597985784378</v>
      </c>
      <c r="L5">
        <f t="shared" si="3"/>
        <v>8.883877101451404E-2</v>
      </c>
      <c r="M5">
        <f t="shared" si="0"/>
        <v>2.990899189296798</v>
      </c>
      <c r="N5">
        <v>4</v>
      </c>
      <c r="O5">
        <f>CORREL(K2:K172,K6:K176)</f>
        <v>1.5932624630191673E-2</v>
      </c>
      <c r="P5">
        <f>P4/128</f>
        <v>3.6093750000000001E-2</v>
      </c>
      <c r="Q5" t="s">
        <v>421</v>
      </c>
      <c r="R5" s="2">
        <f t="shared" si="13"/>
        <v>38.379107273230687</v>
      </c>
      <c r="S5" s="2">
        <v>3</v>
      </c>
      <c r="T5" s="2">
        <f>S5/P2</f>
        <v>0.64935064935064934</v>
      </c>
      <c r="U5" s="2">
        <f t="shared" si="4"/>
        <v>1.54</v>
      </c>
      <c r="V5" s="2">
        <f t="shared" si="5"/>
        <v>0.59967355114422949</v>
      </c>
      <c r="W5" s="3">
        <v>3.0346757034165002</v>
      </c>
      <c r="X5">
        <f t="shared" si="6"/>
        <v>12.334734239864799</v>
      </c>
      <c r="Y5">
        <f t="shared" si="7"/>
        <v>36.3429526362685</v>
      </c>
      <c r="Z5">
        <f t="shared" si="8"/>
        <v>38.379107273230687</v>
      </c>
      <c r="AA5">
        <v>0</v>
      </c>
      <c r="AB5" t="str">
        <f t="shared" si="9"/>
        <v>0</v>
      </c>
      <c r="AC5">
        <f t="shared" si="10"/>
        <v>0</v>
      </c>
      <c r="AD5" s="3">
        <v>-1.1311687042160901</v>
      </c>
      <c r="AE5">
        <f t="shared" si="11"/>
        <v>4.8688312957839095</v>
      </c>
      <c r="AF5">
        <v>1.6906909999999999</v>
      </c>
      <c r="AG5" s="22">
        <v>4.5833659999999998</v>
      </c>
      <c r="AH5" s="26">
        <v>4.8832979999999999</v>
      </c>
      <c r="AI5" s="3">
        <f t="shared" si="12"/>
        <v>0.25374685734224656</v>
      </c>
    </row>
    <row r="6" spans="1:40">
      <c r="A6" s="8">
        <v>512.78974219889903</v>
      </c>
      <c r="B6" s="8">
        <v>247.81069364436399</v>
      </c>
      <c r="C6" s="8">
        <v>480.82455978690399</v>
      </c>
      <c r="D6" s="8">
        <v>246.31022483736601</v>
      </c>
      <c r="E6">
        <f t="shared" si="1"/>
        <v>32.000379580137661</v>
      </c>
      <c r="F6">
        <v>519.00036716090096</v>
      </c>
      <c r="G6">
        <v>213.954926605818</v>
      </c>
      <c r="H6">
        <v>486.02158507113302</v>
      </c>
      <c r="I6">
        <v>213.91992140001801</v>
      </c>
      <c r="J6">
        <v>32.978800667835579</v>
      </c>
      <c r="K6">
        <f t="shared" si="2"/>
        <v>32.489590123986616</v>
      </c>
      <c r="L6">
        <f t="shared" si="3"/>
        <v>9.3785623530509787E-2</v>
      </c>
      <c r="M6">
        <f t="shared" si="0"/>
        <v>3.0470564680287775</v>
      </c>
      <c r="N6">
        <v>5</v>
      </c>
      <c r="O6">
        <f>CORREL(K2:K171,K7:K176)</f>
        <v>7.6854713525066329E-2</v>
      </c>
      <c r="Q6" t="s">
        <v>422</v>
      </c>
      <c r="R6" s="2">
        <f t="shared" si="13"/>
        <v>130.02586562183572</v>
      </c>
      <c r="S6" s="2">
        <v>4</v>
      </c>
      <c r="T6" s="2">
        <f>S6/P2</f>
        <v>0.86580086580086579</v>
      </c>
      <c r="U6" s="2">
        <f t="shared" si="4"/>
        <v>1.155</v>
      </c>
      <c r="V6" s="2">
        <f t="shared" si="5"/>
        <v>2.0316541503411831</v>
      </c>
      <c r="W6" s="3">
        <v>3.0929373839213299</v>
      </c>
      <c r="X6">
        <f t="shared" si="6"/>
        <v>-59.214552525027699</v>
      </c>
      <c r="Y6">
        <f t="shared" si="7"/>
        <v>-115.759934778698</v>
      </c>
      <c r="Z6">
        <f t="shared" si="8"/>
        <v>130.02586562183572</v>
      </c>
      <c r="AA6">
        <v>0</v>
      </c>
      <c r="AB6" t="str">
        <f t="shared" si="9"/>
        <v>0</v>
      </c>
      <c r="AC6">
        <f t="shared" si="10"/>
        <v>0</v>
      </c>
      <c r="AD6" s="3">
        <v>-0.87742184687384395</v>
      </c>
      <c r="AE6">
        <f t="shared" si="11"/>
        <v>5.1225781531261561</v>
      </c>
      <c r="AF6">
        <v>1.7556529999999999</v>
      </c>
      <c r="AG6" s="22">
        <v>5.2238579999999999</v>
      </c>
      <c r="AH6" s="26">
        <v>5.5510710000000003</v>
      </c>
      <c r="AI6" s="3">
        <f t="shared" si="12"/>
        <v>0.27525906364058184</v>
      </c>
    </row>
    <row r="7" spans="1:40">
      <c r="A7" s="8">
        <v>518.00457359937297</v>
      </c>
      <c r="B7" s="8">
        <v>249.59838724692901</v>
      </c>
      <c r="C7" s="8">
        <v>465.11056102945599</v>
      </c>
      <c r="D7" s="8">
        <v>250.66024554657099</v>
      </c>
      <c r="E7">
        <f t="shared" si="1"/>
        <v>52.904670009320107</v>
      </c>
      <c r="F7">
        <v>516.51681862916405</v>
      </c>
      <c r="G7">
        <v>214.60154492567401</v>
      </c>
      <c r="H7">
        <v>482.041783195525</v>
      </c>
      <c r="I7">
        <v>214.25334767144901</v>
      </c>
      <c r="J7">
        <v>34.476793781883458</v>
      </c>
      <c r="K7">
        <f t="shared" si="2"/>
        <v>43.690731895601786</v>
      </c>
      <c r="L7">
        <f t="shared" si="3"/>
        <v>9.9807445563183883E-2</v>
      </c>
      <c r="M7">
        <f t="shared" si="0"/>
        <v>4.3606603452859369</v>
      </c>
      <c r="N7">
        <v>6</v>
      </c>
      <c r="O7">
        <f>CORREL(K2:K170,K8:K176)</f>
        <v>-5.7418101628494075E-2</v>
      </c>
      <c r="P7">
        <f>1/4.62</f>
        <v>0.21645021645021645</v>
      </c>
      <c r="Q7" t="s">
        <v>423</v>
      </c>
      <c r="R7" s="2">
        <f t="shared" si="13"/>
        <v>90.45008917551452</v>
      </c>
      <c r="S7" s="2">
        <v>5</v>
      </c>
      <c r="T7" s="2">
        <f>S7/P2</f>
        <v>1.0822510822510822</v>
      </c>
      <c r="U7" s="2">
        <f t="shared" si="4"/>
        <v>0.92400000000000004</v>
      </c>
      <c r="V7" s="2">
        <f t="shared" si="5"/>
        <v>1.4132826433674144</v>
      </c>
      <c r="W7" s="3">
        <v>3.4410407185784302</v>
      </c>
      <c r="X7">
        <f t="shared" si="6"/>
        <v>88.880925908902796</v>
      </c>
      <c r="Y7">
        <f t="shared" si="7"/>
        <v>-16.774970683570899</v>
      </c>
      <c r="Z7">
        <f t="shared" si="8"/>
        <v>90.45008917551452</v>
      </c>
      <c r="AA7">
        <v>0</v>
      </c>
      <c r="AB7" t="str">
        <f t="shared" si="9"/>
        <v>0</v>
      </c>
      <c r="AC7">
        <f t="shared" si="10"/>
        <v>0</v>
      </c>
      <c r="AD7" s="3">
        <v>-0.602162783233262</v>
      </c>
      <c r="AE7">
        <f t="shared" si="11"/>
        <v>5.3978372167667379</v>
      </c>
      <c r="AF7">
        <v>1.8017160000000001</v>
      </c>
      <c r="AG7" s="22">
        <v>5.8766970000000001</v>
      </c>
      <c r="AH7" s="15"/>
      <c r="AI7" s="3">
        <f t="shared" si="12"/>
        <v>0.24711147141967071</v>
      </c>
    </row>
    <row r="8" spans="1:40" s="15" customFormat="1">
      <c r="A8" s="14">
        <v>517.12354180599402</v>
      </c>
      <c r="B8" s="14">
        <v>251.18400840907699</v>
      </c>
      <c r="C8" s="14">
        <v>465.084998461059</v>
      </c>
      <c r="D8" s="14">
        <v>251.63910980818301</v>
      </c>
      <c r="E8" s="15">
        <f t="shared" si="1"/>
        <v>52.040533344174605</v>
      </c>
      <c r="F8" s="15">
        <v>516.24119478811997</v>
      </c>
      <c r="G8" s="15">
        <v>216.170405406432</v>
      </c>
      <c r="H8" s="15">
        <v>480.341872397099</v>
      </c>
      <c r="I8" s="15">
        <v>215.60759049352501</v>
      </c>
      <c r="J8" s="15">
        <v>35.903733911121982</v>
      </c>
      <c r="K8" s="15">
        <f t="shared" si="2"/>
        <v>43.97213362764829</v>
      </c>
      <c r="L8" s="15">
        <f t="shared" si="3"/>
        <v>0.10688973001581042</v>
      </c>
      <c r="M8" s="15">
        <f t="shared" si="0"/>
        <v>4.700169491678464</v>
      </c>
      <c r="N8" s="15">
        <v>7</v>
      </c>
      <c r="O8" s="15">
        <f>CORREL(K2:K169,K9:K176)</f>
        <v>-8.363280172091174E-2</v>
      </c>
      <c r="Q8" s="15" t="s">
        <v>424</v>
      </c>
      <c r="R8" s="16">
        <f t="shared" si="13"/>
        <v>225.68352398426958</v>
      </c>
      <c r="S8" s="16">
        <v>6</v>
      </c>
      <c r="T8" s="16">
        <f>S8/P2</f>
        <v>1.2987012987012987</v>
      </c>
      <c r="U8" s="2">
        <f t="shared" si="4"/>
        <v>0.77</v>
      </c>
      <c r="V8" s="16">
        <f t="shared" si="5"/>
        <v>3.5263050622542123</v>
      </c>
      <c r="W8" s="17">
        <v>3.8377404243192998</v>
      </c>
      <c r="X8" s="15">
        <f t="shared" si="6"/>
        <v>74.231758583144398</v>
      </c>
      <c r="Y8" s="15">
        <f t="shared" si="7"/>
        <v>213.126016749744</v>
      </c>
      <c r="Z8" s="15">
        <f t="shared" si="8"/>
        <v>225.68352398426958</v>
      </c>
      <c r="AA8" s="15">
        <v>1</v>
      </c>
      <c r="AB8" s="15" t="str">
        <f t="shared" si="9"/>
        <v>74.2317585831444+213.126016749744i</v>
      </c>
      <c r="AC8" s="15">
        <f t="shared" si="10"/>
        <v>225.68352398426958</v>
      </c>
      <c r="AD8" s="3">
        <v>-0.35505131181359101</v>
      </c>
      <c r="AE8" s="15">
        <f t="shared" si="11"/>
        <v>5.6449486881864086</v>
      </c>
      <c r="AF8" s="15">
        <v>1.8399160000000001</v>
      </c>
      <c r="AH8" s="18"/>
      <c r="AI8" s="3">
        <f t="shared" si="12"/>
        <v>0.18108171878566282</v>
      </c>
    </row>
    <row r="9" spans="1:40">
      <c r="A9" s="8">
        <v>512.788629316634</v>
      </c>
      <c r="B9" s="8">
        <v>250.54032405155601</v>
      </c>
      <c r="C9" s="8">
        <v>463.18551077638602</v>
      </c>
      <c r="D9" s="8">
        <v>251.33360676449999</v>
      </c>
      <c r="E9">
        <f t="shared" si="1"/>
        <v>49.609461460295542</v>
      </c>
      <c r="F9">
        <v>505.18514789032099</v>
      </c>
      <c r="G9">
        <v>210.74736385122799</v>
      </c>
      <c r="H9">
        <v>475.33788160034601</v>
      </c>
      <c r="I9">
        <v>214.55311768528</v>
      </c>
      <c r="J9">
        <v>30.088919343008623</v>
      </c>
      <c r="K9">
        <f t="shared" si="2"/>
        <v>39.849190401652081</v>
      </c>
      <c r="L9">
        <f t="shared" si="3"/>
        <v>0.11501541504480811</v>
      </c>
      <c r="M9">
        <f t="shared" si="0"/>
        <v>4.5832711732455973</v>
      </c>
      <c r="N9">
        <v>8</v>
      </c>
      <c r="O9">
        <f>CORREL(K2:K168,K10:K176)</f>
        <v>-0.12164836574045533</v>
      </c>
      <c r="Q9" t="s">
        <v>425</v>
      </c>
      <c r="R9" s="2">
        <f t="shared" si="13"/>
        <v>211.85697019078748</v>
      </c>
      <c r="S9" s="2">
        <v>7</v>
      </c>
      <c r="T9" s="2">
        <f>S9/P2</f>
        <v>1.5151515151515151</v>
      </c>
      <c r="U9" s="2">
        <f t="shared" si="4"/>
        <v>0.66</v>
      </c>
      <c r="V9" s="2">
        <f t="shared" si="5"/>
        <v>3.3102651592310544</v>
      </c>
      <c r="W9" s="3">
        <v>3.46068954648586</v>
      </c>
      <c r="X9">
        <f t="shared" si="6"/>
        <v>-154.25113247403601</v>
      </c>
      <c r="Y9">
        <f t="shared" si="7"/>
        <v>-145.22384084198299</v>
      </c>
      <c r="Z9">
        <f t="shared" si="8"/>
        <v>211.85697019078748</v>
      </c>
      <c r="AA9">
        <v>1</v>
      </c>
      <c r="AB9" t="str">
        <f t="shared" si="9"/>
        <v>-154.251132474036-145.223840841983i</v>
      </c>
      <c r="AC9">
        <f t="shared" si="10"/>
        <v>211.85697019078748</v>
      </c>
      <c r="AD9" s="3">
        <v>-0.173969593027929</v>
      </c>
      <c r="AE9">
        <f t="shared" si="11"/>
        <v>5.8260304069720714</v>
      </c>
      <c r="AF9">
        <v>1.9147160000000001</v>
      </c>
      <c r="AG9" t="s">
        <v>426</v>
      </c>
      <c r="AH9" s="3" t="s">
        <v>427</v>
      </c>
      <c r="AI9" s="3">
        <f t="shared" si="12"/>
        <v>9.4150694114399691E-2</v>
      </c>
    </row>
    <row r="10" spans="1:40">
      <c r="A10" s="8">
        <v>508.212895849799</v>
      </c>
      <c r="B10" s="8">
        <v>252.320261201969</v>
      </c>
      <c r="C10" s="8">
        <v>466.52358426936399</v>
      </c>
      <c r="D10" s="8">
        <v>252.639489793591</v>
      </c>
      <c r="E10">
        <f t="shared" si="1"/>
        <v>41.690533780995189</v>
      </c>
      <c r="F10">
        <v>498.34240580161702</v>
      </c>
      <c r="G10">
        <v>215.66033436815999</v>
      </c>
      <c r="H10">
        <v>472.05491264135401</v>
      </c>
      <c r="I10">
        <v>217.94892616123499</v>
      </c>
      <c r="J10">
        <v>26.386927616647696</v>
      </c>
      <c r="K10">
        <f t="shared" si="2"/>
        <v>34.038730698821439</v>
      </c>
      <c r="L10">
        <f t="shared" si="3"/>
        <v>0.12416492516321609</v>
      </c>
      <c r="M10">
        <f t="shared" si="0"/>
        <v>4.2264164498700296</v>
      </c>
      <c r="N10">
        <v>9</v>
      </c>
      <c r="O10">
        <f>CORREL(K2:K167,K11:K176)</f>
        <v>-4.9696981981389124E-2</v>
      </c>
      <c r="Q10" t="s">
        <v>428</v>
      </c>
      <c r="R10" s="2">
        <f t="shared" si="13"/>
        <v>51.450069091358195</v>
      </c>
      <c r="S10" s="2">
        <v>8</v>
      </c>
      <c r="T10" s="2">
        <f>S10/P2</f>
        <v>1.7316017316017316</v>
      </c>
      <c r="U10" s="2">
        <f t="shared" si="4"/>
        <v>0.57750000000000001</v>
      </c>
      <c r="V10" s="2">
        <f t="shared" si="5"/>
        <v>0.80390732955247179</v>
      </c>
      <c r="W10" s="3">
        <v>3.27633089280822</v>
      </c>
      <c r="X10">
        <f t="shared" si="6"/>
        <v>20.3573041546884</v>
      </c>
      <c r="Y10">
        <f t="shared" si="7"/>
        <v>-47.251346827990403</v>
      </c>
      <c r="Z10">
        <f t="shared" si="8"/>
        <v>51.450069091358195</v>
      </c>
      <c r="AA10">
        <v>0</v>
      </c>
      <c r="AB10" t="str">
        <f t="shared" si="9"/>
        <v>0</v>
      </c>
      <c r="AC10">
        <f t="shared" si="10"/>
        <v>0</v>
      </c>
      <c r="AD10" s="5">
        <v>-7.9818898913528905E-2</v>
      </c>
      <c r="AE10">
        <f t="shared" si="11"/>
        <v>5.9201811010864711</v>
      </c>
      <c r="AF10">
        <v>1.9928859999999999</v>
      </c>
      <c r="AG10">
        <v>0.70999999999999974</v>
      </c>
      <c r="AH10" s="5">
        <v>1.4084507042253527</v>
      </c>
      <c r="AI10" s="3">
        <f t="shared" si="12"/>
        <v>5.719698031954934E-3</v>
      </c>
    </row>
    <row r="11" spans="1:40">
      <c r="A11" s="8">
        <v>500.46844933654501</v>
      </c>
      <c r="B11" s="8">
        <v>252.577100939323</v>
      </c>
      <c r="C11" s="8">
        <v>467.855805512068</v>
      </c>
      <c r="D11" s="8">
        <v>253.48119974692901</v>
      </c>
      <c r="E11">
        <f t="shared" si="1"/>
        <v>32.625173284997473</v>
      </c>
      <c r="F11">
        <v>490.45571270063198</v>
      </c>
      <c r="G11">
        <v>216.478842412451</v>
      </c>
      <c r="H11">
        <v>473.15683470254697</v>
      </c>
      <c r="I11">
        <v>218.662351140716</v>
      </c>
      <c r="J11">
        <v>17.436137483945199</v>
      </c>
      <c r="K11">
        <f t="shared" si="2"/>
        <v>25.030655384471338</v>
      </c>
      <c r="L11">
        <f t="shared" si="3"/>
        <v>0.13431621839975671</v>
      </c>
      <c r="M11">
        <f t="shared" si="0"/>
        <v>3.3620229753096984</v>
      </c>
      <c r="N11">
        <v>10</v>
      </c>
      <c r="O11">
        <f>CORREL(K2:K166,K12:K176)</f>
        <v>-0.16273013930427405</v>
      </c>
      <c r="Q11" t="s">
        <v>429</v>
      </c>
      <c r="R11" s="2">
        <f t="shared" si="13"/>
        <v>58.917036804728284</v>
      </c>
      <c r="S11" s="2">
        <v>9</v>
      </c>
      <c r="T11" s="2">
        <f>S11/P2</f>
        <v>1.948051948051948</v>
      </c>
      <c r="U11" s="2">
        <f t="shared" si="4"/>
        <v>0.51333333333333331</v>
      </c>
      <c r="V11" s="2">
        <f t="shared" si="5"/>
        <v>0.92057870007387943</v>
      </c>
      <c r="W11" s="3">
        <v>2.34195605034173</v>
      </c>
      <c r="X11">
        <f t="shared" si="6"/>
        <v>-58.892025983493703</v>
      </c>
      <c r="Y11">
        <f t="shared" si="7"/>
        <v>1.7165376224277</v>
      </c>
      <c r="Z11">
        <f t="shared" si="8"/>
        <v>58.917036804728284</v>
      </c>
      <c r="AA11">
        <v>0</v>
      </c>
      <c r="AB11" t="str">
        <f t="shared" si="9"/>
        <v>0</v>
      </c>
      <c r="AC11">
        <f t="shared" si="10"/>
        <v>0</v>
      </c>
      <c r="AD11" s="5">
        <v>-7.4099200881573998E-2</v>
      </c>
      <c r="AE11">
        <f t="shared" si="11"/>
        <v>5.925900799118426</v>
      </c>
      <c r="AF11">
        <v>2.05735</v>
      </c>
      <c r="AG11">
        <v>0.74000000000000021</v>
      </c>
      <c r="AH11" s="3">
        <v>1.3513513513513509</v>
      </c>
      <c r="AI11" s="3">
        <f t="shared" si="12"/>
        <v>-6.5453372027922008E-2</v>
      </c>
    </row>
    <row r="12" spans="1:40">
      <c r="A12" s="8">
        <v>489.96597705648099</v>
      </c>
      <c r="B12" s="8">
        <v>252.906918774319</v>
      </c>
      <c r="C12" s="8">
        <v>464.11328362490798</v>
      </c>
      <c r="D12" s="8">
        <v>253.053043588126</v>
      </c>
      <c r="E12">
        <f t="shared" si="1"/>
        <v>25.853106392232803</v>
      </c>
      <c r="F12">
        <v>486.19549821786802</v>
      </c>
      <c r="G12">
        <v>216.29305852155201</v>
      </c>
      <c r="H12">
        <v>465.618102789852</v>
      </c>
      <c r="I12">
        <v>217.46613760031599</v>
      </c>
      <c r="J12">
        <v>20.610805833978649</v>
      </c>
      <c r="K12">
        <f t="shared" si="2"/>
        <v>23.231956113105724</v>
      </c>
      <c r="L12">
        <f t="shared" si="3"/>
        <v>0.14544483939987485</v>
      </c>
      <c r="M12">
        <f t="shared" si="0"/>
        <v>3.3789681258156028</v>
      </c>
      <c r="N12">
        <v>11</v>
      </c>
      <c r="O12">
        <f>CORREL(K2:K165,K13:K176)</f>
        <v>-0.13519743296437597</v>
      </c>
      <c r="Q12" t="s">
        <v>430</v>
      </c>
      <c r="R12" s="2">
        <f t="shared" si="13"/>
        <v>80.795654808650369</v>
      </c>
      <c r="S12" s="2">
        <v>10</v>
      </c>
      <c r="T12" s="2">
        <f>S12/P2</f>
        <v>2.1645021645021645</v>
      </c>
      <c r="U12" s="2">
        <f t="shared" si="4"/>
        <v>0.46200000000000002</v>
      </c>
      <c r="V12" s="2">
        <f t="shared" si="5"/>
        <v>1.262432106385162</v>
      </c>
      <c r="W12" s="3">
        <v>2.9977353444249801</v>
      </c>
      <c r="X12">
        <f t="shared" si="6"/>
        <v>75.375655420735796</v>
      </c>
      <c r="Y12">
        <f t="shared" si="7"/>
        <v>-29.0937863787629</v>
      </c>
      <c r="Z12">
        <f t="shared" si="8"/>
        <v>80.795654808650369</v>
      </c>
      <c r="AA12">
        <v>0</v>
      </c>
      <c r="AB12" t="str">
        <f t="shared" si="9"/>
        <v>0</v>
      </c>
      <c r="AC12">
        <f t="shared" si="10"/>
        <v>0</v>
      </c>
      <c r="AD12" s="3">
        <v>-0.13955257290949599</v>
      </c>
      <c r="AE12">
        <f t="shared" si="11"/>
        <v>5.860447427090504</v>
      </c>
      <c r="AF12">
        <v>2.1033909999999998</v>
      </c>
      <c r="AG12">
        <v>0.7200000000000002</v>
      </c>
      <c r="AH12" s="5">
        <v>1.3888888888888886</v>
      </c>
      <c r="AI12" s="3">
        <f t="shared" si="12"/>
        <v>-0.10417210407562738</v>
      </c>
    </row>
    <row r="13" spans="1:40">
      <c r="A13" s="8">
        <v>486.372648840284</v>
      </c>
      <c r="B13" s="8">
        <v>252.80254390731301</v>
      </c>
      <c r="C13" s="8">
        <v>465.22545769242402</v>
      </c>
      <c r="D13" s="8">
        <v>251.68423212548601</v>
      </c>
      <c r="E13">
        <f t="shared" si="1"/>
        <v>21.17673994470114</v>
      </c>
      <c r="F13">
        <v>483.43845043850303</v>
      </c>
      <c r="G13">
        <v>214.37788931405001</v>
      </c>
      <c r="H13">
        <v>465.19605062165601</v>
      </c>
      <c r="I13">
        <v>214.91271355179899</v>
      </c>
      <c r="J13">
        <v>18.25023802702265</v>
      </c>
      <c r="K13">
        <f t="shared" si="2"/>
        <v>19.713488985861893</v>
      </c>
      <c r="L13">
        <f t="shared" si="3"/>
        <v>0.15752397834082915</v>
      </c>
      <c r="M13">
        <f t="shared" si="0"/>
        <v>3.105347212031083</v>
      </c>
      <c r="N13">
        <v>12</v>
      </c>
      <c r="O13">
        <f>CORREL(K2:K164,K14:K176)</f>
        <v>-0.10349772191399621</v>
      </c>
      <c r="Q13" t="s">
        <v>431</v>
      </c>
      <c r="R13" s="2">
        <f t="shared" si="13"/>
        <v>160.10748446692867</v>
      </c>
      <c r="S13" s="2">
        <v>11</v>
      </c>
      <c r="T13" s="2">
        <f>S13/P2</f>
        <v>2.3809523809523809</v>
      </c>
      <c r="U13" s="2">
        <f t="shared" si="4"/>
        <v>0.42</v>
      </c>
      <c r="V13" s="2">
        <f t="shared" si="5"/>
        <v>2.5016794447957604</v>
      </c>
      <c r="W13" s="3">
        <v>2.8748500996836501</v>
      </c>
      <c r="X13">
        <f t="shared" si="6"/>
        <v>-119.47944825648401</v>
      </c>
      <c r="Y13">
        <f t="shared" si="7"/>
        <v>106.578928624067</v>
      </c>
      <c r="Z13">
        <f t="shared" si="8"/>
        <v>160.10748446692867</v>
      </c>
      <c r="AA13">
        <v>0</v>
      </c>
      <c r="AB13" t="str">
        <f t="shared" si="9"/>
        <v>0</v>
      </c>
      <c r="AC13">
        <f t="shared" si="10"/>
        <v>0</v>
      </c>
      <c r="AD13" s="3">
        <v>-0.24372467698512301</v>
      </c>
      <c r="AE13">
        <f t="shared" si="11"/>
        <v>5.7562753230148767</v>
      </c>
      <c r="AF13">
        <v>2.1363919999999998</v>
      </c>
      <c r="AG13">
        <v>0.64000000000000012</v>
      </c>
      <c r="AH13" s="3">
        <v>1.5624999999999998</v>
      </c>
      <c r="AI13" s="3">
        <f t="shared" si="12"/>
        <v>-0.10117032037466878</v>
      </c>
    </row>
    <row r="14" spans="1:40">
      <c r="A14" s="8">
        <v>481.08042153681299</v>
      </c>
      <c r="B14" s="8">
        <v>251.80557001611101</v>
      </c>
      <c r="C14" s="8">
        <v>463.72721464995698</v>
      </c>
      <c r="D14" s="8">
        <v>250.522281869376</v>
      </c>
      <c r="E14">
        <f t="shared" si="1"/>
        <v>17.400592453292433</v>
      </c>
      <c r="F14">
        <v>475.47564293531099</v>
      </c>
      <c r="G14">
        <v>212.290324526538</v>
      </c>
      <c r="H14">
        <v>463.38667267676902</v>
      </c>
      <c r="I14">
        <v>213.08829483447801</v>
      </c>
      <c r="J14">
        <v>12.115277897112637</v>
      </c>
      <c r="K14">
        <f t="shared" si="2"/>
        <v>14.757935175202535</v>
      </c>
      <c r="L14">
        <f t="shared" si="3"/>
        <v>0.17052453551890334</v>
      </c>
      <c r="M14">
        <f t="shared" si="0"/>
        <v>2.5165900409694979</v>
      </c>
      <c r="N14">
        <v>13</v>
      </c>
      <c r="O14">
        <f>CORREL(K2:K163,K15:K176)</f>
        <v>-8.0619157173680595E-2</v>
      </c>
      <c r="Q14" t="s">
        <v>432</v>
      </c>
      <c r="R14" s="2">
        <f t="shared" si="13"/>
        <v>125.04936984286391</v>
      </c>
      <c r="S14" s="2">
        <v>12</v>
      </c>
      <c r="T14" s="2">
        <f>S14/P2</f>
        <v>2.5974025974025974</v>
      </c>
      <c r="U14" s="2">
        <f t="shared" si="4"/>
        <v>0.38500000000000001</v>
      </c>
      <c r="V14" s="2">
        <f t="shared" si="5"/>
        <v>1.9538964037947486</v>
      </c>
      <c r="W14" s="3">
        <v>2.0659521360875202</v>
      </c>
      <c r="X14">
        <f t="shared" si="6"/>
        <v>85.675740735040193</v>
      </c>
      <c r="Y14">
        <f t="shared" si="7"/>
        <v>-91.087937442888304</v>
      </c>
      <c r="Z14">
        <f t="shared" si="8"/>
        <v>125.04936984286391</v>
      </c>
      <c r="AA14">
        <v>0</v>
      </c>
      <c r="AB14" t="str">
        <f t="shared" si="9"/>
        <v>0</v>
      </c>
      <c r="AC14">
        <f t="shared" si="10"/>
        <v>0</v>
      </c>
      <c r="AD14" s="3">
        <v>-0.34489499735979201</v>
      </c>
      <c r="AE14">
        <f t="shared" si="11"/>
        <v>5.6551050026402079</v>
      </c>
      <c r="AF14">
        <v>2.168409</v>
      </c>
      <c r="AG14">
        <v>0.71</v>
      </c>
      <c r="AH14" s="5">
        <v>1.4084507042253522</v>
      </c>
      <c r="AI14" s="3">
        <f t="shared" si="12"/>
        <v>-5.4603566023541994E-2</v>
      </c>
    </row>
    <row r="15" spans="1:40">
      <c r="A15" s="8">
        <v>473.71651331088799</v>
      </c>
      <c r="B15" s="8">
        <v>254.09203721577001</v>
      </c>
      <c r="C15" s="8">
        <v>464.81001537040902</v>
      </c>
      <c r="D15" s="8">
        <v>253.214748753647</v>
      </c>
      <c r="E15">
        <f t="shared" si="1"/>
        <v>8.9496000251145471</v>
      </c>
      <c r="F15">
        <v>468.658868099465</v>
      </c>
      <c r="G15">
        <v>215.20526669275901</v>
      </c>
      <c r="H15">
        <v>465.729323568974</v>
      </c>
      <c r="I15">
        <v>214.77461497978399</v>
      </c>
      <c r="J15">
        <v>2.9610288843606463</v>
      </c>
      <c r="K15">
        <f t="shared" si="2"/>
        <v>5.9553144547375965</v>
      </c>
      <c r="L15">
        <f t="shared" si="3"/>
        <v>0.184415191453141</v>
      </c>
      <c r="M15">
        <f t="shared" si="0"/>
        <v>1.0982504553340919</v>
      </c>
      <c r="N15">
        <v>14</v>
      </c>
      <c r="O15">
        <f>CORREL(K2:K162,K16:K176)</f>
        <v>-5.3711543765635028E-2</v>
      </c>
      <c r="Q15" t="s">
        <v>433</v>
      </c>
      <c r="R15" s="2">
        <f t="shared" si="13"/>
        <v>50.450114710025119</v>
      </c>
      <c r="S15" s="2">
        <v>13</v>
      </c>
      <c r="T15" s="2">
        <f>S15/P2</f>
        <v>2.8138528138528138</v>
      </c>
      <c r="U15" s="2">
        <f t="shared" si="4"/>
        <v>0.35538461538461541</v>
      </c>
      <c r="V15" s="2">
        <f t="shared" si="5"/>
        <v>0.78828304234414248</v>
      </c>
      <c r="W15" s="3">
        <v>0.54605870860760997</v>
      </c>
      <c r="X15">
        <f t="shared" si="6"/>
        <v>-50.304256868571599</v>
      </c>
      <c r="Y15">
        <f t="shared" si="7"/>
        <v>3.8335121175574201</v>
      </c>
      <c r="Z15">
        <f t="shared" si="8"/>
        <v>50.450114710025119</v>
      </c>
      <c r="AA15">
        <v>0</v>
      </c>
      <c r="AB15" t="str">
        <f t="shared" si="9"/>
        <v>0</v>
      </c>
      <c r="AC15">
        <f t="shared" si="10"/>
        <v>0</v>
      </c>
      <c r="AD15" s="3">
        <v>-0.399498563383334</v>
      </c>
      <c r="AE15">
        <f t="shared" si="11"/>
        <v>5.6005014366166659</v>
      </c>
      <c r="AF15">
        <v>2.2174230000000001</v>
      </c>
      <c r="AG15">
        <v>0.64999999999999947</v>
      </c>
      <c r="AH15" s="3">
        <v>1.5384615384615397</v>
      </c>
      <c r="AI15" s="3">
        <f t="shared" si="12"/>
        <v>2.9546186081567782E-2</v>
      </c>
    </row>
    <row r="16" spans="1:40">
      <c r="A16" s="8">
        <v>466.58108318640501</v>
      </c>
      <c r="B16" s="8">
        <v>255.464558285961</v>
      </c>
      <c r="C16" s="8">
        <v>456.34985066573398</v>
      </c>
      <c r="D16" s="8">
        <v>253.19235621352101</v>
      </c>
      <c r="E16">
        <f t="shared" si="1"/>
        <v>10.480506722007151</v>
      </c>
      <c r="F16">
        <v>466.99096109709302</v>
      </c>
      <c r="G16">
        <v>213.97630743479399</v>
      </c>
      <c r="H16">
        <v>457.09625742871401</v>
      </c>
      <c r="I16">
        <v>213.649693351775</v>
      </c>
      <c r="J16">
        <v>9.9000927997801789</v>
      </c>
      <c r="K16">
        <f t="shared" si="2"/>
        <v>10.190299760893666</v>
      </c>
      <c r="L16">
        <f t="shared" si="3"/>
        <v>0.19916248233671885</v>
      </c>
      <c r="M16">
        <f t="shared" si="0"/>
        <v>2.0295253961348552</v>
      </c>
      <c r="N16">
        <v>15</v>
      </c>
      <c r="O16">
        <f>CORREL(K2:K161,K17:K176)</f>
        <v>-3.5567743511546672E-2</v>
      </c>
      <c r="Q16" t="s">
        <v>434</v>
      </c>
      <c r="R16" s="2">
        <f t="shared" si="13"/>
        <v>64.013367528857955</v>
      </c>
      <c r="S16" s="2">
        <v>14</v>
      </c>
      <c r="T16" s="2">
        <f>S16/P2</f>
        <v>3.0303030303030303</v>
      </c>
      <c r="U16" s="2">
        <f t="shared" si="4"/>
        <v>0.33</v>
      </c>
      <c r="V16" s="2">
        <f t="shared" si="5"/>
        <v>1.0002088676384056</v>
      </c>
      <c r="W16" s="3">
        <v>1.9717270573680601</v>
      </c>
      <c r="X16">
        <f t="shared" si="6"/>
        <v>62.7365004672479</v>
      </c>
      <c r="Y16">
        <f t="shared" si="7"/>
        <v>-12.7217424713618</v>
      </c>
      <c r="Z16">
        <f t="shared" si="8"/>
        <v>64.013367528857955</v>
      </c>
      <c r="AA16">
        <v>0</v>
      </c>
      <c r="AB16" t="str">
        <f t="shared" si="9"/>
        <v>0</v>
      </c>
      <c r="AC16">
        <f t="shared" si="10"/>
        <v>0</v>
      </c>
      <c r="AD16" s="3">
        <v>-0.369952377301766</v>
      </c>
      <c r="AE16">
        <f t="shared" si="11"/>
        <v>5.6300476226982337</v>
      </c>
      <c r="AF16">
        <v>2.2758440000000002</v>
      </c>
      <c r="AG16">
        <v>0.61000000000000032</v>
      </c>
      <c r="AH16" s="5">
        <v>1.6393442622950811</v>
      </c>
      <c r="AI16" s="3">
        <f t="shared" si="12"/>
        <v>0.13821621097912473</v>
      </c>
    </row>
    <row r="17" spans="1:35">
      <c r="A17" s="8">
        <v>467.296228074841</v>
      </c>
      <c r="B17" s="8">
        <v>255.35286537496901</v>
      </c>
      <c r="C17" s="8">
        <v>455.45310362582001</v>
      </c>
      <c r="D17" s="8">
        <v>257.22486824005898</v>
      </c>
      <c r="E17">
        <f t="shared" si="1"/>
        <v>11.990162277546697</v>
      </c>
      <c r="F17">
        <v>463.61231798698901</v>
      </c>
      <c r="G17">
        <v>215.80821281462701</v>
      </c>
      <c r="H17">
        <v>457.66318663363302</v>
      </c>
      <c r="I17">
        <v>218.668151617977</v>
      </c>
      <c r="J17">
        <v>6.6008646265766044</v>
      </c>
      <c r="K17">
        <f t="shared" si="2"/>
        <v>9.29551345206165</v>
      </c>
      <c r="L17">
        <f t="shared" si="3"/>
        <v>0.21473088065418816</v>
      </c>
      <c r="M17">
        <f t="shared" si="0"/>
        <v>1.9960337896940508</v>
      </c>
      <c r="N17">
        <v>16</v>
      </c>
      <c r="O17">
        <f>CORREL(K2:K160,K18:K176)</f>
        <v>9.0679439137536803E-4</v>
      </c>
      <c r="Q17" t="s">
        <v>435</v>
      </c>
      <c r="R17" s="2">
        <f t="shared" si="13"/>
        <v>39.062331125526974</v>
      </c>
      <c r="S17" s="2">
        <v>15</v>
      </c>
      <c r="T17" s="2">
        <f>S17/P2</f>
        <v>3.2467532467532467</v>
      </c>
      <c r="U17" s="2">
        <f t="shared" si="4"/>
        <v>0.308</v>
      </c>
      <c r="V17" s="2">
        <f t="shared" si="5"/>
        <v>0.61034892383635897</v>
      </c>
      <c r="W17" s="3">
        <v>1.4174094743438399</v>
      </c>
      <c r="X17">
        <f t="shared" si="6"/>
        <v>-14.008488054683999</v>
      </c>
      <c r="Y17">
        <f t="shared" si="7"/>
        <v>36.464064164353502</v>
      </c>
      <c r="Z17">
        <f t="shared" si="8"/>
        <v>39.062331125526974</v>
      </c>
      <c r="AA17">
        <v>0</v>
      </c>
      <c r="AB17" t="str">
        <f t="shared" si="9"/>
        <v>0</v>
      </c>
      <c r="AC17">
        <f t="shared" si="10"/>
        <v>0</v>
      </c>
      <c r="AD17" s="3">
        <v>-0.23173616632264199</v>
      </c>
      <c r="AE17">
        <f t="shared" si="11"/>
        <v>5.7682638336773584</v>
      </c>
      <c r="AF17">
        <v>2.3036759999999998</v>
      </c>
      <c r="AH17" s="5"/>
      <c r="AI17" s="3">
        <f t="shared" si="12"/>
        <v>0.25306792135900835</v>
      </c>
    </row>
    <row r="18" spans="1:35">
      <c r="A18" s="8">
        <v>462.20887227930399</v>
      </c>
      <c r="B18" s="8">
        <v>255.15942620303301</v>
      </c>
      <c r="C18" s="8">
        <v>445.199208775383</v>
      </c>
      <c r="D18" s="8">
        <v>255.90128026583699</v>
      </c>
      <c r="E18">
        <f t="shared" si="1"/>
        <v>17.025833311973908</v>
      </c>
      <c r="F18">
        <v>458.73539811071203</v>
      </c>
      <c r="G18">
        <v>215.22873839144501</v>
      </c>
      <c r="H18">
        <v>452.67656354495898</v>
      </c>
      <c r="I18">
        <v>218.66130570586</v>
      </c>
      <c r="J18">
        <v>6.9636193651831713</v>
      </c>
      <c r="K18">
        <f t="shared" si="2"/>
        <v>11.994726338578539</v>
      </c>
      <c r="L18">
        <f t="shared" si="3"/>
        <v>0.23108288077037153</v>
      </c>
      <c r="M18">
        <f t="shared" si="0"/>
        <v>2.7717759163709799</v>
      </c>
      <c r="N18">
        <v>17</v>
      </c>
      <c r="O18">
        <f>CORREL(K2:K159,K19:K176)</f>
        <v>7.5520447593707532E-2</v>
      </c>
      <c r="Q18" t="s">
        <v>436</v>
      </c>
      <c r="R18" s="2">
        <f t="shared" si="13"/>
        <v>8.0131623699269312</v>
      </c>
      <c r="S18" s="2">
        <v>16</v>
      </c>
      <c r="T18" s="2">
        <f>S18/P2</f>
        <v>3.4632034632034632</v>
      </c>
      <c r="U18" s="2">
        <f t="shared" si="4"/>
        <v>0.28875000000000001</v>
      </c>
      <c r="V18" s="2">
        <f t="shared" si="5"/>
        <v>0.1252056620301083</v>
      </c>
      <c r="W18" s="3">
        <v>1.6091732234948399</v>
      </c>
      <c r="X18">
        <f t="shared" si="6"/>
        <v>-7.8056379215586196</v>
      </c>
      <c r="Y18">
        <f t="shared" si="7"/>
        <v>1.8118465178759</v>
      </c>
      <c r="Z18">
        <f t="shared" si="8"/>
        <v>8.0131623699269312</v>
      </c>
      <c r="AA18">
        <v>0</v>
      </c>
      <c r="AB18" t="str">
        <f t="shared" si="9"/>
        <v>0</v>
      </c>
      <c r="AC18">
        <f t="shared" si="10"/>
        <v>0</v>
      </c>
      <c r="AD18" s="5">
        <v>2.1331755036366799E-2</v>
      </c>
      <c r="AE18">
        <f t="shared" si="11"/>
        <v>6.0213317550363668</v>
      </c>
      <c r="AF18">
        <v>2.3389489999999999</v>
      </c>
      <c r="AG18">
        <f>AVERAGE(AG10:AG16)</f>
        <v>0.68285714285714294</v>
      </c>
      <c r="AH18" s="5"/>
      <c r="AI18" s="3">
        <f t="shared" si="12"/>
        <v>0.35311604271231278</v>
      </c>
    </row>
    <row r="19" spans="1:35" s="10" customFormat="1">
      <c r="A19" s="9">
        <v>462.90385039214499</v>
      </c>
      <c r="B19" s="9">
        <v>255.13130063305499</v>
      </c>
      <c r="C19" s="9">
        <v>439.32157167664701</v>
      </c>
      <c r="D19" s="9">
        <v>255.047935634271</v>
      </c>
      <c r="E19" s="10">
        <f t="shared" si="1"/>
        <v>23.58242606557797</v>
      </c>
      <c r="F19" s="10">
        <v>456.999942527207</v>
      </c>
      <c r="G19" s="10">
        <v>215.69122528194899</v>
      </c>
      <c r="H19" s="10">
        <v>447.65817272616698</v>
      </c>
      <c r="I19" s="10">
        <v>218.974464030581</v>
      </c>
      <c r="J19" s="10">
        <v>9.9019351490575787</v>
      </c>
      <c r="K19" s="10">
        <f t="shared" si="2"/>
        <v>16.742180607317774</v>
      </c>
      <c r="L19" s="10">
        <f t="shared" si="3"/>
        <v>0.2481790892847231</v>
      </c>
      <c r="M19" s="10">
        <f t="shared" si="0"/>
        <v>4.1550591357644775</v>
      </c>
      <c r="N19" s="10">
        <v>18</v>
      </c>
      <c r="O19" s="10">
        <f>CORREL(K2:K158,K20:K176)</f>
        <v>0.10683531474779949</v>
      </c>
      <c r="Q19" s="10" t="s">
        <v>437</v>
      </c>
      <c r="R19" s="11">
        <f t="shared" si="13"/>
        <v>62.101034192150401</v>
      </c>
      <c r="S19" s="11">
        <v>17</v>
      </c>
      <c r="T19" s="11">
        <f>S19/P2</f>
        <v>3.6796536796536796</v>
      </c>
      <c r="U19" s="2">
        <f t="shared" si="4"/>
        <v>0.27176470588235296</v>
      </c>
      <c r="V19" s="11">
        <f t="shared" si="5"/>
        <v>0.97032865925235001</v>
      </c>
      <c r="W19" s="12">
        <v>2.4574532474494699</v>
      </c>
      <c r="X19" s="10">
        <f t="shared" si="6"/>
        <v>-46.749462967202</v>
      </c>
      <c r="Y19" s="10">
        <f t="shared" si="7"/>
        <v>-40.878186848401697</v>
      </c>
      <c r="Z19" s="10">
        <f t="shared" si="8"/>
        <v>62.101034192150401</v>
      </c>
      <c r="AA19" s="10">
        <v>0</v>
      </c>
      <c r="AB19" s="10" t="str">
        <f t="shared" si="9"/>
        <v>0</v>
      </c>
      <c r="AC19" s="10">
        <f t="shared" si="10"/>
        <v>0</v>
      </c>
      <c r="AD19" s="3">
        <v>0.37444779774867998</v>
      </c>
      <c r="AE19" s="10">
        <f t="shared" si="11"/>
        <v>6.3744477977486795</v>
      </c>
      <c r="AF19" s="10">
        <v>2.368827</v>
      </c>
      <c r="AH19" s="13"/>
      <c r="AI19" s="3">
        <f t="shared" si="12"/>
        <v>0.41783290904712977</v>
      </c>
    </row>
    <row r="20" spans="1:35">
      <c r="A20" s="8">
        <v>460.29019580648099</v>
      </c>
      <c r="B20" s="8">
        <v>254.531625710572</v>
      </c>
      <c r="C20" s="8">
        <v>432.19143617384998</v>
      </c>
      <c r="D20" s="8">
        <v>253.358681526629</v>
      </c>
      <c r="E20">
        <f t="shared" si="1"/>
        <v>28.123230450128236</v>
      </c>
      <c r="F20">
        <v>458.15046044731798</v>
      </c>
      <c r="G20">
        <v>213.58592182560099</v>
      </c>
      <c r="H20">
        <v>443.80345207244</v>
      </c>
      <c r="I20">
        <v>216.22756708642299</v>
      </c>
      <c r="J20">
        <v>14.588178055975408</v>
      </c>
      <c r="K20">
        <f t="shared" si="2"/>
        <v>21.355704253051822</v>
      </c>
      <c r="L20">
        <f t="shared" si="3"/>
        <v>0.26597831993348064</v>
      </c>
      <c r="M20">
        <f t="shared" si="0"/>
        <v>5.6801543382230113</v>
      </c>
      <c r="N20">
        <v>19</v>
      </c>
      <c r="O20">
        <f>CORREL(K2:K157,K21:K176)</f>
        <v>0.12123823522593007</v>
      </c>
      <c r="Q20" t="s">
        <v>438</v>
      </c>
      <c r="R20" s="2">
        <f t="shared" si="13"/>
        <v>87.531969432995183</v>
      </c>
      <c r="S20" s="2">
        <v>18</v>
      </c>
      <c r="T20" s="2">
        <f>S20/P2</f>
        <v>3.8961038961038961</v>
      </c>
      <c r="U20" s="2">
        <f t="shared" si="4"/>
        <v>0.25666666666666665</v>
      </c>
      <c r="V20" s="2">
        <f t="shared" si="5"/>
        <v>1.3676870223905497</v>
      </c>
      <c r="W20" s="3">
        <v>3.88013909021877</v>
      </c>
      <c r="X20">
        <f t="shared" si="6"/>
        <v>82.309341179499995</v>
      </c>
      <c r="Y20">
        <f t="shared" si="7"/>
        <v>29.782847872818799</v>
      </c>
      <c r="Z20">
        <f t="shared" si="8"/>
        <v>87.531969432995183</v>
      </c>
      <c r="AA20">
        <v>0</v>
      </c>
      <c r="AB20" t="str">
        <f t="shared" si="9"/>
        <v>0</v>
      </c>
      <c r="AC20">
        <f t="shared" si="10"/>
        <v>0</v>
      </c>
      <c r="AD20" s="3">
        <v>0.79228070679580898</v>
      </c>
      <c r="AE20">
        <f t="shared" si="11"/>
        <v>6.7922807067958093</v>
      </c>
      <c r="AF20">
        <v>2.4061729999999999</v>
      </c>
      <c r="AH20" s="5"/>
      <c r="AI20" s="3">
        <f t="shared" si="12"/>
        <v>0.43030889783572057</v>
      </c>
    </row>
    <row r="21" spans="1:35">
      <c r="A21" s="8">
        <v>460.55843415612799</v>
      </c>
      <c r="B21" s="8">
        <v>255.930383823261</v>
      </c>
      <c r="C21" s="8">
        <v>430.40988028559701</v>
      </c>
      <c r="D21" s="8">
        <v>253.57953807073801</v>
      </c>
      <c r="E21">
        <f t="shared" si="1"/>
        <v>30.240069051449989</v>
      </c>
      <c r="F21">
        <v>446.76081865956297</v>
      </c>
      <c r="G21">
        <v>217.296642258937</v>
      </c>
      <c r="H21">
        <v>439.40355400352598</v>
      </c>
      <c r="I21">
        <v>216.62257284320199</v>
      </c>
      <c r="J21">
        <v>7.3880791005646662</v>
      </c>
      <c r="K21">
        <f t="shared" si="2"/>
        <v>18.814074076007326</v>
      </c>
      <c r="L21">
        <f t="shared" si="3"/>
        <v>0.28443769281098297</v>
      </c>
      <c r="M21">
        <f t="shared" si="0"/>
        <v>5.3514318225544502</v>
      </c>
      <c r="N21">
        <v>20</v>
      </c>
      <c r="O21">
        <f>CORREL(K2:K156,K22:K176)</f>
        <v>0.17359821436559086</v>
      </c>
      <c r="Q21" t="s">
        <v>439</v>
      </c>
      <c r="R21" s="2">
        <f t="shared" si="13"/>
        <v>13.948348247309491</v>
      </c>
      <c r="S21" s="2">
        <v>19</v>
      </c>
      <c r="T21" s="2">
        <f>S21/P2</f>
        <v>4.1125541125541121</v>
      </c>
      <c r="U21" s="2">
        <f t="shared" si="4"/>
        <v>0.24315789473684213</v>
      </c>
      <c r="V21" s="2">
        <f t="shared" si="5"/>
        <v>0.2179429413642108</v>
      </c>
      <c r="W21" s="3">
        <v>2.10144817366962</v>
      </c>
      <c r="X21">
        <f t="shared" si="6"/>
        <v>-13.299556419948001</v>
      </c>
      <c r="Y21">
        <f t="shared" si="7"/>
        <v>-4.2045472836967503</v>
      </c>
      <c r="Z21">
        <f t="shared" si="8"/>
        <v>13.948348247309491</v>
      </c>
      <c r="AA21">
        <v>0</v>
      </c>
      <c r="AB21" t="str">
        <f t="shared" si="9"/>
        <v>0</v>
      </c>
      <c r="AC21">
        <f t="shared" si="10"/>
        <v>0</v>
      </c>
      <c r="AD21" s="3">
        <v>1.2225896046315301</v>
      </c>
      <c r="AE21">
        <f t="shared" si="11"/>
        <v>7.2225896046315299</v>
      </c>
      <c r="AF21">
        <v>2.4370189999999998</v>
      </c>
      <c r="AH21" s="5"/>
      <c r="AI21" s="3">
        <f t="shared" si="12"/>
        <v>0.38003401747073973</v>
      </c>
    </row>
    <row r="22" spans="1:35">
      <c r="A22" s="8">
        <v>460.20703314992699</v>
      </c>
      <c r="B22" s="8">
        <v>256.89538764211397</v>
      </c>
      <c r="C22" s="8">
        <v>447.04322096531399</v>
      </c>
      <c r="D22" s="8">
        <v>257.454189434125</v>
      </c>
      <c r="E22">
        <f t="shared" si="1"/>
        <v>13.175667371124707</v>
      </c>
      <c r="F22">
        <v>437.80471314901502</v>
      </c>
      <c r="G22">
        <v>220.278627150717</v>
      </c>
      <c r="H22">
        <v>456.43011308365698</v>
      </c>
      <c r="I22">
        <v>218.01795858539001</v>
      </c>
      <c r="J22">
        <v>18.76209330239082</v>
      </c>
      <c r="K22">
        <f t="shared" si="2"/>
        <v>15.968880336757763</v>
      </c>
      <c r="L22">
        <f t="shared" si="3"/>
        <v>0.30351273767111808</v>
      </c>
      <c r="M22">
        <f t="shared" si="0"/>
        <v>4.8467585885518352</v>
      </c>
      <c r="N22">
        <v>21</v>
      </c>
      <c r="O22">
        <f>CORREL(K2:K155,K23:K176)</f>
        <v>0.20337687718253003</v>
      </c>
      <c r="Q22" t="s">
        <v>440</v>
      </c>
      <c r="R22" s="2">
        <f t="shared" si="13"/>
        <v>20.768887293677935</v>
      </c>
      <c r="S22" s="2">
        <v>20</v>
      </c>
      <c r="T22" s="2">
        <f>S22/P2</f>
        <v>4.329004329004329</v>
      </c>
      <c r="U22" s="2">
        <f t="shared" si="4"/>
        <v>0.23100000000000001</v>
      </c>
      <c r="V22" s="2">
        <f t="shared" si="5"/>
        <v>0.32451386396371773</v>
      </c>
      <c r="W22" s="3">
        <v>5.6945343026495499</v>
      </c>
      <c r="X22">
        <f t="shared" si="6"/>
        <v>-20.6282084253981</v>
      </c>
      <c r="Y22">
        <f t="shared" si="7"/>
        <v>-2.4132336347381802</v>
      </c>
      <c r="Z22">
        <f t="shared" si="8"/>
        <v>20.768887293677935</v>
      </c>
      <c r="AA22">
        <v>0</v>
      </c>
      <c r="AB22" t="str">
        <f t="shared" si="9"/>
        <v>0</v>
      </c>
      <c r="AC22">
        <f t="shared" si="10"/>
        <v>0</v>
      </c>
      <c r="AD22" s="3">
        <v>1.6026236221022701</v>
      </c>
      <c r="AE22">
        <f t="shared" si="11"/>
        <v>7.6026236221022696</v>
      </c>
      <c r="AF22">
        <v>2.4924689999999998</v>
      </c>
      <c r="AH22" s="5"/>
      <c r="AI22" s="3">
        <f t="shared" si="12"/>
        <v>0.26490615056142985</v>
      </c>
    </row>
    <row r="23" spans="1:35" s="22" customFormat="1">
      <c r="A23" s="21">
        <v>463.420261486958</v>
      </c>
      <c r="B23" s="21">
        <v>256.02899193670902</v>
      </c>
      <c r="C23" s="21">
        <v>417.88381708642299</v>
      </c>
      <c r="D23" s="21">
        <v>252.38919245500901</v>
      </c>
      <c r="E23" s="22">
        <f t="shared" si="1"/>
        <v>45.681680232999305</v>
      </c>
      <c r="F23" s="22">
        <v>455.07806230240698</v>
      </c>
      <c r="G23" s="22">
        <v>220.39922311983199</v>
      </c>
      <c r="H23" s="22">
        <v>428.456670738843</v>
      </c>
      <c r="I23" s="22">
        <v>220.379899436861</v>
      </c>
      <c r="J23" s="22">
        <v>26.621398576808822</v>
      </c>
      <c r="K23" s="22">
        <f t="shared" si="2"/>
        <v>36.151539404904064</v>
      </c>
      <c r="L23" s="22">
        <f t="shared" si="3"/>
        <v>0.32315750106004104</v>
      </c>
      <c r="M23" s="22">
        <f t="shared" si="0"/>
        <v>11.682641133562401</v>
      </c>
      <c r="N23" s="22">
        <v>22</v>
      </c>
      <c r="O23" s="22">
        <f>CORREL(K2:K154,K24:K176)</f>
        <v>0.13591123190979623</v>
      </c>
      <c r="Q23" s="22" t="s">
        <v>441</v>
      </c>
      <c r="R23" s="23">
        <f t="shared" si="13"/>
        <v>16.859918613036971</v>
      </c>
      <c r="S23" s="23">
        <v>21</v>
      </c>
      <c r="T23" s="23">
        <f>S23/P2</f>
        <v>4.545454545454545</v>
      </c>
      <c r="U23" s="23">
        <f t="shared" si="4"/>
        <v>0.22000000000000003</v>
      </c>
      <c r="V23" s="23">
        <f t="shared" si="5"/>
        <v>0.26343622832870267</v>
      </c>
      <c r="W23" s="24">
        <v>8.6029046388048407</v>
      </c>
      <c r="X23" s="22">
        <f t="shared" si="6"/>
        <v>-16.452500042465999</v>
      </c>
      <c r="Y23" s="22">
        <f t="shared" si="7"/>
        <v>3.6840328433507201</v>
      </c>
      <c r="Z23" s="22">
        <f t="shared" si="8"/>
        <v>16.859918613036971</v>
      </c>
      <c r="AA23" s="22">
        <v>0</v>
      </c>
      <c r="AB23" s="22" t="str">
        <f t="shared" si="9"/>
        <v>0</v>
      </c>
      <c r="AC23" s="22">
        <f t="shared" si="10"/>
        <v>0</v>
      </c>
      <c r="AD23" s="24">
        <v>1.8675297726636999</v>
      </c>
      <c r="AE23" s="22">
        <f t="shared" si="11"/>
        <v>7.8675297726636995</v>
      </c>
      <c r="AF23" s="22">
        <v>2.5578989999999999</v>
      </c>
      <c r="AH23" s="24"/>
      <c r="AI23" s="24">
        <f t="shared" si="12"/>
        <v>9.2164035529410882E-2</v>
      </c>
    </row>
    <row r="24" spans="1:35">
      <c r="A24" s="8">
        <v>451.468276918166</v>
      </c>
      <c r="B24" s="8">
        <v>254.71609437697501</v>
      </c>
      <c r="C24" s="8">
        <v>415.79692677301102</v>
      </c>
      <c r="D24" s="8">
        <v>253.45840252234299</v>
      </c>
      <c r="E24">
        <f t="shared" si="1"/>
        <v>35.693514956914171</v>
      </c>
      <c r="F24">
        <v>435.115483740424</v>
      </c>
      <c r="G24">
        <v>218.10115496564899</v>
      </c>
      <c r="H24">
        <v>426.33167263876999</v>
      </c>
      <c r="I24">
        <v>218.062608770823</v>
      </c>
      <c r="J24">
        <v>8.7838956778115129</v>
      </c>
      <c r="K24">
        <f t="shared" si="2"/>
        <v>22.238705317362843</v>
      </c>
      <c r="L24">
        <f t="shared" si="3"/>
        <v>0.34332465702207021</v>
      </c>
      <c r="M24">
        <f t="shared" si="0"/>
        <v>7.6350958756984868</v>
      </c>
      <c r="N24">
        <v>23</v>
      </c>
      <c r="O24">
        <f>CORREL(K2:K153,K25:K176)</f>
        <v>9.4238469152906984E-2</v>
      </c>
      <c r="Q24" t="s">
        <v>442</v>
      </c>
      <c r="R24" s="2">
        <f t="shared" si="13"/>
        <v>15.604228656025775</v>
      </c>
      <c r="S24" s="2">
        <v>22</v>
      </c>
      <c r="T24" s="2">
        <f>S24/P2</f>
        <v>4.7619047619047619</v>
      </c>
      <c r="U24" s="2">
        <f t="shared" si="4"/>
        <v>0.21</v>
      </c>
      <c r="V24" s="2">
        <f t="shared" si="5"/>
        <v>0.24381607275040273</v>
      </c>
      <c r="W24" s="3">
        <v>3.0157279709022502</v>
      </c>
      <c r="X24">
        <f t="shared" si="6"/>
        <v>14.3134241210805</v>
      </c>
      <c r="Y24">
        <f t="shared" si="7"/>
        <v>6.2143255369836297</v>
      </c>
      <c r="Z24">
        <f t="shared" si="8"/>
        <v>15.604228656025775</v>
      </c>
      <c r="AA24">
        <v>0</v>
      </c>
      <c r="AB24" t="str">
        <f t="shared" si="9"/>
        <v>0</v>
      </c>
      <c r="AC24">
        <f t="shared" si="10"/>
        <v>0</v>
      </c>
      <c r="AD24" s="3">
        <v>1.9596938081931099</v>
      </c>
      <c r="AE24">
        <f t="shared" si="11"/>
        <v>7.9596938081931103</v>
      </c>
      <c r="AF24">
        <v>2.6045759999999998</v>
      </c>
      <c r="AH24" s="5"/>
      <c r="AI24" s="3">
        <f t="shared" si="12"/>
        <v>-0.12192327296806038</v>
      </c>
    </row>
    <row r="25" spans="1:35">
      <c r="A25" s="8">
        <v>448.02441216257199</v>
      </c>
      <c r="B25" s="8">
        <v>254.92204504347001</v>
      </c>
      <c r="C25" s="8">
        <v>415.84582614527602</v>
      </c>
      <c r="D25" s="8">
        <v>253.63990350270501</v>
      </c>
      <c r="E25">
        <f t="shared" si="1"/>
        <v>32.204119068887309</v>
      </c>
      <c r="F25">
        <v>434.80515820692398</v>
      </c>
      <c r="G25">
        <v>217.51918498829599</v>
      </c>
      <c r="H25">
        <v>426.52872024714202</v>
      </c>
      <c r="I25">
        <v>217.41143775078999</v>
      </c>
      <c r="J25">
        <v>8.2771392865717743</v>
      </c>
      <c r="K25">
        <f t="shared" si="2"/>
        <v>20.240629177729542</v>
      </c>
      <c r="L25">
        <f t="shared" si="3"/>
        <v>0.36396562111205866</v>
      </c>
      <c r="M25">
        <f t="shared" si="0"/>
        <v>7.3668931703711893</v>
      </c>
      <c r="N25">
        <v>24</v>
      </c>
      <c r="O25">
        <f>CORREL(K2:K152,K26:K176)</f>
        <v>2.6676811920400632E-2</v>
      </c>
      <c r="Q25" t="s">
        <v>443</v>
      </c>
      <c r="R25" s="2">
        <f t="shared" si="13"/>
        <v>14.619478146865816</v>
      </c>
      <c r="S25" s="2">
        <v>23</v>
      </c>
      <c r="T25" s="2">
        <f>S25/P2</f>
        <v>4.9783549783549779</v>
      </c>
      <c r="U25" s="2">
        <f t="shared" si="4"/>
        <v>0.20086956521739133</v>
      </c>
      <c r="V25" s="2">
        <f t="shared" si="5"/>
        <v>0.22842934604477838</v>
      </c>
      <c r="W25" s="3">
        <v>3.0125941414680999</v>
      </c>
      <c r="X25">
        <f t="shared" si="6"/>
        <v>3.3806023915821002</v>
      </c>
      <c r="Y25">
        <f t="shared" si="7"/>
        <v>-14.2232439603881</v>
      </c>
      <c r="Z25">
        <f t="shared" si="8"/>
        <v>14.619478146865816</v>
      </c>
      <c r="AA25">
        <v>0</v>
      </c>
      <c r="AB25" t="str">
        <f t="shared" si="9"/>
        <v>0</v>
      </c>
      <c r="AC25">
        <f t="shared" si="10"/>
        <v>0</v>
      </c>
      <c r="AD25" s="3">
        <v>1.83777053522505</v>
      </c>
      <c r="AE25">
        <f t="shared" si="11"/>
        <v>7.83777053522505</v>
      </c>
      <c r="AF25">
        <v>2.634436</v>
      </c>
      <c r="AH25" s="3"/>
      <c r="AI25" s="3">
        <f t="shared" si="12"/>
        <v>-0.35362029787391958</v>
      </c>
    </row>
    <row r="26" spans="1:35">
      <c r="A26" s="8">
        <v>446.07575531599502</v>
      </c>
      <c r="B26" s="8">
        <v>254.78296848401001</v>
      </c>
      <c r="C26" s="8">
        <v>418.33234236305299</v>
      </c>
      <c r="D26" s="8">
        <v>253.302497834083</v>
      </c>
      <c r="E26">
        <f t="shared" si="1"/>
        <v>27.782886020404131</v>
      </c>
      <c r="F26">
        <v>429.88402655338001</v>
      </c>
      <c r="G26">
        <v>218.81967222458599</v>
      </c>
      <c r="H26">
        <v>427.74243639044198</v>
      </c>
      <c r="I26">
        <v>218.682281850376</v>
      </c>
      <c r="J26">
        <v>2.145992670285362</v>
      </c>
      <c r="K26">
        <f t="shared" si="2"/>
        <v>14.964439345344747</v>
      </c>
      <c r="L26">
        <f t="shared" si="3"/>
        <v>0.38503066743957881</v>
      </c>
      <c r="M26">
        <f t="shared" si="0"/>
        <v>5.7617680689971822</v>
      </c>
      <c r="N26">
        <v>25</v>
      </c>
      <c r="O26">
        <f>CORREL(K2:K151,K27:K176)</f>
        <v>-3.3323309358791124E-2</v>
      </c>
      <c r="Q26" t="s">
        <v>444</v>
      </c>
      <c r="R26" s="2">
        <f t="shared" si="13"/>
        <v>30.963106942481723</v>
      </c>
      <c r="S26" s="2">
        <v>24</v>
      </c>
      <c r="T26" s="2">
        <f>S26/P2</f>
        <v>5.1948051948051948</v>
      </c>
      <c r="U26" s="2">
        <f t="shared" si="4"/>
        <v>0.1925</v>
      </c>
      <c r="V26" s="2">
        <f t="shared" si="5"/>
        <v>0.48379854597627692</v>
      </c>
      <c r="W26" s="3">
        <v>0.82627299016038203</v>
      </c>
      <c r="X26">
        <f t="shared" si="6"/>
        <v>29.498773530056202</v>
      </c>
      <c r="Y26">
        <f t="shared" si="7"/>
        <v>-9.4093757366796495</v>
      </c>
      <c r="Z26">
        <f t="shared" si="8"/>
        <v>30.963106942481723</v>
      </c>
      <c r="AA26">
        <v>0</v>
      </c>
      <c r="AB26" t="str">
        <f t="shared" si="9"/>
        <v>0</v>
      </c>
      <c r="AC26">
        <f t="shared" si="10"/>
        <v>0</v>
      </c>
      <c r="AD26" s="3">
        <v>1.4841502373511299</v>
      </c>
      <c r="AE26">
        <f t="shared" si="11"/>
        <v>7.4841502373511304</v>
      </c>
      <c r="AF26">
        <v>2.68886</v>
      </c>
      <c r="AH26" s="5"/>
      <c r="AI26" s="3">
        <f t="shared" si="12"/>
        <v>-0.57438867147683315</v>
      </c>
    </row>
    <row r="27" spans="1:35">
      <c r="A27" s="8">
        <v>432.64525607216598</v>
      </c>
      <c r="B27" s="8">
        <v>254.430758108888</v>
      </c>
      <c r="C27" s="8">
        <v>418.98219815858999</v>
      </c>
      <c r="D27" s="8">
        <v>254.41942694400501</v>
      </c>
      <c r="E27">
        <f t="shared" si="1"/>
        <v>13.66306261220481</v>
      </c>
      <c r="F27">
        <v>421.62306777419701</v>
      </c>
      <c r="G27">
        <v>218.31010704188901</v>
      </c>
      <c r="H27">
        <v>426.396051191634</v>
      </c>
      <c r="I27">
        <v>218.13696954036899</v>
      </c>
      <c r="J27">
        <v>4.7761226217048787</v>
      </c>
      <c r="K27">
        <f t="shared" si="2"/>
        <v>9.219592616954845</v>
      </c>
      <c r="L27">
        <f t="shared" si="3"/>
        <v>0.40646904846294735</v>
      </c>
      <c r="M27">
        <f t="shared" si="0"/>
        <v>3.7474790382296503</v>
      </c>
      <c r="N27">
        <v>26</v>
      </c>
      <c r="O27">
        <f>CORREL(K2:K150,K28:K176)</f>
        <v>2.5966312258426254E-2</v>
      </c>
      <c r="Q27" t="s">
        <v>445</v>
      </c>
      <c r="R27" s="2">
        <f t="shared" si="13"/>
        <v>29.56006114297006</v>
      </c>
      <c r="S27" s="2">
        <v>25</v>
      </c>
      <c r="T27" s="2">
        <f>S27/P2</f>
        <v>5.4112554112554108</v>
      </c>
      <c r="U27" s="2">
        <f t="shared" si="4"/>
        <v>0.18480000000000002</v>
      </c>
      <c r="V27" s="2">
        <f t="shared" si="5"/>
        <v>0.46187595535890719</v>
      </c>
      <c r="W27" s="3">
        <v>1.9413460173867201</v>
      </c>
      <c r="X27">
        <f t="shared" si="6"/>
        <v>-27.561633749646401</v>
      </c>
      <c r="Y27">
        <f t="shared" si="7"/>
        <v>10.684266929765499</v>
      </c>
      <c r="Z27">
        <f t="shared" si="8"/>
        <v>29.56006114297006</v>
      </c>
      <c r="AA27">
        <v>0</v>
      </c>
      <c r="AB27" t="str">
        <f t="shared" si="9"/>
        <v>0</v>
      </c>
      <c r="AC27">
        <f t="shared" si="10"/>
        <v>0</v>
      </c>
      <c r="AD27" s="3">
        <v>0.90976156587429702</v>
      </c>
      <c r="AE27">
        <f t="shared" si="11"/>
        <v>6.9097615658742972</v>
      </c>
      <c r="AF27">
        <v>2.7177199999999999</v>
      </c>
      <c r="AH27" s="3"/>
      <c r="AI27" s="3">
        <f t="shared" si="12"/>
        <v>-0.75434850263049924</v>
      </c>
    </row>
    <row r="28" spans="1:35">
      <c r="A28" s="8">
        <v>432.64525607216598</v>
      </c>
      <c r="B28" s="8">
        <v>254.430758108888</v>
      </c>
      <c r="C28" s="8">
        <v>418.98219815858999</v>
      </c>
      <c r="D28" s="8">
        <v>254.41942694400501</v>
      </c>
      <c r="E28">
        <f t="shared" si="1"/>
        <v>13.66306261220481</v>
      </c>
      <c r="F28">
        <v>421.62306777419701</v>
      </c>
      <c r="G28">
        <v>218.31010704188901</v>
      </c>
      <c r="H28">
        <v>426.396051191634</v>
      </c>
      <c r="I28">
        <v>218.13696954036899</v>
      </c>
      <c r="J28">
        <v>4.7761226217048787</v>
      </c>
      <c r="K28">
        <f t="shared" si="2"/>
        <v>9.219592616954845</v>
      </c>
      <c r="L28">
        <f t="shared" si="3"/>
        <v>0.42822911724449858</v>
      </c>
      <c r="M28">
        <f t="shared" si="0"/>
        <v>3.9480980077124697</v>
      </c>
      <c r="N28">
        <v>27</v>
      </c>
      <c r="O28">
        <f>CORREL(K2:K149,K29:K176)</f>
        <v>6.7487550272208138E-2</v>
      </c>
      <c r="Q28" t="s">
        <v>446</v>
      </c>
      <c r="R28" s="2">
        <f t="shared" si="13"/>
        <v>31.023988084334139</v>
      </c>
      <c r="S28" s="2">
        <v>26</v>
      </c>
      <c r="T28" s="2">
        <f>S28/P2</f>
        <v>5.6277056277056277</v>
      </c>
      <c r="U28" s="2">
        <f t="shared" si="4"/>
        <v>0.1776923076923077</v>
      </c>
      <c r="V28" s="2">
        <f t="shared" si="5"/>
        <v>0.48474981381772092</v>
      </c>
      <c r="W28" s="3">
        <v>2.0452747741441302</v>
      </c>
      <c r="X28">
        <f t="shared" si="6"/>
        <v>12.532376114069301</v>
      </c>
      <c r="Y28">
        <f t="shared" si="7"/>
        <v>-28.380052600240401</v>
      </c>
      <c r="Z28">
        <f t="shared" si="8"/>
        <v>31.023988084334139</v>
      </c>
      <c r="AA28">
        <v>0</v>
      </c>
      <c r="AB28" t="str">
        <f t="shared" si="9"/>
        <v>0</v>
      </c>
      <c r="AC28">
        <f t="shared" si="10"/>
        <v>0</v>
      </c>
      <c r="AD28" s="3">
        <v>0.155413063243798</v>
      </c>
      <c r="AE28">
        <f t="shared" si="11"/>
        <v>6.155413063243798</v>
      </c>
      <c r="AF28">
        <v>2.7478699999999998</v>
      </c>
      <c r="AH28" s="5"/>
      <c r="AI28" s="3">
        <f t="shared" si="12"/>
        <v>-0.86612214880671967</v>
      </c>
    </row>
    <row r="29" spans="1:35">
      <c r="A29" s="8">
        <v>427.11915487445202</v>
      </c>
      <c r="B29" s="8">
        <v>253.93512081636001</v>
      </c>
      <c r="C29" s="8">
        <v>419.28679066223799</v>
      </c>
      <c r="D29" s="8">
        <v>253.34101030520401</v>
      </c>
      <c r="E29">
        <f t="shared" si="1"/>
        <v>7.8548645088401861</v>
      </c>
      <c r="F29">
        <v>417.20627412907299</v>
      </c>
      <c r="G29">
        <v>216.68111719509901</v>
      </c>
      <c r="H29">
        <v>426.347252990485</v>
      </c>
      <c r="I29">
        <v>216.758175861046</v>
      </c>
      <c r="J29">
        <v>9.1413036588212471</v>
      </c>
      <c r="K29">
        <f t="shared" si="2"/>
        <v>8.498084083830717</v>
      </c>
      <c r="L29">
        <f t="shared" si="3"/>
        <v>0.45025845187258101</v>
      </c>
      <c r="M29">
        <f t="shared" si="0"/>
        <v>3.8263341834686395</v>
      </c>
      <c r="N29">
        <v>28</v>
      </c>
      <c r="O29">
        <f>CORREL(K2:K148,K30:K176)</f>
        <v>-0.10355749889343725</v>
      </c>
      <c r="Q29" t="s">
        <v>447</v>
      </c>
      <c r="R29" s="2">
        <f t="shared" si="13"/>
        <v>31.820381335948309</v>
      </c>
      <c r="S29" s="2">
        <v>27</v>
      </c>
      <c r="T29" s="2">
        <f>S29/P2</f>
        <v>5.8441558441558437</v>
      </c>
      <c r="U29" s="2">
        <f t="shared" si="4"/>
        <v>0.17111111111111113</v>
      </c>
      <c r="V29" s="2">
        <f t="shared" si="5"/>
        <v>0.49719345837419232</v>
      </c>
      <c r="W29" s="3">
        <v>4.1159492335179904</v>
      </c>
      <c r="X29">
        <f t="shared" si="6"/>
        <v>-10.574386634143901</v>
      </c>
      <c r="Y29">
        <f t="shared" si="7"/>
        <v>30.011981202126702</v>
      </c>
      <c r="Z29">
        <f t="shared" si="8"/>
        <v>31.820381335948309</v>
      </c>
      <c r="AA29">
        <v>0</v>
      </c>
      <c r="AB29" t="str">
        <f t="shared" si="9"/>
        <v>0</v>
      </c>
      <c r="AC29">
        <f t="shared" si="10"/>
        <v>0</v>
      </c>
      <c r="AD29" s="3">
        <v>-0.710709085562922</v>
      </c>
      <c r="AE29">
        <f t="shared" si="11"/>
        <v>5.2892909144370783</v>
      </c>
      <c r="AF29">
        <v>2.7807490000000001</v>
      </c>
      <c r="AH29" s="3"/>
      <c r="AI29" s="3">
        <f t="shared" si="12"/>
        <v>-0.88858082918800818</v>
      </c>
    </row>
    <row r="30" spans="1:35" s="15" customFormat="1">
      <c r="A30" s="14">
        <v>420.37485228067197</v>
      </c>
      <c r="B30" s="14">
        <v>253.75803764135401</v>
      </c>
      <c r="C30" s="14">
        <v>407.65599065995798</v>
      </c>
      <c r="D30" s="14">
        <v>251.538073587974</v>
      </c>
      <c r="E30" s="15">
        <f t="shared" si="1"/>
        <v>12.91114562404014</v>
      </c>
      <c r="F30" s="15">
        <v>416.04236789807197</v>
      </c>
      <c r="G30" s="15">
        <v>211.875253165278</v>
      </c>
      <c r="H30" s="15">
        <v>421.04554932590497</v>
      </c>
      <c r="I30" s="15">
        <v>211.81471911478599</v>
      </c>
      <c r="J30" s="15">
        <v>5.0035476185484651</v>
      </c>
      <c r="K30" s="15">
        <f t="shared" si="2"/>
        <v>8.9573466212943025</v>
      </c>
      <c r="L30" s="15">
        <f t="shared" si="3"/>
        <v>0.47250398175053354</v>
      </c>
      <c r="M30" s="15">
        <f t="shared" si="0"/>
        <v>4.2323819444812463</v>
      </c>
      <c r="N30" s="15">
        <v>29</v>
      </c>
      <c r="O30" s="15">
        <f>CORREL(K2:K147,K31:K176)</f>
        <v>-0.13950276768473049</v>
      </c>
      <c r="Q30" s="15" t="s">
        <v>448</v>
      </c>
      <c r="R30" s="16">
        <f t="shared" si="13"/>
        <v>34.242476298347199</v>
      </c>
      <c r="S30" s="16">
        <v>28</v>
      </c>
      <c r="T30" s="16">
        <f>S30/P2</f>
        <v>6.0606060606060606</v>
      </c>
      <c r="U30" s="2">
        <f t="shared" si="4"/>
        <v>0.16500000000000001</v>
      </c>
      <c r="V30" s="16">
        <f t="shared" si="5"/>
        <v>0.53503869216167499</v>
      </c>
      <c r="W30" s="17">
        <v>2.3641961726425098</v>
      </c>
      <c r="X30" s="15">
        <f t="shared" si="6"/>
        <v>23.189317244366901</v>
      </c>
      <c r="Y30" s="15">
        <f t="shared" si="7"/>
        <v>-25.195292194832302</v>
      </c>
      <c r="Z30" s="15">
        <f t="shared" si="8"/>
        <v>34.242476298347199</v>
      </c>
      <c r="AA30" s="15">
        <v>0</v>
      </c>
      <c r="AB30" s="15" t="str">
        <f t="shared" si="9"/>
        <v>0</v>
      </c>
      <c r="AC30" s="15">
        <f t="shared" si="10"/>
        <v>0</v>
      </c>
      <c r="AD30" s="3">
        <v>-1.5992899147509301</v>
      </c>
      <c r="AE30" s="15">
        <f t="shared" si="11"/>
        <v>4.4007100852490701</v>
      </c>
      <c r="AF30" s="15">
        <v>2.822187</v>
      </c>
      <c r="AH30" s="18"/>
      <c r="AI30" s="3">
        <f t="shared" si="12"/>
        <v>-0.81000904773561011</v>
      </c>
    </row>
    <row r="31" spans="1:35">
      <c r="A31" s="8">
        <v>420.37485228067197</v>
      </c>
      <c r="B31" s="8">
        <v>253.75803764135401</v>
      </c>
      <c r="C31" s="8">
        <v>407.65599065995798</v>
      </c>
      <c r="D31" s="8">
        <v>251.538073587974</v>
      </c>
      <c r="E31">
        <f t="shared" si="1"/>
        <v>12.91114562404014</v>
      </c>
      <c r="F31">
        <v>416.04236789807197</v>
      </c>
      <c r="G31">
        <v>211.875253165278</v>
      </c>
      <c r="H31">
        <v>421.04554932590497</v>
      </c>
      <c r="I31">
        <v>211.81471911478599</v>
      </c>
      <c r="J31">
        <v>5.0035476185484651</v>
      </c>
      <c r="K31">
        <f t="shared" si="2"/>
        <v>8.9573466212943025</v>
      </c>
      <c r="L31">
        <f t="shared" si="3"/>
        <v>0.49491211544840219</v>
      </c>
      <c r="M31">
        <f t="shared" si="0"/>
        <v>4.4330993651493609</v>
      </c>
      <c r="N31">
        <v>30</v>
      </c>
      <c r="O31">
        <f>CORREL(K2:K146,K32:K176)</f>
        <v>-0.15398399089221612</v>
      </c>
      <c r="Q31" t="s">
        <v>449</v>
      </c>
      <c r="R31" s="2">
        <f t="shared" si="13"/>
        <v>35.615503412219226</v>
      </c>
      <c r="S31" s="2">
        <v>29</v>
      </c>
      <c r="T31" s="2">
        <f>S31/P2</f>
        <v>6.2770562770562766</v>
      </c>
      <c r="U31" s="2">
        <f t="shared" si="4"/>
        <v>0.15931034482758621</v>
      </c>
      <c r="V31" s="2">
        <f t="shared" si="5"/>
        <v>0.55649224081592541</v>
      </c>
      <c r="W31" s="3">
        <v>2.4763163366426002</v>
      </c>
      <c r="X31">
        <f t="shared" si="6"/>
        <v>-35.006774106410496</v>
      </c>
      <c r="Y31">
        <f t="shared" si="7"/>
        <v>6.5566645459827297</v>
      </c>
      <c r="Z31">
        <f t="shared" si="8"/>
        <v>35.615503412219226</v>
      </c>
      <c r="AA31">
        <v>0</v>
      </c>
      <c r="AB31" t="str">
        <f t="shared" si="9"/>
        <v>0</v>
      </c>
      <c r="AC31">
        <f t="shared" si="10"/>
        <v>0</v>
      </c>
      <c r="AD31" s="3">
        <v>-2.40929896248654</v>
      </c>
      <c r="AE31">
        <f t="shared" si="11"/>
        <v>3.59070103751346</v>
      </c>
      <c r="AF31">
        <v>2.8594309999999998</v>
      </c>
      <c r="AH31" s="3"/>
      <c r="AI31" s="3">
        <f t="shared" si="12"/>
        <v>-0.63025708204522024</v>
      </c>
    </row>
    <row r="32" spans="1:35">
      <c r="A32" s="8">
        <v>418.89684346121101</v>
      </c>
      <c r="B32" s="8">
        <v>254.39858569430899</v>
      </c>
      <c r="C32" s="8">
        <v>420.22343284517802</v>
      </c>
      <c r="D32" s="8">
        <v>254.72007377416699</v>
      </c>
      <c r="E32">
        <f t="shared" si="1"/>
        <v>1.364988637002073</v>
      </c>
      <c r="F32">
        <v>412.90090360530098</v>
      </c>
      <c r="G32">
        <v>212.51263118996201</v>
      </c>
      <c r="H32">
        <v>421.28434688107899</v>
      </c>
      <c r="I32">
        <v>212.71510831483999</v>
      </c>
      <c r="J32">
        <v>8.3858880355205265</v>
      </c>
      <c r="K32">
        <f t="shared" si="2"/>
        <v>4.8754383362612996</v>
      </c>
      <c r="L32">
        <f t="shared" si="3"/>
        <v>0.51742886980938774</v>
      </c>
      <c r="M32">
        <f t="shared" si="0"/>
        <v>2.5226925481570461</v>
      </c>
      <c r="N32">
        <v>31</v>
      </c>
      <c r="O32">
        <f>CORREL(K2:K145,K33:K176)</f>
        <v>-0.14468096944565517</v>
      </c>
      <c r="Q32" t="s">
        <v>450</v>
      </c>
      <c r="R32" s="2">
        <f t="shared" si="13"/>
        <v>47.609378363988434</v>
      </c>
      <c r="S32" s="2">
        <v>30</v>
      </c>
      <c r="T32" s="2">
        <f>S32/P2</f>
        <v>6.4935064935064934</v>
      </c>
      <c r="U32" s="2">
        <f t="shared" si="4"/>
        <v>0.154</v>
      </c>
      <c r="V32" s="2">
        <f t="shared" si="5"/>
        <v>0.74389653693731927</v>
      </c>
      <c r="W32" s="3">
        <v>4.3391005685674102</v>
      </c>
      <c r="X32">
        <f t="shared" si="6"/>
        <v>28.887067087994801</v>
      </c>
      <c r="Y32">
        <f t="shared" si="7"/>
        <v>37.844289704777097</v>
      </c>
      <c r="Z32">
        <f t="shared" si="8"/>
        <v>47.609378363988434</v>
      </c>
      <c r="AA32">
        <v>0</v>
      </c>
      <c r="AB32" t="str">
        <f t="shared" si="9"/>
        <v>0</v>
      </c>
      <c r="AC32">
        <f t="shared" si="10"/>
        <v>0</v>
      </c>
      <c r="AD32" s="3">
        <v>-3.0395560445317602</v>
      </c>
      <c r="AE32">
        <f t="shared" si="11"/>
        <v>2.9604439554682398</v>
      </c>
      <c r="AF32">
        <v>2.8872490000000002</v>
      </c>
      <c r="AH32" s="5"/>
      <c r="AI32" s="3">
        <f t="shared" si="12"/>
        <v>-0.36156247156770993</v>
      </c>
    </row>
    <row r="33" spans="1:35" s="26" customFormat="1">
      <c r="A33" s="25">
        <v>419.74222929839499</v>
      </c>
      <c r="B33" s="25">
        <v>253.03756440752599</v>
      </c>
      <c r="C33" s="25">
        <v>417.42618640944102</v>
      </c>
      <c r="D33" s="25">
        <v>253.916505331195</v>
      </c>
      <c r="E33" s="26">
        <f t="shared" si="1"/>
        <v>2.4772145265952221</v>
      </c>
      <c r="F33" s="26">
        <v>411.91856580207298</v>
      </c>
      <c r="G33" s="26">
        <v>212.02066978127999</v>
      </c>
      <c r="H33" s="26">
        <v>417.21133268482401</v>
      </c>
      <c r="I33" s="26">
        <v>212.875329637341</v>
      </c>
      <c r="J33" s="26">
        <v>5.3613267709316474</v>
      </c>
      <c r="K33" s="26">
        <f t="shared" si="2"/>
        <v>3.919270648763435</v>
      </c>
      <c r="L33" s="26">
        <f t="shared" si="3"/>
        <v>0.54</v>
      </c>
      <c r="M33" s="26">
        <f t="shared" si="0"/>
        <v>2.1164061503322551</v>
      </c>
      <c r="N33" s="26">
        <v>32</v>
      </c>
      <c r="O33" s="26">
        <f>CORREL(K2:K144,K34:K176)</f>
        <v>-0.11735919643606821</v>
      </c>
      <c r="Q33" s="26" t="s">
        <v>451</v>
      </c>
      <c r="R33" s="27">
        <f t="shared" si="13"/>
        <v>41.872693232461636</v>
      </c>
      <c r="S33" s="27">
        <v>31</v>
      </c>
      <c r="T33" s="27">
        <f>S33/P2</f>
        <v>6.7099567099567095</v>
      </c>
      <c r="U33" s="27">
        <f t="shared" si="4"/>
        <v>0.14903225806451614</v>
      </c>
      <c r="V33" s="27">
        <f t="shared" si="5"/>
        <v>0.65426083175721306</v>
      </c>
      <c r="W33" s="28">
        <v>2.89511645630304</v>
      </c>
      <c r="X33" s="26">
        <f t="shared" si="6"/>
        <v>2.3296311836260899</v>
      </c>
      <c r="Y33" s="26">
        <f t="shared" si="7"/>
        <v>-41.8078372687241</v>
      </c>
      <c r="Z33" s="26">
        <f t="shared" si="8"/>
        <v>41.872693232461636</v>
      </c>
      <c r="AA33" s="26">
        <v>0</v>
      </c>
      <c r="AB33" s="26" t="str">
        <f t="shared" si="9"/>
        <v>0</v>
      </c>
      <c r="AC33" s="26">
        <f t="shared" si="10"/>
        <v>0</v>
      </c>
      <c r="AD33" s="28">
        <v>-3.4011185160994701</v>
      </c>
      <c r="AE33" s="26">
        <f t="shared" si="11"/>
        <v>2.5988814839005299</v>
      </c>
      <c r="AF33" s="26">
        <v>2.9174530000000001</v>
      </c>
      <c r="AH33" s="29"/>
      <c r="AI33" s="28">
        <f t="shared" si="12"/>
        <v>-2.7875224918139985E-2</v>
      </c>
    </row>
    <row r="34" spans="1:35">
      <c r="A34" s="8">
        <v>415.69390085420702</v>
      </c>
      <c r="B34" s="8">
        <v>253.77901378587001</v>
      </c>
      <c r="C34" s="8">
        <v>414.171882599708</v>
      </c>
      <c r="D34" s="8">
        <v>255.779605138162</v>
      </c>
      <c r="E34">
        <f t="shared" si="1"/>
        <v>2.5137432895770662</v>
      </c>
      <c r="F34">
        <v>406.21787698352301</v>
      </c>
      <c r="G34">
        <v>211.223947250425</v>
      </c>
      <c r="H34">
        <v>415.74617259697197</v>
      </c>
      <c r="I34">
        <v>212.795606798698</v>
      </c>
      <c r="J34">
        <v>9.6570456679539642</v>
      </c>
      <c r="K34">
        <f t="shared" si="2"/>
        <v>6.0853944787655152</v>
      </c>
      <c r="L34">
        <f t="shared" si="3"/>
        <v>0.56257113019061222</v>
      </c>
      <c r="M34">
        <f t="shared" ref="M34:M65" si="14">K34*L34</f>
        <v>3.4234672495748275</v>
      </c>
      <c r="N34">
        <v>33</v>
      </c>
      <c r="O34">
        <f>CORREL(K2:K143,K35:K176)</f>
        <v>-0.14297236721338097</v>
      </c>
      <c r="Q34" t="s">
        <v>452</v>
      </c>
      <c r="R34" s="2">
        <f t="shared" si="13"/>
        <v>37.03467279032067</v>
      </c>
      <c r="S34" s="2">
        <v>32</v>
      </c>
      <c r="T34" s="2">
        <f>S34/P2</f>
        <v>6.9264069264069263</v>
      </c>
      <c r="U34" s="2">
        <f t="shared" si="4"/>
        <v>0.144375</v>
      </c>
      <c r="V34" s="2">
        <f t="shared" si="5"/>
        <v>0.57866676234876047</v>
      </c>
      <c r="W34" s="3">
        <v>5.4327750957231702</v>
      </c>
      <c r="X34">
        <f t="shared" si="6"/>
        <v>-31.770771305670699</v>
      </c>
      <c r="Y34">
        <f t="shared" si="7"/>
        <v>19.031160745705701</v>
      </c>
      <c r="Z34">
        <f t="shared" si="8"/>
        <v>37.03467279032067</v>
      </c>
      <c r="AA34">
        <v>0</v>
      </c>
      <c r="AB34" t="str">
        <f t="shared" si="9"/>
        <v>0</v>
      </c>
      <c r="AC34">
        <f t="shared" si="10"/>
        <v>0</v>
      </c>
      <c r="AD34" s="3">
        <v>-3.4289937410176101</v>
      </c>
      <c r="AE34">
        <f t="shared" si="11"/>
        <v>2.5710062589823899</v>
      </c>
      <c r="AF34">
        <v>2.9422760000000001</v>
      </c>
      <c r="AH34" s="5"/>
      <c r="AI34" s="3">
        <f t="shared" si="12"/>
        <v>0.33729946185460991</v>
      </c>
    </row>
    <row r="35" spans="1:35">
      <c r="A35" s="8">
        <v>401.99054311314399</v>
      </c>
      <c r="B35" s="8">
        <v>253.25599284487399</v>
      </c>
      <c r="C35" s="8">
        <v>409.69647715527702</v>
      </c>
      <c r="D35" s="8">
        <v>252.87420678045899</v>
      </c>
      <c r="E35">
        <f t="shared" si="1"/>
        <v>7.7153859307675789</v>
      </c>
      <c r="F35">
        <v>398.08982332578398</v>
      </c>
      <c r="G35">
        <v>207.448814540521</v>
      </c>
      <c r="H35">
        <v>413.46614662496899</v>
      </c>
      <c r="I35">
        <v>206.75056522829499</v>
      </c>
      <c r="J35">
        <v>15.392169122741722</v>
      </c>
      <c r="K35">
        <f t="shared" si="2"/>
        <v>11.553777526754651</v>
      </c>
      <c r="L35">
        <f t="shared" si="3"/>
        <v>0.58508788455159788</v>
      </c>
      <c r="M35">
        <f t="shared" si="14"/>
        <v>6.7599752517086715</v>
      </c>
      <c r="N35">
        <v>34</v>
      </c>
      <c r="O35">
        <f>CORREL(K2:K142,K36:K176)</f>
        <v>-9.8794799949628448E-2</v>
      </c>
      <c r="Q35" t="s">
        <v>453</v>
      </c>
      <c r="R35" s="2">
        <f t="shared" si="13"/>
        <v>23.44046157488344</v>
      </c>
      <c r="S35" s="2">
        <v>33</v>
      </c>
      <c r="T35" s="2">
        <f>S35/P2</f>
        <v>7.1428571428571423</v>
      </c>
      <c r="U35" s="2">
        <f t="shared" si="4"/>
        <v>0.14000000000000001</v>
      </c>
      <c r="V35" s="2">
        <f t="shared" si="5"/>
        <v>0.36625721210755374</v>
      </c>
      <c r="W35" s="3">
        <v>9.0057716706853501</v>
      </c>
      <c r="X35">
        <f t="shared" si="6"/>
        <v>-23.4402910932331</v>
      </c>
      <c r="Y35">
        <f t="shared" si="7"/>
        <v>8.9399709641639902E-2</v>
      </c>
      <c r="Z35">
        <f t="shared" si="8"/>
        <v>23.44046157488344</v>
      </c>
      <c r="AA35">
        <v>0</v>
      </c>
      <c r="AB35" t="str">
        <f t="shared" si="9"/>
        <v>0</v>
      </c>
      <c r="AC35">
        <f t="shared" si="10"/>
        <v>0</v>
      </c>
      <c r="AD35" s="3">
        <v>-3.0916942791630002</v>
      </c>
      <c r="AE35">
        <f t="shared" si="11"/>
        <v>2.9083057208369998</v>
      </c>
      <c r="AF35">
        <v>2.989697</v>
      </c>
      <c r="AH35" s="5"/>
      <c r="AI35" s="3">
        <f t="shared" si="12"/>
        <v>0.69434411813219032</v>
      </c>
    </row>
    <row r="36" spans="1:35">
      <c r="A36" s="8">
        <v>401.739706195282</v>
      </c>
      <c r="B36" s="8">
        <v>252.44014897327901</v>
      </c>
      <c r="C36" s="8">
        <v>387.72457280140401</v>
      </c>
      <c r="D36" s="8">
        <v>251.28888913165699</v>
      </c>
      <c r="E36">
        <f t="shared" si="1"/>
        <v>14.062338470934538</v>
      </c>
      <c r="F36">
        <v>392.74829196558801</v>
      </c>
      <c r="G36">
        <v>209.22517697820399</v>
      </c>
      <c r="H36">
        <v>411.25289358888602</v>
      </c>
      <c r="I36">
        <v>211.429864193215</v>
      </c>
      <c r="J36">
        <v>18.635474959147043</v>
      </c>
      <c r="K36">
        <f t="shared" si="2"/>
        <v>16.348906715040791</v>
      </c>
      <c r="L36">
        <f t="shared" si="3"/>
        <v>0.60749601824946653</v>
      </c>
      <c r="M36">
        <f t="shared" si="14"/>
        <v>9.931895732119246</v>
      </c>
      <c r="N36">
        <v>35</v>
      </c>
      <c r="O36">
        <f>CORREL(K2:K141,K37:K176)</f>
        <v>-0.10152955642064296</v>
      </c>
      <c r="Q36" t="s">
        <v>454</v>
      </c>
      <c r="R36" s="2">
        <f t="shared" si="13"/>
        <v>57.048258554992188</v>
      </c>
      <c r="S36" s="2">
        <v>34</v>
      </c>
      <c r="T36" s="2">
        <f>S36/P2</f>
        <v>7.3593073593073592</v>
      </c>
      <c r="U36" s="2">
        <f t="shared" si="4"/>
        <v>0.13588235294117648</v>
      </c>
      <c r="V36" s="2">
        <f t="shared" si="5"/>
        <v>0.89137903992175294</v>
      </c>
      <c r="W36" s="3">
        <v>11.3209768358694</v>
      </c>
      <c r="X36">
        <f t="shared" si="6"/>
        <v>49.860051468818902</v>
      </c>
      <c r="Y36">
        <f t="shared" si="7"/>
        <v>-27.721455078764698</v>
      </c>
      <c r="Z36">
        <f t="shared" si="8"/>
        <v>57.048258554992188</v>
      </c>
      <c r="AA36">
        <v>0</v>
      </c>
      <c r="AB36" t="str">
        <f t="shared" si="9"/>
        <v>0</v>
      </c>
      <c r="AC36">
        <f t="shared" si="10"/>
        <v>0</v>
      </c>
      <c r="AD36" s="3">
        <v>-2.3973501610308099</v>
      </c>
      <c r="AE36">
        <f t="shared" si="11"/>
        <v>3.6026498389691901</v>
      </c>
      <c r="AF36">
        <v>3.0250020000000002</v>
      </c>
      <c r="AH36" s="5"/>
      <c r="AI36" s="3">
        <f t="shared" si="12"/>
        <v>1.0018958667690101</v>
      </c>
    </row>
    <row r="37" spans="1:35">
      <c r="A37" s="8">
        <v>401.739706195282</v>
      </c>
      <c r="B37" s="8">
        <v>252.44014897327901</v>
      </c>
      <c r="C37" s="8">
        <v>387.72457280140401</v>
      </c>
      <c r="D37" s="8">
        <v>251.28888913165699</v>
      </c>
      <c r="E37">
        <f t="shared" si="1"/>
        <v>14.062338470934538</v>
      </c>
      <c r="F37">
        <v>392.74829196558801</v>
      </c>
      <c r="G37">
        <v>209.22517697820399</v>
      </c>
      <c r="H37">
        <v>411.25289358888602</v>
      </c>
      <c r="I37">
        <v>211.429864193215</v>
      </c>
      <c r="J37">
        <v>18.635474959147043</v>
      </c>
      <c r="K37">
        <f t="shared" si="2"/>
        <v>16.348906715040791</v>
      </c>
      <c r="L37">
        <f t="shared" si="3"/>
        <v>0.629741548127419</v>
      </c>
      <c r="M37">
        <f t="shared" si="14"/>
        <v>10.295585824920543</v>
      </c>
      <c r="N37">
        <v>36</v>
      </c>
      <c r="O37">
        <f>CORREL(K2:K140,K38:K176)</f>
        <v>-4.9587337083903005E-2</v>
      </c>
      <c r="Q37" t="s">
        <v>455</v>
      </c>
      <c r="R37" s="2">
        <f t="shared" si="13"/>
        <v>41.603913747851109</v>
      </c>
      <c r="S37" s="2">
        <v>35</v>
      </c>
      <c r="T37" s="2">
        <f>S37/P2</f>
        <v>7.5757575757575752</v>
      </c>
      <c r="U37" s="2">
        <f t="shared" si="4"/>
        <v>0.13200000000000001</v>
      </c>
      <c r="V37" s="2">
        <f t="shared" si="5"/>
        <v>0.65006115231017358</v>
      </c>
      <c r="W37" s="3">
        <v>11.735532850863001</v>
      </c>
      <c r="X37">
        <f t="shared" si="6"/>
        <v>-31.783940205139299</v>
      </c>
      <c r="Y37">
        <f t="shared" si="7"/>
        <v>26.845237644222198</v>
      </c>
      <c r="Z37">
        <f t="shared" si="8"/>
        <v>41.603913747851109</v>
      </c>
      <c r="AA37">
        <v>0</v>
      </c>
      <c r="AB37" t="str">
        <f t="shared" si="9"/>
        <v>0</v>
      </c>
      <c r="AC37">
        <f t="shared" si="10"/>
        <v>0</v>
      </c>
      <c r="AD37" s="3">
        <v>-1.3954542942618</v>
      </c>
      <c r="AE37">
        <f t="shared" si="11"/>
        <v>4.6045457057382002</v>
      </c>
      <c r="AF37">
        <v>3.0557919999999998</v>
      </c>
      <c r="AH37" s="5"/>
      <c r="AI37" s="3">
        <f t="shared" si="12"/>
        <v>1.2216495202822397</v>
      </c>
    </row>
    <row r="38" spans="1:35">
      <c r="A38" s="8">
        <v>401.15601630897299</v>
      </c>
      <c r="B38" s="8">
        <v>252.901185744467</v>
      </c>
      <c r="C38" s="8">
        <v>389.06512379924601</v>
      </c>
      <c r="D38" s="8">
        <v>252.18330923592501</v>
      </c>
      <c r="E38">
        <f t="shared" si="1"/>
        <v>12.112185119262689</v>
      </c>
      <c r="F38">
        <v>392.471757584508</v>
      </c>
      <c r="G38">
        <v>210.30780908013099</v>
      </c>
      <c r="H38">
        <v>391.21038984602899</v>
      </c>
      <c r="I38">
        <v>210.515884340041</v>
      </c>
      <c r="J38">
        <v>1.2784145984234794</v>
      </c>
      <c r="K38">
        <f t="shared" si="2"/>
        <v>6.6952998588430841</v>
      </c>
      <c r="L38">
        <f t="shared" si="3"/>
        <v>0.65177088275550144</v>
      </c>
      <c r="M38">
        <f t="shared" si="14"/>
        <v>4.3638014993109406</v>
      </c>
      <c r="N38">
        <v>37</v>
      </c>
      <c r="O38">
        <f>CORREL(K2:K139,K39:K176)</f>
        <v>-3.633080949933952E-2</v>
      </c>
      <c r="Q38" t="s">
        <v>456</v>
      </c>
      <c r="R38" s="2">
        <f t="shared" si="13"/>
        <v>9.1421868191310587</v>
      </c>
      <c r="S38" s="2">
        <v>36</v>
      </c>
      <c r="T38" s="2">
        <f>S38/P2</f>
        <v>7.7922077922077921</v>
      </c>
      <c r="U38" s="2">
        <f t="shared" si="4"/>
        <v>0.12833333333333333</v>
      </c>
      <c r="V38" s="2">
        <f t="shared" si="5"/>
        <v>0.14284666904892279</v>
      </c>
      <c r="W38" s="3">
        <v>0.83323341134196804</v>
      </c>
      <c r="X38">
        <f t="shared" si="6"/>
        <v>7.5138375941678897</v>
      </c>
      <c r="Y38">
        <f t="shared" si="7"/>
        <v>5.2078617919797896</v>
      </c>
      <c r="Z38">
        <f t="shared" si="8"/>
        <v>9.1421868191310587</v>
      </c>
      <c r="AA38">
        <v>0</v>
      </c>
      <c r="AB38" t="str">
        <f t="shared" si="9"/>
        <v>0</v>
      </c>
      <c r="AC38">
        <f t="shared" si="10"/>
        <v>0</v>
      </c>
      <c r="AD38" s="3">
        <v>-0.17380477397956001</v>
      </c>
      <c r="AE38">
        <f t="shared" si="11"/>
        <v>5.8261952260204399</v>
      </c>
      <c r="AF38">
        <v>3.0819190000000001</v>
      </c>
      <c r="AH38" s="5"/>
      <c r="AI38" s="3">
        <f t="shared" si="12"/>
        <v>1.3230381836368501</v>
      </c>
    </row>
    <row r="39" spans="1:35">
      <c r="A39" s="8">
        <v>400.92261454660098</v>
      </c>
      <c r="B39" s="8">
        <v>251.39296048531699</v>
      </c>
      <c r="C39" s="8">
        <v>393.272392065144</v>
      </c>
      <c r="D39" s="8">
        <v>251.03525314627899</v>
      </c>
      <c r="E39">
        <f t="shared" si="1"/>
        <v>7.6585807142179689</v>
      </c>
      <c r="F39">
        <v>394.11578820373302</v>
      </c>
      <c r="G39">
        <v>208.47243015868099</v>
      </c>
      <c r="H39">
        <v>414.44173968719599</v>
      </c>
      <c r="I39">
        <v>212.29204443549301</v>
      </c>
      <c r="J39">
        <v>20.681725192345944</v>
      </c>
      <c r="K39">
        <f t="shared" si="2"/>
        <v>14.170152953281956</v>
      </c>
      <c r="L39">
        <f t="shared" si="3"/>
        <v>0.67353095153705267</v>
      </c>
      <c r="M39">
        <f t="shared" si="14"/>
        <v>9.544036602049573</v>
      </c>
      <c r="N39">
        <v>38</v>
      </c>
      <c r="O39">
        <f>CORREL(K2:K138,K40:K176)</f>
        <v>1.8975276349883642E-2</v>
      </c>
      <c r="Q39" t="s">
        <v>457</v>
      </c>
      <c r="R39" s="2">
        <f t="shared" si="13"/>
        <v>22.74340451267145</v>
      </c>
      <c r="S39" s="2">
        <v>37</v>
      </c>
      <c r="T39" s="2">
        <f>S39/P2</f>
        <v>8.0086580086580081</v>
      </c>
      <c r="U39" s="2">
        <f t="shared" si="4"/>
        <v>0.12486486486486487</v>
      </c>
      <c r="V39" s="2">
        <f t="shared" si="5"/>
        <v>0.35536569551049141</v>
      </c>
      <c r="W39" s="3">
        <v>13.929782048228599</v>
      </c>
      <c r="X39">
        <f t="shared" si="6"/>
        <v>22.651745329636899</v>
      </c>
      <c r="Y39">
        <f t="shared" si="7"/>
        <v>2.0398240973861199</v>
      </c>
      <c r="Z39">
        <f t="shared" si="8"/>
        <v>22.74340451267145</v>
      </c>
      <c r="AA39">
        <v>0</v>
      </c>
      <c r="AB39" t="str">
        <f t="shared" si="9"/>
        <v>0</v>
      </c>
      <c r="AC39">
        <f t="shared" si="10"/>
        <v>0</v>
      </c>
      <c r="AD39" s="3">
        <v>1.14923340965729</v>
      </c>
      <c r="AE39">
        <f t="shared" si="11"/>
        <v>7.14923340965729</v>
      </c>
      <c r="AF39">
        <v>3.1108150000000001</v>
      </c>
      <c r="AH39" s="3"/>
      <c r="AI39" s="3">
        <f t="shared" si="12"/>
        <v>1.2872267261007195</v>
      </c>
    </row>
    <row r="40" spans="1:35" s="10" customFormat="1">
      <c r="A40" s="9">
        <v>399.29440034502602</v>
      </c>
      <c r="B40" s="9">
        <v>251.29344183183301</v>
      </c>
      <c r="C40" s="9">
        <v>396.31865433867301</v>
      </c>
      <c r="D40" s="9">
        <v>251.63196038272099</v>
      </c>
      <c r="E40" s="10">
        <f t="shared" si="1"/>
        <v>2.9949389148396941</v>
      </c>
      <c r="F40" s="10">
        <v>390.52589980544701</v>
      </c>
      <c r="G40" s="10">
        <v>210.10007105727101</v>
      </c>
      <c r="H40" s="10">
        <v>415.59087493540198</v>
      </c>
      <c r="I40" s="10">
        <v>214.953991366731</v>
      </c>
      <c r="J40" s="10">
        <v>25.530638860707139</v>
      </c>
      <c r="K40" s="10">
        <f t="shared" si="2"/>
        <v>14.262788887773416</v>
      </c>
      <c r="L40" s="10">
        <f t="shared" si="3"/>
        <v>0.69496933256042115</v>
      </c>
      <c r="M40" s="10">
        <f t="shared" si="14"/>
        <v>9.9122008737860821</v>
      </c>
      <c r="N40" s="10">
        <v>39</v>
      </c>
      <c r="O40" s="10">
        <f>CORREL(K2:K137,K41:K176)</f>
        <v>1.8901739025863559E-2</v>
      </c>
      <c r="Q40" s="10" t="s">
        <v>458</v>
      </c>
      <c r="R40" s="11">
        <f t="shared" si="13"/>
        <v>58.053866472109405</v>
      </c>
      <c r="S40" s="11">
        <v>38</v>
      </c>
      <c r="T40" s="11">
        <f>S40/P2</f>
        <v>8.2251082251082241</v>
      </c>
      <c r="U40" s="2">
        <f t="shared" si="4"/>
        <v>0.12157894736842106</v>
      </c>
      <c r="V40" s="11">
        <f t="shared" si="5"/>
        <v>0.90709166362670945</v>
      </c>
      <c r="W40" s="12">
        <v>17.743011048866801</v>
      </c>
      <c r="X40" s="10">
        <f t="shared" si="6"/>
        <v>-34.493364197725498</v>
      </c>
      <c r="Y40" s="10">
        <f t="shared" si="7"/>
        <v>-46.695387766722497</v>
      </c>
      <c r="Z40" s="10">
        <f t="shared" si="8"/>
        <v>58.053866472109405</v>
      </c>
      <c r="AA40" s="10">
        <v>0</v>
      </c>
      <c r="AB40" s="10" t="str">
        <f t="shared" si="9"/>
        <v>0</v>
      </c>
      <c r="AC40" s="10">
        <f t="shared" si="10"/>
        <v>0</v>
      </c>
      <c r="AD40" s="3">
        <v>2.43646013575801</v>
      </c>
      <c r="AE40" s="10">
        <f t="shared" si="11"/>
        <v>8.4364601357580096</v>
      </c>
      <c r="AF40" s="10">
        <v>3.1390660000000001</v>
      </c>
      <c r="AH40" s="13"/>
      <c r="AI40" s="3">
        <f t="shared" si="12"/>
        <v>1.1099150816547603</v>
      </c>
    </row>
    <row r="41" spans="1:35">
      <c r="A41" s="8">
        <v>402.22566478447197</v>
      </c>
      <c r="B41" s="8">
        <v>250.879449629134</v>
      </c>
      <c r="C41" s="8">
        <v>399.53498525656602</v>
      </c>
      <c r="D41" s="8">
        <v>250.81601534001001</v>
      </c>
      <c r="E41">
        <f t="shared" si="1"/>
        <v>2.6914271736253403</v>
      </c>
      <c r="F41">
        <v>388.70525814308701</v>
      </c>
      <c r="G41">
        <v>211.456067512007</v>
      </c>
      <c r="H41">
        <v>413.99466452988202</v>
      </c>
      <c r="I41">
        <v>216.65875837867799</v>
      </c>
      <c r="J41">
        <v>25.819025304039073</v>
      </c>
      <c r="K41">
        <f t="shared" si="2"/>
        <v>14.255226238832206</v>
      </c>
      <c r="L41">
        <f t="shared" si="3"/>
        <v>0.7160343788879413</v>
      </c>
      <c r="M41">
        <f t="shared" si="14"/>
        <v>10.207232065829302</v>
      </c>
      <c r="N41">
        <v>40</v>
      </c>
      <c r="O41">
        <f>CORREL(K2:K136,K42:K176)</f>
        <v>2.9426836718307557E-2</v>
      </c>
      <c r="Q41" t="s">
        <v>459</v>
      </c>
      <c r="R41" s="2">
        <f t="shared" si="13"/>
        <v>50.037822488632486</v>
      </c>
      <c r="S41" s="2">
        <v>39</v>
      </c>
      <c r="T41" s="2">
        <f>S41/P2</f>
        <v>8.4415584415584419</v>
      </c>
      <c r="U41" s="2">
        <f t="shared" si="4"/>
        <v>0.11846153846153845</v>
      </c>
      <c r="V41" s="2">
        <f t="shared" si="5"/>
        <v>0.78184097638488259</v>
      </c>
      <c r="W41" s="3">
        <v>18.487309747069599</v>
      </c>
      <c r="X41">
        <f t="shared" si="6"/>
        <v>11.9430298084496</v>
      </c>
      <c r="Y41">
        <f t="shared" si="7"/>
        <v>48.591642474795798</v>
      </c>
      <c r="Z41">
        <f t="shared" si="8"/>
        <v>50.037822488632486</v>
      </c>
      <c r="AA41">
        <v>0</v>
      </c>
      <c r="AB41" t="str">
        <f t="shared" si="9"/>
        <v>0</v>
      </c>
      <c r="AC41">
        <f t="shared" si="10"/>
        <v>0</v>
      </c>
      <c r="AD41" s="3">
        <v>3.5463752174127698</v>
      </c>
      <c r="AE41">
        <f t="shared" si="11"/>
        <v>9.5463752174127698</v>
      </c>
      <c r="AF41">
        <v>3.1678809999999999</v>
      </c>
      <c r="AH41" s="3"/>
      <c r="AI41" s="3">
        <f t="shared" si="12"/>
        <v>0.80257185961512079</v>
      </c>
    </row>
    <row r="42" spans="1:35" s="22" customFormat="1">
      <c r="A42" s="21">
        <v>393.10056978812003</v>
      </c>
      <c r="B42" s="21">
        <v>250.71019035369</v>
      </c>
      <c r="C42" s="21">
        <v>407.52305181481</v>
      </c>
      <c r="D42" s="21">
        <v>251.37282743342601</v>
      </c>
      <c r="E42" s="22">
        <f t="shared" si="1"/>
        <v>14.437696343587383</v>
      </c>
      <c r="F42" s="22">
        <v>383.18020238022802</v>
      </c>
      <c r="G42" s="22">
        <v>210.67968037527299</v>
      </c>
      <c r="H42" s="22">
        <v>410.13707736122899</v>
      </c>
      <c r="I42" s="22">
        <v>217.61745586469399</v>
      </c>
      <c r="J42" s="22">
        <v>27.835334333952709</v>
      </c>
      <c r="K42" s="22">
        <f t="shared" si="2"/>
        <v>21.136515338770046</v>
      </c>
      <c r="L42" s="22">
        <f t="shared" si="3"/>
        <v>0.73667534297792969</v>
      </c>
      <c r="M42" s="22">
        <f t="shared" si="14"/>
        <v>15.570749686546696</v>
      </c>
      <c r="N42" s="22">
        <v>41</v>
      </c>
      <c r="O42" s="22">
        <f>CORREL(K2:K135,K43:K176)</f>
        <v>4.3532064566064649E-2</v>
      </c>
      <c r="Q42" s="22" t="s">
        <v>460</v>
      </c>
      <c r="R42" s="23">
        <f t="shared" si="13"/>
        <v>41.938461606320892</v>
      </c>
      <c r="S42" s="23">
        <v>40</v>
      </c>
      <c r="T42" s="23">
        <f>S42/P2</f>
        <v>8.6580086580086579</v>
      </c>
      <c r="U42" s="23">
        <f t="shared" si="4"/>
        <v>0.11550000000000001</v>
      </c>
      <c r="V42" s="23">
        <f t="shared" si="5"/>
        <v>0.65528846259876394</v>
      </c>
      <c r="W42" s="24">
        <v>20.505604467369899</v>
      </c>
      <c r="X42" s="22">
        <f t="shared" si="6"/>
        <v>9.4795069014635907</v>
      </c>
      <c r="Y42" s="22">
        <f t="shared" si="7"/>
        <v>-40.853072232207403</v>
      </c>
      <c r="Z42" s="22">
        <f t="shared" si="8"/>
        <v>41.938461606320892</v>
      </c>
      <c r="AA42" s="22">
        <v>0</v>
      </c>
      <c r="AB42" s="22" t="str">
        <f t="shared" si="9"/>
        <v>0</v>
      </c>
      <c r="AC42" s="22">
        <f t="shared" si="10"/>
        <v>0</v>
      </c>
      <c r="AD42" s="24">
        <v>4.3489470770278897</v>
      </c>
      <c r="AE42" s="22">
        <f t="shared" si="11"/>
        <v>10.348947077027891</v>
      </c>
      <c r="AF42" s="22">
        <v>3.2063990000000002</v>
      </c>
      <c r="AH42" s="30"/>
      <c r="AI42" s="24">
        <f t="shared" si="12"/>
        <v>0.3918910986871893</v>
      </c>
    </row>
    <row r="43" spans="1:35">
      <c r="A43" s="8">
        <v>399.810305584265</v>
      </c>
      <c r="B43" s="8">
        <v>253.66671384818801</v>
      </c>
      <c r="C43" s="8">
        <v>404.76465508724402</v>
      </c>
      <c r="D43" s="8">
        <v>253.53964292771099</v>
      </c>
      <c r="E43">
        <f t="shared" si="1"/>
        <v>4.9559788151786339</v>
      </c>
      <c r="F43">
        <v>384.65652501443901</v>
      </c>
      <c r="G43">
        <v>213.88832228842401</v>
      </c>
      <c r="H43">
        <v>393.75949726030501</v>
      </c>
      <c r="I43">
        <v>213.194322163028</v>
      </c>
      <c r="J43">
        <v>9.1293888011770168</v>
      </c>
      <c r="K43">
        <f t="shared" si="2"/>
        <v>7.0426838081778254</v>
      </c>
      <c r="L43">
        <f t="shared" si="3"/>
        <v>0.75684249893995892</v>
      </c>
      <c r="M43">
        <f t="shared" si="14"/>
        <v>5.330202412625292</v>
      </c>
      <c r="N43">
        <v>42</v>
      </c>
      <c r="O43">
        <f>CORREL(K2:K134,K44:K176)</f>
        <v>-9.3693911467713602E-3</v>
      </c>
      <c r="Q43" t="s">
        <v>461</v>
      </c>
      <c r="R43" s="2">
        <f t="shared" si="13"/>
        <v>48.068941459658724</v>
      </c>
      <c r="S43" s="2">
        <v>41</v>
      </c>
      <c r="T43" s="2">
        <f>S43/P2</f>
        <v>8.8744588744588739</v>
      </c>
      <c r="U43" s="2">
        <f t="shared" si="4"/>
        <v>0.1126829268292683</v>
      </c>
      <c r="V43" s="2">
        <f t="shared" si="5"/>
        <v>0.75107721030716756</v>
      </c>
      <c r="W43" s="3">
        <v>6.9095094340772301</v>
      </c>
      <c r="X43">
        <f t="shared" si="6"/>
        <v>-33.7983611325878</v>
      </c>
      <c r="Y43">
        <f t="shared" si="7"/>
        <v>34.180314770394901</v>
      </c>
      <c r="Z43">
        <f t="shared" si="8"/>
        <v>48.068941459658724</v>
      </c>
      <c r="AA43">
        <v>0</v>
      </c>
      <c r="AB43" t="str">
        <f t="shared" si="9"/>
        <v>0</v>
      </c>
      <c r="AC43">
        <f t="shared" si="10"/>
        <v>0</v>
      </c>
      <c r="AD43" s="3">
        <v>4.7408381757150799</v>
      </c>
      <c r="AE43">
        <f t="shared" si="11"/>
        <v>10.74083817571508</v>
      </c>
      <c r="AF43">
        <v>3.2522530000000001</v>
      </c>
      <c r="AH43" s="3"/>
      <c r="AI43" s="3">
        <f t="shared" si="12"/>
        <v>-8.2533009894380172E-2</v>
      </c>
    </row>
    <row r="44" spans="1:35">
      <c r="A44" s="8">
        <v>344.33076399866201</v>
      </c>
      <c r="B44" s="8">
        <v>253.58206734861301</v>
      </c>
      <c r="C44" s="8">
        <v>399.88355347154601</v>
      </c>
      <c r="D44" s="8">
        <v>257.05641833353599</v>
      </c>
      <c r="E44">
        <f t="shared" si="1"/>
        <v>55.661328882672272</v>
      </c>
      <c r="F44">
        <v>353.44796764804198</v>
      </c>
      <c r="G44">
        <v>218.65304339813301</v>
      </c>
      <c r="H44">
        <v>388.62772734526999</v>
      </c>
      <c r="I44">
        <v>216.95407686344799</v>
      </c>
      <c r="J44">
        <v>35.220760634044915</v>
      </c>
      <c r="K44">
        <f t="shared" si="2"/>
        <v>45.441044758358593</v>
      </c>
      <c r="L44">
        <f t="shared" si="3"/>
        <v>0.7764872623288821</v>
      </c>
      <c r="M44">
        <f t="shared" si="14"/>
        <v>35.28439244178206</v>
      </c>
      <c r="N44">
        <v>43</v>
      </c>
      <c r="O44">
        <f>CORREL(K2:K133,K45:K176)</f>
        <v>-3.0236338973737627E-2</v>
      </c>
      <c r="Q44" t="s">
        <v>462</v>
      </c>
      <c r="R44" s="2">
        <f t="shared" si="13"/>
        <v>24.163720451036831</v>
      </c>
      <c r="S44" s="2">
        <v>42</v>
      </c>
      <c r="T44" s="2">
        <f>S44/P2</f>
        <v>9.0909090909090899</v>
      </c>
      <c r="U44" s="2">
        <f t="shared" si="4"/>
        <v>0.11000000000000001</v>
      </c>
      <c r="V44" s="2">
        <f t="shared" si="5"/>
        <v>0.37755813204745048</v>
      </c>
      <c r="W44" s="3">
        <v>27.348472001870299</v>
      </c>
      <c r="X44">
        <f t="shared" si="6"/>
        <v>23.454404437106302</v>
      </c>
      <c r="Y44">
        <f t="shared" si="7"/>
        <v>5.8117379962025</v>
      </c>
      <c r="Z44">
        <f t="shared" si="8"/>
        <v>24.163720451036831</v>
      </c>
      <c r="AA44">
        <v>0</v>
      </c>
      <c r="AB44" t="str">
        <f t="shared" si="9"/>
        <v>0</v>
      </c>
      <c r="AC44">
        <f t="shared" si="10"/>
        <v>0</v>
      </c>
      <c r="AD44" s="3">
        <v>4.6583051658206998</v>
      </c>
      <c r="AE44">
        <f t="shared" si="11"/>
        <v>10.6583051658207</v>
      </c>
      <c r="AF44">
        <v>3.301186</v>
      </c>
      <c r="AH44" s="5"/>
      <c r="AI44" s="3">
        <f t="shared" si="12"/>
        <v>-0.57211009189721018</v>
      </c>
    </row>
    <row r="45" spans="1:35">
      <c r="A45" s="8">
        <v>402.870698090193</v>
      </c>
      <c r="B45" s="8">
        <v>256.56057869877799</v>
      </c>
      <c r="C45" s="8">
        <v>389.20898912481698</v>
      </c>
      <c r="D45" s="8">
        <v>256.57410190448599</v>
      </c>
      <c r="E45">
        <f t="shared" si="1"/>
        <v>13.661715658427685</v>
      </c>
      <c r="F45">
        <v>358.03418918713498</v>
      </c>
      <c r="G45">
        <v>218.86708775382999</v>
      </c>
      <c r="H45">
        <v>352.57101642296902</v>
      </c>
      <c r="I45">
        <v>218.897068127583</v>
      </c>
      <c r="J45">
        <v>5.463255025526002</v>
      </c>
      <c r="K45">
        <f t="shared" si="2"/>
        <v>9.5624853419768439</v>
      </c>
      <c r="L45">
        <f t="shared" si="3"/>
        <v>0.79556230718901699</v>
      </c>
      <c r="M45">
        <f t="shared" si="14"/>
        <v>7.6075529011242544</v>
      </c>
      <c r="N45">
        <v>44</v>
      </c>
      <c r="O45">
        <f>CORREL(K2:K132,K46:K176)</f>
        <v>-6.3862001014918721E-2</v>
      </c>
      <c r="Q45" t="s">
        <v>463</v>
      </c>
      <c r="R45" s="2">
        <f t="shared" si="13"/>
        <v>5.7480462270846742</v>
      </c>
      <c r="S45" s="2">
        <v>43</v>
      </c>
      <c r="T45" s="2">
        <f>S45/P2</f>
        <v>9.3073593073593077</v>
      </c>
      <c r="U45" s="2">
        <f t="shared" si="4"/>
        <v>0.10744186046511628</v>
      </c>
      <c r="V45" s="2">
        <f t="shared" si="5"/>
        <v>8.9813222298198034E-2</v>
      </c>
      <c r="W45" s="3">
        <v>4.3463597728694001</v>
      </c>
      <c r="X45">
        <f t="shared" si="6"/>
        <v>-0.33076058792479102</v>
      </c>
      <c r="Y45">
        <f t="shared" si="7"/>
        <v>-5.7385218359938301</v>
      </c>
      <c r="Z45">
        <f t="shared" si="8"/>
        <v>5.7480462270846742</v>
      </c>
      <c r="AA45">
        <v>0</v>
      </c>
      <c r="AB45" t="str">
        <f t="shared" si="9"/>
        <v>0</v>
      </c>
      <c r="AC45">
        <f t="shared" si="10"/>
        <v>0</v>
      </c>
      <c r="AD45" s="3">
        <v>4.0861950739234896</v>
      </c>
      <c r="AE45">
        <f t="shared" si="11"/>
        <v>10.08619507392349</v>
      </c>
      <c r="AF45">
        <v>3.3374039999999998</v>
      </c>
      <c r="AH45" s="3"/>
      <c r="AI45" s="3">
        <f t="shared" si="12"/>
        <v>-1.0243422737173802</v>
      </c>
    </row>
    <row r="46" spans="1:35">
      <c r="A46" s="8">
        <v>388.40488110256501</v>
      </c>
      <c r="B46" s="8">
        <v>253.763669500091</v>
      </c>
      <c r="C46" s="8">
        <v>381.36529374771999</v>
      </c>
      <c r="D46" s="8">
        <v>254.548386391962</v>
      </c>
      <c r="E46">
        <f t="shared" si="1"/>
        <v>7.0831893047469556</v>
      </c>
      <c r="F46">
        <v>354.5146484375</v>
      </c>
      <c r="G46">
        <v>218.46503374270401</v>
      </c>
      <c r="H46">
        <v>377.43385166509597</v>
      </c>
      <c r="I46">
        <v>216.213538025139</v>
      </c>
      <c r="J46">
        <v>23.029526906865872</v>
      </c>
      <c r="K46">
        <f t="shared" si="2"/>
        <v>15.056358105806414</v>
      </c>
      <c r="L46">
        <f t="shared" si="3"/>
        <v>0.81402168006651943</v>
      </c>
      <c r="M46">
        <f t="shared" si="14"/>
        <v>12.256201920971694</v>
      </c>
      <c r="N46">
        <v>45</v>
      </c>
      <c r="O46">
        <f>CORREL(K2:K131,K47:K176)</f>
        <v>7.7980805032598958E-4</v>
      </c>
      <c r="Q46" t="s">
        <v>464</v>
      </c>
      <c r="R46" s="2">
        <f t="shared" si="13"/>
        <v>26.501610368806638</v>
      </c>
      <c r="S46" s="2">
        <v>44</v>
      </c>
      <c r="T46" s="2">
        <f>S46/P2</f>
        <v>9.5238095238095237</v>
      </c>
      <c r="U46" s="2">
        <f t="shared" si="4"/>
        <v>0.105</v>
      </c>
      <c r="V46" s="2">
        <f t="shared" si="5"/>
        <v>0.41408766201260372</v>
      </c>
      <c r="W46" s="3">
        <v>18.746534183864</v>
      </c>
      <c r="X46">
        <f t="shared" si="6"/>
        <v>-23.783935395268202</v>
      </c>
      <c r="Y46">
        <f t="shared" si="7"/>
        <v>-11.6901569387989</v>
      </c>
      <c r="Z46">
        <f t="shared" si="8"/>
        <v>26.501610368806638</v>
      </c>
      <c r="AA46">
        <v>0</v>
      </c>
      <c r="AB46" t="str">
        <f t="shared" si="9"/>
        <v>0</v>
      </c>
      <c r="AC46">
        <f t="shared" si="10"/>
        <v>0</v>
      </c>
      <c r="AD46" s="3">
        <v>3.0618528002061098</v>
      </c>
      <c r="AE46">
        <f t="shared" si="11"/>
        <v>9.0618528002061094</v>
      </c>
      <c r="AF46">
        <v>3.3834970000000002</v>
      </c>
      <c r="AH46" s="5"/>
      <c r="AI46" s="3">
        <f t="shared" si="12"/>
        <v>-1.3885536445158397</v>
      </c>
    </row>
    <row r="47" spans="1:35">
      <c r="A47" s="8">
        <v>374.12805175781199</v>
      </c>
      <c r="B47" s="8">
        <v>255.39926919306299</v>
      </c>
      <c r="C47" s="8">
        <v>348.68058236563701</v>
      </c>
      <c r="D47" s="8">
        <v>252.868743540248</v>
      </c>
      <c r="E47">
        <f t="shared" si="1"/>
        <v>25.572979070597878</v>
      </c>
      <c r="F47">
        <v>355.03470169245497</v>
      </c>
      <c r="G47">
        <v>218.531604336393</v>
      </c>
      <c r="H47">
        <v>348.93762444522099</v>
      </c>
      <c r="I47">
        <v>219.014190555082</v>
      </c>
      <c r="J47">
        <v>6.1161458793268544</v>
      </c>
      <c r="K47">
        <f t="shared" si="2"/>
        <v>15.844562474962366</v>
      </c>
      <c r="L47">
        <f t="shared" si="3"/>
        <v>0.83182091071527697</v>
      </c>
      <c r="M47">
        <f t="shared" si="14"/>
        <v>13.179838387808298</v>
      </c>
      <c r="N47">
        <v>46</v>
      </c>
      <c r="O47">
        <f>CORREL(K2:K130,K48:K176)</f>
        <v>-3.6823221528375034E-2</v>
      </c>
      <c r="Q47" t="s">
        <v>465</v>
      </c>
      <c r="R47" s="2">
        <f t="shared" si="13"/>
        <v>4.0362786029037201</v>
      </c>
      <c r="S47" s="2">
        <v>45</v>
      </c>
      <c r="T47" s="2">
        <f>S47/P2</f>
        <v>9.7402597402597397</v>
      </c>
      <c r="U47" s="2">
        <f t="shared" si="4"/>
        <v>0.10266666666666667</v>
      </c>
      <c r="V47" s="2">
        <f t="shared" si="5"/>
        <v>6.3066853170370626E-2</v>
      </c>
      <c r="W47" s="3">
        <v>5.0875380354091098</v>
      </c>
      <c r="X47">
        <f t="shared" si="6"/>
        <v>3.76867382520317</v>
      </c>
      <c r="Y47">
        <f t="shared" si="7"/>
        <v>1.44521367260586</v>
      </c>
      <c r="Z47">
        <f t="shared" si="8"/>
        <v>4.0362786029037201</v>
      </c>
      <c r="AA47">
        <v>0</v>
      </c>
      <c r="AB47" t="str">
        <f t="shared" si="9"/>
        <v>0</v>
      </c>
      <c r="AC47">
        <f t="shared" si="10"/>
        <v>0</v>
      </c>
      <c r="AD47" s="3">
        <v>1.6732991556902701</v>
      </c>
      <c r="AE47">
        <f t="shared" si="11"/>
        <v>7.6732991556902697</v>
      </c>
      <c r="AF47">
        <v>3.4239869999999999</v>
      </c>
      <c r="AH47" s="3"/>
      <c r="AI47" s="3">
        <f t="shared" si="12"/>
        <v>-1.6216258054083967</v>
      </c>
    </row>
    <row r="48" spans="1:35">
      <c r="A48" s="8">
        <v>374.12805175781199</v>
      </c>
      <c r="B48" s="8">
        <v>255.39926919306299</v>
      </c>
      <c r="C48" s="8">
        <v>348.68058236563701</v>
      </c>
      <c r="D48" s="8">
        <v>252.868743540248</v>
      </c>
      <c r="E48">
        <f t="shared" si="1"/>
        <v>25.572979070597878</v>
      </c>
      <c r="F48">
        <v>355.03470169245497</v>
      </c>
      <c r="G48">
        <v>218.531604336393</v>
      </c>
      <c r="H48">
        <v>348.93762444522099</v>
      </c>
      <c r="I48">
        <v>219.014190555082</v>
      </c>
      <c r="J48">
        <v>6.1161458793268544</v>
      </c>
      <c r="K48">
        <f t="shared" si="2"/>
        <v>15.844562474962366</v>
      </c>
      <c r="L48">
        <f t="shared" si="3"/>
        <v>0.84891711922962854</v>
      </c>
      <c r="M48">
        <f t="shared" si="14"/>
        <v>13.450720331698925</v>
      </c>
      <c r="N48">
        <v>47</v>
      </c>
      <c r="O48">
        <f>CORREL(K2:K129,K49:K176)</f>
        <v>-6.6348656959772448E-2</v>
      </c>
      <c r="Q48" t="s">
        <v>466</v>
      </c>
      <c r="R48" s="2">
        <f t="shared" si="13"/>
        <v>43.859425979136816</v>
      </c>
      <c r="S48" s="2">
        <v>46</v>
      </c>
      <c r="T48" s="2">
        <f>S48/P2</f>
        <v>9.9567099567099557</v>
      </c>
      <c r="U48" s="2">
        <f t="shared" si="4"/>
        <v>0.10043478260869566</v>
      </c>
      <c r="V48" s="2">
        <f t="shared" si="5"/>
        <v>0.68530353092401275</v>
      </c>
      <c r="W48" s="3">
        <v>5.1921009406662799</v>
      </c>
      <c r="X48">
        <f t="shared" si="6"/>
        <v>27.537825895021601</v>
      </c>
      <c r="Y48">
        <f t="shared" si="7"/>
        <v>-34.136745483347703</v>
      </c>
      <c r="Z48">
        <f t="shared" si="8"/>
        <v>43.859425979136816</v>
      </c>
      <c r="AA48">
        <v>0</v>
      </c>
      <c r="AB48" t="str">
        <f t="shared" si="9"/>
        <v>0</v>
      </c>
      <c r="AC48">
        <f t="shared" si="10"/>
        <v>0</v>
      </c>
      <c r="AD48" s="5">
        <v>5.1673350281872497E-2</v>
      </c>
      <c r="AE48">
        <f t="shared" si="11"/>
        <v>6.0516733502818729</v>
      </c>
      <c r="AF48">
        <v>3.4485139999999999</v>
      </c>
      <c r="AH48" s="5"/>
      <c r="AI48" s="3">
        <f t="shared" si="12"/>
        <v>-1.6930852341917833</v>
      </c>
    </row>
    <row r="49" spans="1:35">
      <c r="A49" s="8">
        <v>359.84670343658797</v>
      </c>
      <c r="B49" s="8">
        <v>258.99087750030401</v>
      </c>
      <c r="C49" s="8">
        <v>353.570148631292</v>
      </c>
      <c r="D49" s="8">
        <v>253.98449232049401</v>
      </c>
      <c r="E49">
        <f t="shared" si="1"/>
        <v>8.0286382900529993</v>
      </c>
      <c r="F49">
        <v>354.46925633055599</v>
      </c>
      <c r="G49">
        <v>216.83371696026799</v>
      </c>
      <c r="H49">
        <v>349.90384231745497</v>
      </c>
      <c r="I49">
        <v>217.258770538211</v>
      </c>
      <c r="J49">
        <v>4.5851581930333989</v>
      </c>
      <c r="K49">
        <f t="shared" si="2"/>
        <v>6.3068982415431991</v>
      </c>
      <c r="L49">
        <f t="shared" si="3"/>
        <v>0.86526911934581174</v>
      </c>
      <c r="M49">
        <f t="shared" si="14"/>
        <v>5.4571642872637325</v>
      </c>
      <c r="N49">
        <v>48</v>
      </c>
      <c r="O49">
        <f>CORREL(K2:K128,K50:K176)</f>
        <v>-5.5844410593969863E-2</v>
      </c>
      <c r="Q49" t="s">
        <v>467</v>
      </c>
      <c r="R49" s="2">
        <f t="shared" si="13"/>
        <v>32.076742187240654</v>
      </c>
      <c r="S49" s="2">
        <v>47</v>
      </c>
      <c r="T49" s="2">
        <f>S49/P2</f>
        <v>10.173160173160174</v>
      </c>
      <c r="U49" s="2">
        <f t="shared" si="4"/>
        <v>9.8297872340425529E-2</v>
      </c>
      <c r="V49" s="2">
        <f t="shared" si="5"/>
        <v>0.50119909667563523</v>
      </c>
      <c r="W49" s="3">
        <v>3.96739579174722</v>
      </c>
      <c r="X49">
        <f t="shared" si="6"/>
        <v>-20.309223409990999</v>
      </c>
      <c r="Y49">
        <f t="shared" si="7"/>
        <v>24.8284682135201</v>
      </c>
      <c r="Z49">
        <f t="shared" si="8"/>
        <v>32.076742187240654</v>
      </c>
      <c r="AA49">
        <v>0</v>
      </c>
      <c r="AB49" t="str">
        <f t="shared" si="9"/>
        <v>0</v>
      </c>
      <c r="AC49">
        <f t="shared" si="10"/>
        <v>0</v>
      </c>
      <c r="AD49" s="3">
        <v>-1.6414118839099101</v>
      </c>
      <c r="AE49">
        <f t="shared" si="11"/>
        <v>4.3585881160900897</v>
      </c>
      <c r="AF49">
        <v>3.4890159999999999</v>
      </c>
      <c r="AH49" s="5"/>
      <c r="AI49" s="3">
        <f t="shared" si="12"/>
        <v>-1.5889437039177698</v>
      </c>
    </row>
    <row r="50" spans="1:35">
      <c r="A50" s="8">
        <v>359.84670343658797</v>
      </c>
      <c r="B50" s="8">
        <v>258.99087750030401</v>
      </c>
      <c r="C50" s="8">
        <v>353.570148631292</v>
      </c>
      <c r="D50" s="8">
        <v>253.98449232049401</v>
      </c>
      <c r="E50">
        <f t="shared" si="1"/>
        <v>8.0286382900529993</v>
      </c>
      <c r="F50">
        <v>354.46925633055599</v>
      </c>
      <c r="G50">
        <v>216.83371696026799</v>
      </c>
      <c r="H50">
        <v>349.90384231745497</v>
      </c>
      <c r="I50">
        <v>217.258770538211</v>
      </c>
      <c r="J50">
        <v>4.5851581930333989</v>
      </c>
      <c r="K50">
        <f t="shared" si="2"/>
        <v>6.3068982415431991</v>
      </c>
      <c r="L50">
        <f t="shared" si="3"/>
        <v>0.88083751766328111</v>
      </c>
      <c r="M50">
        <f t="shared" si="14"/>
        <v>5.5553525912358239</v>
      </c>
      <c r="N50">
        <v>49</v>
      </c>
      <c r="O50">
        <f>CORREL(K2:K127,K51:K176)</f>
        <v>-0.10754078560481931</v>
      </c>
      <c r="Q50" t="s">
        <v>468</v>
      </c>
      <c r="R50" s="2">
        <f t="shared" si="13"/>
        <v>30.697363673945567</v>
      </c>
      <c r="S50" s="2">
        <v>48</v>
      </c>
      <c r="T50" s="2">
        <f>S50/P2</f>
        <v>10.38961038961039</v>
      </c>
      <c r="U50" s="2">
        <f t="shared" si="4"/>
        <v>9.6250000000000002E-2</v>
      </c>
      <c r="V50" s="2">
        <f t="shared" si="5"/>
        <v>0.47964630740539949</v>
      </c>
      <c r="W50" s="3">
        <v>4.03877936084496</v>
      </c>
      <c r="X50">
        <f t="shared" si="6"/>
        <v>5.5954057289692098</v>
      </c>
      <c r="Y50">
        <f t="shared" si="7"/>
        <v>30.1831007561962</v>
      </c>
      <c r="Z50">
        <f t="shared" si="8"/>
        <v>30.697363673945567</v>
      </c>
      <c r="AA50">
        <v>0</v>
      </c>
      <c r="AB50" t="str">
        <f t="shared" si="9"/>
        <v>0</v>
      </c>
      <c r="AC50">
        <f t="shared" si="10"/>
        <v>0</v>
      </c>
      <c r="AD50" s="3">
        <v>-3.2303555878276802</v>
      </c>
      <c r="AE50">
        <f t="shared" si="11"/>
        <v>2.7696444121723198</v>
      </c>
      <c r="AF50">
        <v>3.5188619999999999</v>
      </c>
      <c r="AH50" s="5"/>
      <c r="AI50" s="3">
        <f t="shared" si="12"/>
        <v>-1.31381884927952</v>
      </c>
    </row>
    <row r="51" spans="1:35" s="15" customFormat="1">
      <c r="A51" s="14">
        <v>348.824279072683</v>
      </c>
      <c r="B51" s="14">
        <v>256.79721793683098</v>
      </c>
      <c r="C51" s="14">
        <v>352.04786058715302</v>
      </c>
      <c r="D51" s="14">
        <v>260.53151123996798</v>
      </c>
      <c r="E51" s="15">
        <f t="shared" si="1"/>
        <v>4.9331961499910761</v>
      </c>
      <c r="F51" s="15">
        <v>343.93208235803701</v>
      </c>
      <c r="G51" s="15">
        <v>217.72564151036599</v>
      </c>
      <c r="H51" s="15">
        <v>353.08557271400701</v>
      </c>
      <c r="I51" s="15">
        <v>216.948984583992</v>
      </c>
      <c r="J51" s="15">
        <v>9.1863802271689483</v>
      </c>
      <c r="K51" s="15">
        <f t="shared" si="2"/>
        <v>7.0597881885800122</v>
      </c>
      <c r="L51" s="15">
        <f t="shared" si="3"/>
        <v>0.89558480854685907</v>
      </c>
      <c r="M51" s="15">
        <f t="shared" si="14"/>
        <v>6.322639053250807</v>
      </c>
      <c r="N51" s="15">
        <v>50</v>
      </c>
      <c r="O51" s="15">
        <f>CORREL(K2:K126,K52:K176)</f>
        <v>-8.7060160315174523E-2</v>
      </c>
      <c r="Q51" s="15" t="s">
        <v>469</v>
      </c>
      <c r="R51" s="16">
        <f t="shared" si="13"/>
        <v>30.982599951113173</v>
      </c>
      <c r="S51" s="16">
        <v>49</v>
      </c>
      <c r="T51" s="16">
        <f>S51/P2</f>
        <v>10.606060606060606</v>
      </c>
      <c r="U51" s="2">
        <f t="shared" si="4"/>
        <v>9.4285714285714292E-2</v>
      </c>
      <c r="V51" s="16">
        <f t="shared" si="5"/>
        <v>0.48410312423614332</v>
      </c>
      <c r="W51" s="17">
        <v>8.2271825769877296</v>
      </c>
      <c r="X51" s="15">
        <f t="shared" si="6"/>
        <v>28.865111010597499</v>
      </c>
      <c r="Y51" s="15">
        <f t="shared" si="7"/>
        <v>-11.257302788705699</v>
      </c>
      <c r="Z51" s="15">
        <f t="shared" si="8"/>
        <v>30.982599951113173</v>
      </c>
      <c r="AA51" s="15">
        <v>0</v>
      </c>
      <c r="AB51" s="15" t="str">
        <f t="shared" si="9"/>
        <v>0</v>
      </c>
      <c r="AC51" s="15">
        <f t="shared" si="10"/>
        <v>0</v>
      </c>
      <c r="AD51" s="3">
        <v>-4.5441744371072001</v>
      </c>
      <c r="AE51" s="15">
        <f t="shared" si="11"/>
        <v>1.4558255628927999</v>
      </c>
      <c r="AF51" s="15">
        <v>3.5541480000000001</v>
      </c>
      <c r="AH51" s="18"/>
      <c r="AI51" s="3">
        <f t="shared" si="12"/>
        <v>-0.89104517834439978</v>
      </c>
    </row>
    <row r="52" spans="1:35" s="26" customFormat="1">
      <c r="A52" s="25">
        <v>348.824279072683</v>
      </c>
      <c r="B52" s="25">
        <v>256.79721793683098</v>
      </c>
      <c r="C52" s="25">
        <v>352.04786058715302</v>
      </c>
      <c r="D52" s="25">
        <v>260.53151123996798</v>
      </c>
      <c r="E52" s="26">
        <f t="shared" si="1"/>
        <v>4.9331961499910761</v>
      </c>
      <c r="F52" s="26">
        <v>343.93208235803701</v>
      </c>
      <c r="G52" s="26">
        <v>217.72564151036599</v>
      </c>
      <c r="H52" s="26">
        <v>353.08557271400701</v>
      </c>
      <c r="I52" s="26">
        <v>216.948984583992</v>
      </c>
      <c r="J52" s="26">
        <v>9.1863802271689483</v>
      </c>
      <c r="K52" s="26">
        <f t="shared" si="2"/>
        <v>7.0597881885800122</v>
      </c>
      <c r="L52" s="26">
        <f t="shared" si="3"/>
        <v>0.90947546448109673</v>
      </c>
      <c r="M52" s="26">
        <f t="shared" si="14"/>
        <v>6.4207041419469668</v>
      </c>
      <c r="N52" s="26">
        <v>51</v>
      </c>
      <c r="O52" s="26">
        <f>CORREL(K2:K125,K53:K176)</f>
        <v>-0.13947783287444007</v>
      </c>
      <c r="Q52" s="26" t="s">
        <v>470</v>
      </c>
      <c r="R52" s="27">
        <f t="shared" si="13"/>
        <v>68.061968298654918</v>
      </c>
      <c r="S52" s="27">
        <v>50</v>
      </c>
      <c r="T52" s="27">
        <f>S52/P2</f>
        <v>10.822510822510822</v>
      </c>
      <c r="U52" s="27">
        <f t="shared" si="4"/>
        <v>9.240000000000001E-2</v>
      </c>
      <c r="V52" s="27">
        <f t="shared" si="5"/>
        <v>1.0634682546664831</v>
      </c>
      <c r="W52" s="28">
        <v>8.3547874240044102</v>
      </c>
      <c r="X52" s="26">
        <f t="shared" si="6"/>
        <v>-44.257982254250201</v>
      </c>
      <c r="Y52" s="26">
        <f t="shared" si="7"/>
        <v>-51.7074707897184</v>
      </c>
      <c r="Z52" s="26">
        <f t="shared" si="8"/>
        <v>68.061968298654918</v>
      </c>
      <c r="AA52" s="26">
        <v>0</v>
      </c>
      <c r="AB52" s="26" t="str">
        <f t="shared" si="9"/>
        <v>0</v>
      </c>
      <c r="AC52" s="26">
        <f t="shared" si="10"/>
        <v>0</v>
      </c>
      <c r="AD52" s="28">
        <v>-5.4352196154515999</v>
      </c>
      <c r="AE52" s="26">
        <f t="shared" si="11"/>
        <v>0.56478038454840007</v>
      </c>
      <c r="AF52" s="26">
        <v>3.5818750000000001</v>
      </c>
      <c r="AH52" s="29"/>
      <c r="AI52" s="28">
        <f t="shared" si="12"/>
        <v>-0.36070649872578997</v>
      </c>
    </row>
    <row r="53" spans="1:35">
      <c r="A53" s="8">
        <v>346.54610790445599</v>
      </c>
      <c r="B53" s="8">
        <v>255.99799985180499</v>
      </c>
      <c r="C53" s="8">
        <v>346.71938030079599</v>
      </c>
      <c r="D53" s="8">
        <v>255.312093415612</v>
      </c>
      <c r="E53">
        <f t="shared" si="1"/>
        <v>0.70745385895079993</v>
      </c>
      <c r="F53">
        <v>330.93897956818398</v>
      </c>
      <c r="G53">
        <v>218.802135897981</v>
      </c>
      <c r="H53">
        <v>345.31279828854503</v>
      </c>
      <c r="I53">
        <v>217.23658034031399</v>
      </c>
      <c r="J53">
        <v>14.4588252914939</v>
      </c>
      <c r="K53">
        <f t="shared" si="2"/>
        <v>7.5831395752223498</v>
      </c>
      <c r="L53">
        <f t="shared" si="3"/>
        <v>0.92247602165917097</v>
      </c>
      <c r="M53">
        <f t="shared" si="14"/>
        <v>6.9952644270373288</v>
      </c>
      <c r="N53">
        <v>52</v>
      </c>
      <c r="O53">
        <f>CORREL(K2:K124,K54:K176)</f>
        <v>-0.29111132942000922</v>
      </c>
      <c r="Q53" t="s">
        <v>471</v>
      </c>
      <c r="R53" s="2">
        <f t="shared" si="13"/>
        <v>66.41632220569727</v>
      </c>
      <c r="S53" s="2">
        <v>51</v>
      </c>
      <c r="T53" s="2">
        <f>S53/P2</f>
        <v>11.038961038961039</v>
      </c>
      <c r="U53" s="2">
        <f t="shared" si="4"/>
        <v>9.058823529411765E-2</v>
      </c>
      <c r="V53" s="2">
        <f t="shared" si="5"/>
        <v>1.0377550344640198</v>
      </c>
      <c r="W53" s="3">
        <v>13.337919632762301</v>
      </c>
      <c r="X53">
        <f t="shared" si="6"/>
        <v>31.734021824064801</v>
      </c>
      <c r="Y53">
        <f t="shared" si="7"/>
        <v>58.344491721162299</v>
      </c>
      <c r="Z53">
        <f t="shared" si="8"/>
        <v>66.41632220569727</v>
      </c>
      <c r="AA53">
        <v>0</v>
      </c>
      <c r="AB53" t="str">
        <f t="shared" si="9"/>
        <v>0</v>
      </c>
      <c r="AC53">
        <f t="shared" si="10"/>
        <v>0</v>
      </c>
      <c r="AD53" s="3">
        <v>-5.7959261141773899</v>
      </c>
      <c r="AE53">
        <f t="shared" si="11"/>
        <v>0.2040738858226101</v>
      </c>
      <c r="AF53">
        <v>3.6223960000000002</v>
      </c>
      <c r="AH53" s="5"/>
      <c r="AI53" s="3">
        <f t="shared" si="12"/>
        <v>0.22424570343542971</v>
      </c>
    </row>
    <row r="54" spans="1:35">
      <c r="A54" s="8">
        <v>346.54610790445599</v>
      </c>
      <c r="B54" s="8">
        <v>255.99799985180499</v>
      </c>
      <c r="C54" s="8">
        <v>346.71938030079599</v>
      </c>
      <c r="D54" s="8">
        <v>255.312093415612</v>
      </c>
      <c r="E54">
        <f t="shared" si="1"/>
        <v>0.70745385895079993</v>
      </c>
      <c r="F54">
        <v>330.93897956818398</v>
      </c>
      <c r="G54">
        <v>218.802135897981</v>
      </c>
      <c r="H54">
        <v>345.31279828854503</v>
      </c>
      <c r="I54">
        <v>217.23658034031399</v>
      </c>
      <c r="J54">
        <v>14.4588252914939</v>
      </c>
      <c r="K54">
        <f t="shared" si="2"/>
        <v>7.5831395752223498</v>
      </c>
      <c r="L54">
        <f t="shared" si="3"/>
        <v>0.934555160600125</v>
      </c>
      <c r="M54">
        <f t="shared" si="14"/>
        <v>7.0868622235750864</v>
      </c>
      <c r="N54">
        <v>53</v>
      </c>
      <c r="O54">
        <f>CORREL(K2:K123,K55:K176)</f>
        <v>-0.18972192684682712</v>
      </c>
      <c r="Q54" t="s">
        <v>472</v>
      </c>
      <c r="R54" s="2">
        <f t="shared" si="13"/>
        <v>28.783124032791893</v>
      </c>
      <c r="S54" s="2">
        <v>52</v>
      </c>
      <c r="T54" s="2">
        <f>S54/P2</f>
        <v>11.255411255411255</v>
      </c>
      <c r="U54" s="2">
        <f t="shared" si="4"/>
        <v>8.8846153846153852E-2</v>
      </c>
      <c r="V54" s="2">
        <f t="shared" si="5"/>
        <v>0.44973631301237332</v>
      </c>
      <c r="W54" s="3">
        <v>13.5125697923812</v>
      </c>
      <c r="X54">
        <f t="shared" si="6"/>
        <v>8.1786153988440908</v>
      </c>
      <c r="Y54">
        <f t="shared" si="7"/>
        <v>-27.596711384599299</v>
      </c>
      <c r="Z54">
        <f t="shared" si="8"/>
        <v>28.783124032791893</v>
      </c>
      <c r="AA54">
        <v>0</v>
      </c>
      <c r="AB54" t="str">
        <f t="shared" si="9"/>
        <v>0</v>
      </c>
      <c r="AC54">
        <f t="shared" si="10"/>
        <v>0</v>
      </c>
      <c r="AD54" s="3">
        <v>-5.5716804107419602</v>
      </c>
      <c r="AE54">
        <f t="shared" si="11"/>
        <v>0.42831958925803981</v>
      </c>
      <c r="AF54">
        <v>3.647014</v>
      </c>
      <c r="AH54" s="5"/>
      <c r="AI54" s="3">
        <f t="shared" si="12"/>
        <v>0.80340342018796029</v>
      </c>
    </row>
    <row r="55" spans="1:35">
      <c r="A55" s="8">
        <v>346.53747463597398</v>
      </c>
      <c r="B55" s="8">
        <v>259.3940781174</v>
      </c>
      <c r="C55" s="8">
        <v>342.17315507584499</v>
      </c>
      <c r="D55" s="8">
        <v>259.29722363661199</v>
      </c>
      <c r="E55">
        <f t="shared" si="1"/>
        <v>4.3653941418127662</v>
      </c>
      <c r="F55">
        <v>328.45347506155701</v>
      </c>
      <c r="G55">
        <v>218.317728599221</v>
      </c>
      <c r="H55">
        <v>343.08288574218699</v>
      </c>
      <c r="I55">
        <v>216.97872889180999</v>
      </c>
      <c r="J55">
        <v>14.690560815672665</v>
      </c>
      <c r="K55">
        <f t="shared" si="2"/>
        <v>9.5279774787427165</v>
      </c>
      <c r="L55">
        <f t="shared" si="3"/>
        <v>0.94568378160024325</v>
      </c>
      <c r="M55">
        <f t="shared" si="14"/>
        <v>9.0104537730993641</v>
      </c>
      <c r="N55">
        <v>54</v>
      </c>
      <c r="O55">
        <f>CORREL(K2:K122,K56:K176)</f>
        <v>-0.16467517851376842</v>
      </c>
      <c r="Q55" t="s">
        <v>473</v>
      </c>
      <c r="R55" s="2">
        <f t="shared" si="13"/>
        <v>32.442292433123718</v>
      </c>
      <c r="S55" s="2">
        <v>53</v>
      </c>
      <c r="T55" s="2">
        <f>S55/P2</f>
        <v>11.471861471861471</v>
      </c>
      <c r="U55" s="2">
        <f t="shared" si="4"/>
        <v>8.7169811320754714E-2</v>
      </c>
      <c r="V55" s="2">
        <f t="shared" si="5"/>
        <v>0.5069108192675581</v>
      </c>
      <c r="W55" s="3">
        <v>13.8926251059936</v>
      </c>
      <c r="X55">
        <f t="shared" si="6"/>
        <v>-30.288784167897902</v>
      </c>
      <c r="Y55">
        <f t="shared" si="7"/>
        <v>11.622903765703899</v>
      </c>
      <c r="Z55">
        <f t="shared" si="8"/>
        <v>32.442292433123718</v>
      </c>
      <c r="AA55">
        <v>0</v>
      </c>
      <c r="AB55" t="str">
        <f t="shared" si="9"/>
        <v>0</v>
      </c>
      <c r="AC55">
        <f t="shared" si="10"/>
        <v>0</v>
      </c>
      <c r="AD55" s="3">
        <v>-4.7682769905539999</v>
      </c>
      <c r="AE55">
        <f t="shared" si="11"/>
        <v>1.2317230094460001</v>
      </c>
      <c r="AF55">
        <v>3.689365</v>
      </c>
      <c r="AH55" s="3"/>
      <c r="AI55" s="3">
        <f t="shared" si="12"/>
        <v>1.3152773157990501</v>
      </c>
    </row>
    <row r="56" spans="1:35">
      <c r="A56" s="8">
        <v>346.53747463597398</v>
      </c>
      <c r="B56" s="8">
        <v>259.3940781174</v>
      </c>
      <c r="C56" s="8">
        <v>342.17315507584499</v>
      </c>
      <c r="D56" s="8">
        <v>259.29722363661199</v>
      </c>
      <c r="E56">
        <f t="shared" si="1"/>
        <v>4.3653941418127662</v>
      </c>
      <c r="F56">
        <v>328.45347506155701</v>
      </c>
      <c r="G56">
        <v>218.317728599221</v>
      </c>
      <c r="H56">
        <v>343.08288574218699</v>
      </c>
      <c r="I56">
        <v>216.97872889180999</v>
      </c>
      <c r="J56">
        <v>14.690560815672665</v>
      </c>
      <c r="K56">
        <f t="shared" si="2"/>
        <v>9.5279774787427165</v>
      </c>
      <c r="L56">
        <f t="shared" si="3"/>
        <v>0.95583507483678398</v>
      </c>
      <c r="M56">
        <f t="shared" si="14"/>
        <v>9.107175066437236</v>
      </c>
      <c r="N56">
        <v>55</v>
      </c>
      <c r="O56">
        <f>CORREL(K2:K121,K57:K176)</f>
        <v>-0.15739265367615946</v>
      </c>
      <c r="Q56" t="s">
        <v>474</v>
      </c>
      <c r="R56" s="2">
        <f t="shared" si="13"/>
        <v>22.127828349780795</v>
      </c>
      <c r="S56" s="2">
        <v>54</v>
      </c>
      <c r="T56" s="2">
        <f>S56/P2</f>
        <v>11.688311688311687</v>
      </c>
      <c r="U56" s="2">
        <f t="shared" si="4"/>
        <v>8.5555555555555565E-2</v>
      </c>
      <c r="V56" s="2">
        <f t="shared" si="5"/>
        <v>0.34574731796532493</v>
      </c>
      <c r="W56" s="3">
        <v>14.041753296642799</v>
      </c>
      <c r="X56">
        <f t="shared" si="6"/>
        <v>-9.7270090775921805</v>
      </c>
      <c r="Y56">
        <f t="shared" si="7"/>
        <v>19.875263064467902</v>
      </c>
      <c r="Z56">
        <f t="shared" si="8"/>
        <v>22.127828349780795</v>
      </c>
      <c r="AA56">
        <v>0</v>
      </c>
      <c r="AB56" t="str">
        <f t="shared" si="9"/>
        <v>0</v>
      </c>
      <c r="AC56">
        <f t="shared" si="10"/>
        <v>0</v>
      </c>
      <c r="AD56" s="3">
        <v>-3.4529996747549498</v>
      </c>
      <c r="AE56">
        <f t="shared" si="11"/>
        <v>2.5470003252450502</v>
      </c>
      <c r="AF56">
        <v>3.7157339999999999</v>
      </c>
      <c r="AH56" s="5"/>
      <c r="AI56" s="3">
        <f t="shared" si="12"/>
        <v>1.70394980509161</v>
      </c>
    </row>
    <row r="57" spans="1:35">
      <c r="A57" s="8">
        <v>343.52712810828001</v>
      </c>
      <c r="B57" s="8">
        <v>259.73377699796299</v>
      </c>
      <c r="C57" s="8">
        <v>306.69231014028998</v>
      </c>
      <c r="D57" s="8">
        <v>254.88012647814301</v>
      </c>
      <c r="E57">
        <f t="shared" si="1"/>
        <v>37.153219754195064</v>
      </c>
      <c r="F57">
        <v>325.112400158833</v>
      </c>
      <c r="G57">
        <v>216.63073397981501</v>
      </c>
      <c r="H57">
        <v>312.73640744695399</v>
      </c>
      <c r="I57">
        <v>216.73703109800499</v>
      </c>
      <c r="J57">
        <v>12.376449195218223</v>
      </c>
      <c r="K57">
        <f t="shared" si="2"/>
        <v>24.764834474706642</v>
      </c>
      <c r="L57">
        <f t="shared" si="3"/>
        <v>0.9649845849551919</v>
      </c>
      <c r="M57">
        <f t="shared" si="14"/>
        <v>23.897683517058816</v>
      </c>
      <c r="N57">
        <v>56</v>
      </c>
      <c r="O57">
        <f>CORREL(K2:K120,K58:K176)</f>
        <v>-9.0085955542839005E-2</v>
      </c>
      <c r="Q57" t="s">
        <v>475</v>
      </c>
      <c r="R57" s="2">
        <f t="shared" si="13"/>
        <v>31.470054035223519</v>
      </c>
      <c r="S57" s="2">
        <v>55</v>
      </c>
      <c r="T57" s="2">
        <f>S57/P2</f>
        <v>11.904761904761905</v>
      </c>
      <c r="U57" s="2">
        <f t="shared" si="4"/>
        <v>8.3999999999999991E-2</v>
      </c>
      <c r="V57" s="2">
        <f t="shared" si="5"/>
        <v>0.49171959430036749</v>
      </c>
      <c r="W57" s="3">
        <v>11.9430826898666</v>
      </c>
      <c r="X57">
        <f t="shared" si="6"/>
        <v>29.705315614283801</v>
      </c>
      <c r="Y57">
        <f t="shared" si="7"/>
        <v>-10.390309198271</v>
      </c>
      <c r="Z57">
        <f t="shared" si="8"/>
        <v>31.470054035223519</v>
      </c>
      <c r="AA57">
        <v>0</v>
      </c>
      <c r="AB57" t="str">
        <f t="shared" si="9"/>
        <v>0</v>
      </c>
      <c r="AC57">
        <f t="shared" si="10"/>
        <v>0</v>
      </c>
      <c r="AD57" s="3">
        <v>-1.7490498696633401</v>
      </c>
      <c r="AE57">
        <f t="shared" si="11"/>
        <v>4.2509501303366601</v>
      </c>
      <c r="AF57">
        <v>3.754448</v>
      </c>
      <c r="AH57" s="3"/>
      <c r="AI57" s="3">
        <f t="shared" si="12"/>
        <v>1.9252743311114893</v>
      </c>
    </row>
    <row r="58" spans="1:35">
      <c r="A58" s="8">
        <v>327.28693838156602</v>
      </c>
      <c r="B58" s="8">
        <v>258.38611029836397</v>
      </c>
      <c r="C58" s="8">
        <v>311.56329464448498</v>
      </c>
      <c r="D58" s="8">
        <v>258.14471601790399</v>
      </c>
      <c r="E58">
        <f t="shared" si="1"/>
        <v>15.725496608033923</v>
      </c>
      <c r="F58">
        <v>314.92430025687003</v>
      </c>
      <c r="G58">
        <v>221.757782576149</v>
      </c>
      <c r="H58">
        <v>320.91905978310399</v>
      </c>
      <c r="I58">
        <v>220.90339250972701</v>
      </c>
      <c r="J58">
        <v>6.0553384845913785</v>
      </c>
      <c r="K58">
        <f t="shared" si="2"/>
        <v>10.890417546312651</v>
      </c>
      <c r="L58">
        <f t="shared" si="3"/>
        <v>0.97311026998418959</v>
      </c>
      <c r="M58">
        <f t="shared" si="14"/>
        <v>10.597577158732859</v>
      </c>
      <c r="N58">
        <v>57</v>
      </c>
      <c r="O58">
        <f>CORREL(K2:K119,K59:K176)</f>
        <v>-8.9970068155719632E-2</v>
      </c>
      <c r="Q58" t="s">
        <v>476</v>
      </c>
      <c r="R58" s="2">
        <f t="shared" si="13"/>
        <v>52.047392459876981</v>
      </c>
      <c r="S58" s="2">
        <v>56</v>
      </c>
      <c r="T58" s="2">
        <f>S58/P2</f>
        <v>12.121212121212121</v>
      </c>
      <c r="U58" s="2">
        <f t="shared" si="4"/>
        <v>8.2500000000000004E-2</v>
      </c>
      <c r="V58" s="2">
        <f t="shared" si="5"/>
        <v>0.81324050718557783</v>
      </c>
      <c r="W58" s="3">
        <v>5.8925120675863401</v>
      </c>
      <c r="X58">
        <f t="shared" si="6"/>
        <v>6.7506408846416903</v>
      </c>
      <c r="Y58">
        <f t="shared" si="7"/>
        <v>-51.607750479158298</v>
      </c>
      <c r="Z58">
        <f t="shared" si="8"/>
        <v>52.047392459876981</v>
      </c>
      <c r="AA58">
        <v>0</v>
      </c>
      <c r="AB58" t="str">
        <f t="shared" si="9"/>
        <v>0</v>
      </c>
      <c r="AC58">
        <f t="shared" si="10"/>
        <v>0</v>
      </c>
      <c r="AD58" s="3">
        <v>0.17622446144814899</v>
      </c>
      <c r="AE58">
        <f t="shared" si="11"/>
        <v>6.1762244614481494</v>
      </c>
      <c r="AF58">
        <v>3.790842</v>
      </c>
      <c r="AH58" s="5"/>
      <c r="AI58" s="3">
        <f t="shared" si="12"/>
        <v>1.9519251943848603</v>
      </c>
    </row>
    <row r="59" spans="1:35">
      <c r="A59" s="8">
        <v>327.28693838156602</v>
      </c>
      <c r="B59" s="8">
        <v>258.38611029836397</v>
      </c>
      <c r="C59" s="8">
        <v>311.56329464448498</v>
      </c>
      <c r="D59" s="8">
        <v>258.14471601790399</v>
      </c>
      <c r="E59">
        <f t="shared" si="1"/>
        <v>15.725496608033923</v>
      </c>
      <c r="F59">
        <v>314.92430025687003</v>
      </c>
      <c r="G59">
        <v>221.757782576149</v>
      </c>
      <c r="H59">
        <v>320.91905978310399</v>
      </c>
      <c r="I59">
        <v>220.90339250972701</v>
      </c>
      <c r="J59">
        <v>6.0553384845913785</v>
      </c>
      <c r="K59">
        <f t="shared" si="2"/>
        <v>10.890417546312651</v>
      </c>
      <c r="L59">
        <f t="shared" si="3"/>
        <v>0.98019255443681608</v>
      </c>
      <c r="M59">
        <f t="shared" si="14"/>
        <v>10.67470619360372</v>
      </c>
      <c r="N59">
        <v>58</v>
      </c>
      <c r="O59">
        <f>CORREL(K2:K118,K60:K176)</f>
        <v>-4.7678520678217706E-2</v>
      </c>
      <c r="Q59" t="s">
        <v>477</v>
      </c>
      <c r="R59" s="2">
        <f t="shared" si="13"/>
        <v>61.51480993045584</v>
      </c>
      <c r="S59" s="2">
        <v>57</v>
      </c>
      <c r="T59" s="2">
        <f>S59/P2</f>
        <v>12.337662337662337</v>
      </c>
      <c r="U59" s="2">
        <f t="shared" si="4"/>
        <v>8.1052631578947376E-2</v>
      </c>
      <c r="V59" s="2">
        <f t="shared" si="5"/>
        <v>0.9611689051633725</v>
      </c>
      <c r="W59" s="3">
        <v>5.9353976971911502</v>
      </c>
      <c r="X59">
        <f t="shared" si="6"/>
        <v>-35.102703889900702</v>
      </c>
      <c r="Y59">
        <f t="shared" si="7"/>
        <v>50.516057055139001</v>
      </c>
      <c r="Z59">
        <f t="shared" si="8"/>
        <v>61.51480993045584</v>
      </c>
      <c r="AA59">
        <v>0</v>
      </c>
      <c r="AB59" t="str">
        <f t="shared" si="9"/>
        <v>0</v>
      </c>
      <c r="AC59">
        <f t="shared" si="10"/>
        <v>0</v>
      </c>
      <c r="AD59" s="3">
        <v>2.1281496558330102</v>
      </c>
      <c r="AE59">
        <f t="shared" si="11"/>
        <v>8.1281496558330097</v>
      </c>
      <c r="AF59">
        <v>3.819696</v>
      </c>
      <c r="AH59" s="3"/>
      <c r="AI59" s="3">
        <f t="shared" si="12"/>
        <v>1.7767171448267405</v>
      </c>
    </row>
    <row r="60" spans="1:35">
      <c r="A60" s="8">
        <v>326.78324112353999</v>
      </c>
      <c r="B60" s="8">
        <v>258.51338356107101</v>
      </c>
      <c r="C60" s="8">
        <v>316.200708767783</v>
      </c>
      <c r="D60" s="8">
        <v>258.01272143649601</v>
      </c>
      <c r="E60">
        <f t="shared" si="1"/>
        <v>10.594368958254552</v>
      </c>
      <c r="F60">
        <v>317.657775166433</v>
      </c>
      <c r="G60">
        <v>222.56054165020001</v>
      </c>
      <c r="H60">
        <v>323.21179959189499</v>
      </c>
      <c r="I60">
        <v>222.16718835496701</v>
      </c>
      <c r="J60">
        <v>5.567936254439255</v>
      </c>
      <c r="K60">
        <f t="shared" si="2"/>
        <v>8.0811526063469046</v>
      </c>
      <c r="L60">
        <f t="shared" si="3"/>
        <v>0.98621437646949028</v>
      </c>
      <c r="M60">
        <f t="shared" si="14"/>
        <v>7.9697488788232089</v>
      </c>
      <c r="N60">
        <v>59</v>
      </c>
      <c r="O60">
        <f>CORREL(K2:K117,K61:K176)</f>
        <v>2.0449008593169077E-3</v>
      </c>
      <c r="Q60" t="s">
        <v>478</v>
      </c>
      <c r="R60" s="2">
        <f t="shared" si="13"/>
        <v>36.925854609208479</v>
      </c>
      <c r="S60" s="2">
        <v>58</v>
      </c>
      <c r="T60" s="2">
        <f>S60/P2</f>
        <v>12.554112554112553</v>
      </c>
      <c r="U60" s="2">
        <f t="shared" si="4"/>
        <v>7.9655172413793107E-2</v>
      </c>
      <c r="V60" s="2">
        <f t="shared" si="5"/>
        <v>0.57696647826888248</v>
      </c>
      <c r="W60" s="3">
        <v>5.4911787813936401</v>
      </c>
      <c r="X60">
        <f t="shared" si="6"/>
        <v>36.892461183894703</v>
      </c>
      <c r="Y60">
        <f t="shared" si="7"/>
        <v>1.57004662836033</v>
      </c>
      <c r="Z60">
        <f t="shared" si="8"/>
        <v>36.925854609208479</v>
      </c>
      <c r="AA60">
        <v>0</v>
      </c>
      <c r="AB60" t="str">
        <f t="shared" si="9"/>
        <v>0</v>
      </c>
      <c r="AC60">
        <f t="shared" si="10"/>
        <v>0</v>
      </c>
      <c r="AD60" s="3">
        <v>3.9048668006597498</v>
      </c>
      <c r="AE60">
        <f t="shared" si="11"/>
        <v>9.9048668006597502</v>
      </c>
      <c r="AF60">
        <v>3.8549479999999998</v>
      </c>
      <c r="AH60" s="5"/>
      <c r="AI60" s="3">
        <f t="shared" si="12"/>
        <v>1.4137958808768794</v>
      </c>
    </row>
    <row r="61" spans="1:35">
      <c r="A61" s="8">
        <v>326.78324112353999</v>
      </c>
      <c r="B61" s="8">
        <v>258.51338356107101</v>
      </c>
      <c r="C61" s="8">
        <v>316.200708767783</v>
      </c>
      <c r="D61" s="8">
        <v>258.01272143649601</v>
      </c>
      <c r="E61">
        <f t="shared" si="1"/>
        <v>10.594368958254552</v>
      </c>
      <c r="F61">
        <v>317.657775166433</v>
      </c>
      <c r="G61">
        <v>222.56054165020001</v>
      </c>
      <c r="H61">
        <v>323.21179959189499</v>
      </c>
      <c r="I61">
        <v>222.16718835496701</v>
      </c>
      <c r="J61">
        <v>5.567936254439255</v>
      </c>
      <c r="K61">
        <f t="shared" si="2"/>
        <v>8.0811526063469046</v>
      </c>
      <c r="L61">
        <f t="shared" si="3"/>
        <v>0.99116122898548609</v>
      </c>
      <c r="M61">
        <f t="shared" si="14"/>
        <v>8.0097251489260621</v>
      </c>
      <c r="N61">
        <v>60</v>
      </c>
      <c r="O61">
        <f>CORREL(K2:K116,K62:K176)</f>
        <v>-2.5307110741554426E-2</v>
      </c>
      <c r="Q61" t="s">
        <v>479</v>
      </c>
      <c r="R61" s="2">
        <f t="shared" si="13"/>
        <v>62.192692923218942</v>
      </c>
      <c r="S61" s="2">
        <v>59</v>
      </c>
      <c r="T61" s="2">
        <f>S61/P2</f>
        <v>12.770562770562771</v>
      </c>
      <c r="U61" s="2">
        <f t="shared" si="4"/>
        <v>7.8305084745762712E-2</v>
      </c>
      <c r="V61" s="2">
        <f t="shared" si="5"/>
        <v>0.97176082692529597</v>
      </c>
      <c r="W61" s="3">
        <v>5.5187225408628304</v>
      </c>
      <c r="X61">
        <f t="shared" si="6"/>
        <v>-37.799676918713402</v>
      </c>
      <c r="Y61">
        <f t="shared" si="7"/>
        <v>-49.387402015926</v>
      </c>
      <c r="Z61">
        <f t="shared" si="8"/>
        <v>62.192692923218942</v>
      </c>
      <c r="AA61">
        <v>0</v>
      </c>
      <c r="AB61" t="str">
        <f t="shared" si="9"/>
        <v>0</v>
      </c>
      <c r="AC61">
        <f t="shared" si="10"/>
        <v>0</v>
      </c>
      <c r="AD61" s="3">
        <v>5.3186626815366296</v>
      </c>
      <c r="AE61">
        <f t="shared" si="11"/>
        <v>11.31866268153663</v>
      </c>
      <c r="AF61">
        <v>3.8846699999999998</v>
      </c>
      <c r="AH61" s="3"/>
      <c r="AI61" s="3">
        <f t="shared" si="12"/>
        <v>0.89753009116635951</v>
      </c>
    </row>
    <row r="62" spans="1:35" s="22" customFormat="1">
      <c r="A62" s="21">
        <v>326.34233740424298</v>
      </c>
      <c r="B62" s="21">
        <v>257.871317941391</v>
      </c>
      <c r="C62" s="21">
        <v>317.10349235089302</v>
      </c>
      <c r="D62" s="21">
        <v>257.407954234557</v>
      </c>
      <c r="E62" s="22">
        <f t="shared" si="1"/>
        <v>9.2504574938010506</v>
      </c>
      <c r="F62" s="22">
        <v>316.95416378510998</v>
      </c>
      <c r="G62" s="22">
        <v>216.99130783377899</v>
      </c>
      <c r="H62" s="22">
        <v>322.420034445677</v>
      </c>
      <c r="I62" s="22">
        <v>216.05574480939899</v>
      </c>
      <c r="J62" s="22">
        <v>5.5453602453433462</v>
      </c>
      <c r="K62" s="22">
        <f t="shared" si="2"/>
        <v>7.3979088695721984</v>
      </c>
      <c r="L62" s="22">
        <f t="shared" si="3"/>
        <v>0.99502119458379923</v>
      </c>
      <c r="M62" s="22">
        <f t="shared" si="14"/>
        <v>7.3610761208238129</v>
      </c>
      <c r="N62" s="22">
        <v>61</v>
      </c>
      <c r="O62" s="22">
        <f>CORREL(K2:K115,K63:K176)</f>
        <v>-1.8743365264511629E-2</v>
      </c>
      <c r="Q62" s="22" t="s">
        <v>480</v>
      </c>
      <c r="R62" s="23">
        <f t="shared" si="13"/>
        <v>50.876075814293507</v>
      </c>
      <c r="S62" s="23">
        <v>60</v>
      </c>
      <c r="T62" s="23">
        <f>S62/P2</f>
        <v>12.987012987012987</v>
      </c>
      <c r="U62" s="23">
        <f t="shared" si="4"/>
        <v>7.6999999999999999E-2</v>
      </c>
      <c r="V62" s="23">
        <f t="shared" si="5"/>
        <v>0.79493868459833605</v>
      </c>
      <c r="W62" s="24">
        <v>5.51775097571901</v>
      </c>
      <c r="X62" s="22">
        <f t="shared" si="6"/>
        <v>-4.7849026302799098</v>
      </c>
      <c r="Y62" s="22">
        <f t="shared" si="7"/>
        <v>50.650565614615601</v>
      </c>
      <c r="Z62" s="22">
        <f t="shared" si="8"/>
        <v>50.876075814293507</v>
      </c>
      <c r="AA62" s="22">
        <v>0</v>
      </c>
      <c r="AB62" s="22" t="str">
        <f t="shared" si="9"/>
        <v>0</v>
      </c>
      <c r="AC62" s="22">
        <f t="shared" si="10"/>
        <v>0</v>
      </c>
      <c r="AD62" s="24">
        <v>6.21619277270299</v>
      </c>
      <c r="AE62" s="22">
        <f t="shared" si="11"/>
        <v>12.216192772702989</v>
      </c>
      <c r="AF62" s="22">
        <v>3.923168</v>
      </c>
      <c r="AH62" s="30"/>
      <c r="AI62" s="24">
        <f t="shared" si="12"/>
        <v>0.27918756467242112</v>
      </c>
    </row>
    <row r="63" spans="1:35">
      <c r="A63" s="8">
        <v>326.34233740424298</v>
      </c>
      <c r="B63" s="8">
        <v>257.871317941391</v>
      </c>
      <c r="C63" s="8">
        <v>317.10349235089302</v>
      </c>
      <c r="D63" s="8">
        <v>257.407954234557</v>
      </c>
      <c r="E63">
        <f t="shared" si="1"/>
        <v>9.2504574938010506</v>
      </c>
      <c r="F63">
        <v>316.95416378510998</v>
      </c>
      <c r="G63">
        <v>216.99130783377899</v>
      </c>
      <c r="H63">
        <v>322.420034445677</v>
      </c>
      <c r="I63">
        <v>216.05574480939899</v>
      </c>
      <c r="J63">
        <v>5.5453602453433462</v>
      </c>
      <c r="K63">
        <f t="shared" si="2"/>
        <v>7.3979088695721984</v>
      </c>
      <c r="L63">
        <f t="shared" si="3"/>
        <v>0.99778497426921064</v>
      </c>
      <c r="M63">
        <f t="shared" si="14"/>
        <v>7.3815223110720609</v>
      </c>
      <c r="N63">
        <v>62</v>
      </c>
      <c r="O63">
        <f>CORREL(K2:K114,K64:K176)</f>
        <v>3.3214193137579458E-2</v>
      </c>
      <c r="Q63" t="s">
        <v>481</v>
      </c>
      <c r="R63" s="2">
        <f t="shared" si="13"/>
        <v>46.105555095659653</v>
      </c>
      <c r="S63" s="2">
        <v>61</v>
      </c>
      <c r="T63" s="2">
        <f>S63/P2</f>
        <v>13.203463203463203</v>
      </c>
      <c r="U63" s="2">
        <f t="shared" si="4"/>
        <v>7.5737704918032792E-2</v>
      </c>
      <c r="V63" s="2">
        <f t="shared" si="5"/>
        <v>0.72039929836968208</v>
      </c>
      <c r="W63" s="3">
        <v>5.5330771297133801</v>
      </c>
      <c r="X63">
        <f t="shared" si="6"/>
        <v>45.3655119954405</v>
      </c>
      <c r="Y63">
        <f t="shared" si="7"/>
        <v>-8.2275471478717392</v>
      </c>
      <c r="Z63">
        <f t="shared" si="8"/>
        <v>46.105555095659653</v>
      </c>
      <c r="AA63">
        <v>0</v>
      </c>
      <c r="AB63" t="str">
        <f t="shared" si="9"/>
        <v>0</v>
      </c>
      <c r="AC63">
        <f t="shared" si="10"/>
        <v>0</v>
      </c>
      <c r="AD63" s="3">
        <v>6.4953803373754102</v>
      </c>
      <c r="AE63">
        <f t="shared" si="11"/>
        <v>12.49538033737541</v>
      </c>
      <c r="AF63">
        <v>3.9477709999999999</v>
      </c>
      <c r="AH63" s="3"/>
      <c r="AI63" s="3">
        <f t="shared" si="12"/>
        <v>-0.3782758140327207</v>
      </c>
    </row>
    <row r="64" spans="1:35">
      <c r="A64" s="8">
        <v>317.12257996792903</v>
      </c>
      <c r="B64" s="8">
        <v>260.99406557788097</v>
      </c>
      <c r="C64" s="8">
        <v>321.37122721987402</v>
      </c>
      <c r="D64" s="8">
        <v>260.85448316284601</v>
      </c>
      <c r="E64">
        <f t="shared" si="1"/>
        <v>4.2509395105137271</v>
      </c>
      <c r="F64">
        <v>291.40016120880898</v>
      </c>
      <c r="G64">
        <v>224.553342826635</v>
      </c>
      <c r="H64">
        <v>321.43132286220202</v>
      </c>
      <c r="I64">
        <v>219.88905091044501</v>
      </c>
      <c r="J64">
        <v>30.391220596278458</v>
      </c>
      <c r="K64">
        <f t="shared" si="2"/>
        <v>17.321080053396091</v>
      </c>
      <c r="L64">
        <f t="shared" si="3"/>
        <v>0.99944590985437931</v>
      </c>
      <c r="M64">
        <f t="shared" si="14"/>
        <v>17.311482613626996</v>
      </c>
      <c r="N64">
        <v>63</v>
      </c>
      <c r="O64">
        <f>CORREL(K2:K113,K65:K176)</f>
        <v>4.3140421722033265E-2</v>
      </c>
      <c r="Q64" t="s">
        <v>482</v>
      </c>
      <c r="R64" s="2">
        <f t="shared" si="13"/>
        <v>29.917166796029392</v>
      </c>
      <c r="S64" s="2">
        <v>62</v>
      </c>
      <c r="T64" s="2">
        <f>S64/P2</f>
        <v>13.419913419913419</v>
      </c>
      <c r="U64" s="2">
        <f t="shared" si="4"/>
        <v>7.4516129032258072E-2</v>
      </c>
      <c r="V64" s="2">
        <f t="shared" si="5"/>
        <v>0.46745573118795924</v>
      </c>
      <c r="W64" s="3">
        <v>30.374381120432599</v>
      </c>
      <c r="X64">
        <f t="shared" si="6"/>
        <v>-23.7532386223732</v>
      </c>
      <c r="Y64">
        <f t="shared" si="7"/>
        <v>-18.188472284665401</v>
      </c>
      <c r="Z64">
        <f t="shared" si="8"/>
        <v>29.917166796029392</v>
      </c>
      <c r="AA64">
        <v>0</v>
      </c>
      <c r="AB64" t="str">
        <f t="shared" si="9"/>
        <v>0</v>
      </c>
      <c r="AC64">
        <f t="shared" si="10"/>
        <v>0</v>
      </c>
      <c r="AD64" s="3">
        <v>6.1171045233426904</v>
      </c>
      <c r="AE64">
        <f t="shared" si="11"/>
        <v>12.11710452334269</v>
      </c>
      <c r="AF64">
        <v>3.9872299999999998</v>
      </c>
      <c r="AH64" s="5"/>
      <c r="AI64" s="3">
        <f t="shared" si="12"/>
        <v>-1.0067723710571599</v>
      </c>
    </row>
    <row r="65" spans="1:35">
      <c r="A65" s="8">
        <v>317.12257996792903</v>
      </c>
      <c r="B65" s="8">
        <v>260.99406557788097</v>
      </c>
      <c r="C65" s="8">
        <v>321.37122721987402</v>
      </c>
      <c r="D65" s="8">
        <v>260.85448316284601</v>
      </c>
      <c r="E65">
        <f t="shared" si="1"/>
        <v>4.2509395105137271</v>
      </c>
      <c r="F65">
        <v>291.40016120880898</v>
      </c>
      <c r="G65">
        <v>224.553342826635</v>
      </c>
      <c r="H65">
        <v>321.43132286220202</v>
      </c>
      <c r="I65">
        <v>219.88905091044501</v>
      </c>
      <c r="J65">
        <v>30.391220596278458</v>
      </c>
      <c r="K65">
        <f t="shared" si="2"/>
        <v>17.321080053396091</v>
      </c>
      <c r="L65">
        <f t="shared" si="3"/>
        <v>1</v>
      </c>
      <c r="M65">
        <f t="shared" si="14"/>
        <v>17.321080053396091</v>
      </c>
      <c r="N65">
        <v>64</v>
      </c>
      <c r="O65">
        <f>CORREL(K2:K112,K66:K176)</f>
        <v>-8.638553648313245E-2</v>
      </c>
      <c r="Q65" t="s">
        <v>483</v>
      </c>
      <c r="R65" s="2">
        <f t="shared" si="13"/>
        <v>26.366947479351357</v>
      </c>
      <c r="S65" s="2">
        <v>63</v>
      </c>
      <c r="T65" s="2">
        <f>S65/P2</f>
        <v>13.636363636363637</v>
      </c>
      <c r="U65" s="2">
        <f t="shared" si="4"/>
        <v>7.3333333333333334E-2</v>
      </c>
      <c r="V65" s="2">
        <f t="shared" si="5"/>
        <v>0.41198355436486495</v>
      </c>
      <c r="W65" s="3">
        <v>30.391220596278401</v>
      </c>
      <c r="X65">
        <f t="shared" si="6"/>
        <v>-16.751365972335702</v>
      </c>
      <c r="Y65">
        <f t="shared" si="7"/>
        <v>20.361916840998699</v>
      </c>
      <c r="Z65">
        <f t="shared" si="8"/>
        <v>26.366947479351357</v>
      </c>
      <c r="AA65">
        <v>0</v>
      </c>
      <c r="AB65" t="str">
        <f t="shared" si="9"/>
        <v>0</v>
      </c>
      <c r="AC65">
        <f t="shared" si="10"/>
        <v>0</v>
      </c>
      <c r="AD65" s="3">
        <v>5.1103321522855296</v>
      </c>
      <c r="AE65">
        <f t="shared" si="11"/>
        <v>11.11033215228553</v>
      </c>
      <c r="AF65">
        <v>4.0160739999999997</v>
      </c>
      <c r="AH65" s="5"/>
      <c r="AI65" s="3">
        <f t="shared" si="12"/>
        <v>-1.5402869795170986</v>
      </c>
    </row>
    <row r="66" spans="1:35">
      <c r="A66" s="8">
        <v>278.35787239519999</v>
      </c>
      <c r="B66" s="8">
        <v>259.97442935691203</v>
      </c>
      <c r="C66" s="8">
        <v>308.20208668987101</v>
      </c>
      <c r="D66" s="8">
        <v>259.45447727307197</v>
      </c>
      <c r="E66">
        <f t="shared" si="1"/>
        <v>29.848743307478383</v>
      </c>
      <c r="F66">
        <v>285.15544158104302</v>
      </c>
      <c r="G66">
        <v>227.33740329371301</v>
      </c>
      <c r="H66">
        <v>311.35744514910601</v>
      </c>
      <c r="I66">
        <v>221.05211404881999</v>
      </c>
      <c r="J66">
        <v>26.945312242999776</v>
      </c>
      <c r="K66">
        <f t="shared" si="2"/>
        <v>28.397027775239081</v>
      </c>
      <c r="L66">
        <f t="shared" si="3"/>
        <v>0.99944590985437931</v>
      </c>
      <c r="M66">
        <f t="shared" ref="M66:M97" si="15">K66*L66</f>
        <v>28.381293261983906</v>
      </c>
      <c r="N66">
        <v>65</v>
      </c>
      <c r="O66">
        <f>CORREL(K2:K111,K67:K176)</f>
        <v>6.3715998887192885E-2</v>
      </c>
      <c r="Q66" s="3">
        <v>22.001934127660899</v>
      </c>
      <c r="R66" s="2">
        <f t="shared" si="13"/>
        <v>22.001934127660899</v>
      </c>
      <c r="S66" s="2">
        <v>64</v>
      </c>
      <c r="T66" s="2">
        <f>S66/P2</f>
        <v>13.852813852813853</v>
      </c>
      <c r="U66" s="2">
        <f t="shared" si="4"/>
        <v>7.2187500000000002E-2</v>
      </c>
      <c r="V66" s="2">
        <f t="shared" si="5"/>
        <v>0.34378022074470155</v>
      </c>
      <c r="W66" s="3">
        <v>26.930382111015199</v>
      </c>
      <c r="X66">
        <f t="shared" si="6"/>
        <v>22.001934127660899</v>
      </c>
      <c r="Y66">
        <f t="shared" si="7"/>
        <v>0</v>
      </c>
      <c r="Z66">
        <f t="shared" si="8"/>
        <v>22.001934127660899</v>
      </c>
      <c r="AA66">
        <v>0</v>
      </c>
      <c r="AB66" t="str">
        <f t="shared" si="9"/>
        <v>0</v>
      </c>
      <c r="AC66">
        <f t="shared" si="10"/>
        <v>0</v>
      </c>
      <c r="AD66" s="3">
        <v>3.5700451727684301</v>
      </c>
      <c r="AE66">
        <f t="shared" si="11"/>
        <v>9.570045172768431</v>
      </c>
      <c r="AF66">
        <v>4.05626</v>
      </c>
      <c r="AH66" s="5"/>
      <c r="AI66" s="3">
        <f t="shared" si="12"/>
        <v>-1.9219522528903807</v>
      </c>
    </row>
    <row r="67" spans="1:35">
      <c r="A67" s="8">
        <v>278.35787239519999</v>
      </c>
      <c r="B67" s="8">
        <v>259.97442935691203</v>
      </c>
      <c r="C67" s="8">
        <v>308.20208668987101</v>
      </c>
      <c r="D67" s="8">
        <v>259.45447727307197</v>
      </c>
      <c r="E67">
        <f t="shared" ref="E67:E130" si="16">SQRT((A67-C67)^2+(B67-D67)^2)</f>
        <v>29.848743307478383</v>
      </c>
      <c r="F67">
        <v>285.15544158104302</v>
      </c>
      <c r="G67">
        <v>227.33740329371301</v>
      </c>
      <c r="H67">
        <v>311.35744514910601</v>
      </c>
      <c r="I67">
        <v>221.05211404881999</v>
      </c>
      <c r="J67">
        <v>26.945312242999776</v>
      </c>
      <c r="K67">
        <f t="shared" ref="K67:K130" si="17">(E67+J67)/2</f>
        <v>28.397027775239081</v>
      </c>
      <c r="L67">
        <f t="shared" ref="L67:L129" si="18">0.54-(0.46*COS(2*PI()*0.03*N67/3.84))</f>
        <v>0.99778497426921064</v>
      </c>
      <c r="M67">
        <f t="shared" si="15"/>
        <v>28.334127628038988</v>
      </c>
      <c r="N67">
        <v>66</v>
      </c>
      <c r="O67">
        <f>CORREL(K2:K110,K68:K176)</f>
        <v>3.865514223167222E-2</v>
      </c>
      <c r="Q67" t="s">
        <v>484</v>
      </c>
      <c r="R67" s="2">
        <f t="shared" si="13"/>
        <v>26.366947479351854</v>
      </c>
      <c r="S67" s="2">
        <v>65</v>
      </c>
      <c r="T67" s="2">
        <f>S67/P2</f>
        <v>14.069264069264069</v>
      </c>
      <c r="U67" s="2">
        <f t="shared" ref="U67:U129" si="19">1/T67</f>
        <v>7.1076923076923079E-2</v>
      </c>
      <c r="V67" s="2">
        <f t="shared" si="5"/>
        <v>0.41198355436487272</v>
      </c>
      <c r="W67" s="3">
        <v>26.885627683057301</v>
      </c>
      <c r="X67">
        <f t="shared" ref="X67:X128" si="20">IMREAL(Q67)</f>
        <v>-16.751365972336</v>
      </c>
      <c r="Y67">
        <f t="shared" ref="Y67:Y128" si="21">IMAGINARY(Q67)</f>
        <v>-20.3619168409991</v>
      </c>
      <c r="Z67">
        <f t="shared" ref="Z67:Z128" si="22">IMABS(Q67)</f>
        <v>26.366947479351854</v>
      </c>
      <c r="AA67">
        <v>0</v>
      </c>
      <c r="AB67" t="str">
        <f t="shared" ref="AB67:AB129" si="23">COMPLEX(AA67*X67,AA67*Y67)</f>
        <v>0</v>
      </c>
      <c r="AC67">
        <f t="shared" ref="AC67:AC129" si="24">IMABS(AB67)</f>
        <v>0</v>
      </c>
      <c r="AD67" s="3">
        <v>1.6480929198780501</v>
      </c>
      <c r="AE67">
        <f t="shared" ref="AE67:AE129" si="25">AD67+6</f>
        <v>7.6480929198780503</v>
      </c>
      <c r="AF67">
        <v>4.0760269999999998</v>
      </c>
      <c r="AH67" s="5"/>
      <c r="AI67" s="3">
        <f t="shared" ref="AI67:AI129" si="26">AE68-AE67</f>
        <v>-2.1102227752478395</v>
      </c>
    </row>
    <row r="68" spans="1:35">
      <c r="A68" s="8">
        <v>281.931337349145</v>
      </c>
      <c r="B68" s="8">
        <v>261.65016025884597</v>
      </c>
      <c r="C68" s="8">
        <v>298.68272785825002</v>
      </c>
      <c r="D68" s="8">
        <v>259.13949786828101</v>
      </c>
      <c r="E68">
        <f t="shared" si="16"/>
        <v>16.93849195258926</v>
      </c>
      <c r="F68">
        <v>280.88367672931298</v>
      </c>
      <c r="G68">
        <v>231.13519833338401</v>
      </c>
      <c r="H68">
        <v>287.24469255380598</v>
      </c>
      <c r="I68">
        <v>230.404810330283</v>
      </c>
      <c r="J68">
        <v>6.4028110197415771</v>
      </c>
      <c r="K68">
        <f t="shared" si="17"/>
        <v>11.670651486165418</v>
      </c>
      <c r="L68">
        <f t="shared" si="18"/>
        <v>0.99502119458379934</v>
      </c>
      <c r="M68">
        <f t="shared" si="15"/>
        <v>11.612545583335509</v>
      </c>
      <c r="N68">
        <v>67</v>
      </c>
      <c r="O68">
        <f>CORREL(K2:K109,K69:K176)</f>
        <v>0.12640612802140769</v>
      </c>
      <c r="Q68" t="s">
        <v>485</v>
      </c>
      <c r="R68" s="2">
        <f t="shared" ref="R68:R129" si="27">IMABS(Q68)</f>
        <v>29.917166796029292</v>
      </c>
      <c r="S68" s="2">
        <v>66</v>
      </c>
      <c r="T68" s="2">
        <f>S68/P2</f>
        <v>14.285714285714285</v>
      </c>
      <c r="U68" s="2">
        <f t="shared" si="19"/>
        <v>7.0000000000000007E-2</v>
      </c>
      <c r="V68" s="2">
        <f t="shared" ref="V68:V129" si="28">R68/(128/2)</f>
        <v>0.46745573118795769</v>
      </c>
      <c r="W68" s="3">
        <v>6.3709326695575497</v>
      </c>
      <c r="X68">
        <f t="shared" si="20"/>
        <v>-23.753238622373001</v>
      </c>
      <c r="Y68">
        <f t="shared" si="21"/>
        <v>18.188472284665501</v>
      </c>
      <c r="Z68">
        <f t="shared" si="22"/>
        <v>29.917166796029292</v>
      </c>
      <c r="AA68">
        <v>0</v>
      </c>
      <c r="AB68" t="str">
        <f t="shared" si="23"/>
        <v>0</v>
      </c>
      <c r="AC68">
        <f t="shared" si="24"/>
        <v>0</v>
      </c>
      <c r="AD68" s="3">
        <v>-0.46212985536978901</v>
      </c>
      <c r="AE68">
        <f t="shared" si="25"/>
        <v>5.5378701446302108</v>
      </c>
      <c r="AF68">
        <v>4.1216020000000002</v>
      </c>
      <c r="AH68" s="5"/>
      <c r="AI68" s="3">
        <f t="shared" si="26"/>
        <v>-2.0834673689863208</v>
      </c>
    </row>
    <row r="69" spans="1:35">
      <c r="A69" s="8">
        <v>279.26674310706397</v>
      </c>
      <c r="B69" s="8">
        <v>261.87519854237598</v>
      </c>
      <c r="C69" s="8">
        <v>290.78241038044098</v>
      </c>
      <c r="D69" s="8">
        <v>262.35117491488302</v>
      </c>
      <c r="E69">
        <f t="shared" si="16"/>
        <v>11.52549982683229</v>
      </c>
      <c r="F69">
        <v>277.00276961864603</v>
      </c>
      <c r="G69">
        <v>226.138458133207</v>
      </c>
      <c r="H69">
        <v>288.73608968415601</v>
      </c>
      <c r="I69">
        <v>225.69242841074899</v>
      </c>
      <c r="J69">
        <v>11.741794678541062</v>
      </c>
      <c r="K69">
        <f t="shared" si="17"/>
        <v>11.633647252686675</v>
      </c>
      <c r="L69">
        <f t="shared" si="18"/>
        <v>0.99116122898548609</v>
      </c>
      <c r="M69">
        <f t="shared" si="15"/>
        <v>11.530820108556549</v>
      </c>
      <c r="N69">
        <v>68</v>
      </c>
      <c r="O69">
        <f>CORREL(K2:K108,K70:K176)</f>
        <v>0.11041698560802744</v>
      </c>
      <c r="Q69" t="s">
        <v>486</v>
      </c>
      <c r="R69" s="2">
        <f t="shared" si="27"/>
        <v>46.105555095659604</v>
      </c>
      <c r="S69" s="2">
        <v>67</v>
      </c>
      <c r="T69" s="2">
        <f>S69/P2</f>
        <v>14.502164502164502</v>
      </c>
      <c r="U69" s="2">
        <f t="shared" si="19"/>
        <v>6.8955223880597008E-2</v>
      </c>
      <c r="V69" s="2">
        <f t="shared" si="28"/>
        <v>0.72039929836968131</v>
      </c>
      <c r="W69" s="3">
        <v>11.638011644078</v>
      </c>
      <c r="X69">
        <f t="shared" si="20"/>
        <v>45.3655119954405</v>
      </c>
      <c r="Y69">
        <f t="shared" si="21"/>
        <v>8.2275471478714604</v>
      </c>
      <c r="Z69">
        <f t="shared" si="22"/>
        <v>46.105555095659604</v>
      </c>
      <c r="AA69">
        <v>0</v>
      </c>
      <c r="AB69" t="str">
        <f t="shared" si="23"/>
        <v>0</v>
      </c>
      <c r="AC69">
        <f t="shared" si="24"/>
        <v>0</v>
      </c>
      <c r="AD69" s="3">
        <v>-2.54559722435611</v>
      </c>
      <c r="AE69">
        <f t="shared" si="25"/>
        <v>3.45440277564389</v>
      </c>
      <c r="AF69">
        <v>4.1567629999999998</v>
      </c>
      <c r="AH69" s="5"/>
      <c r="AI69" s="3">
        <f t="shared" si="26"/>
        <v>-1.8424653211341799</v>
      </c>
    </row>
    <row r="70" spans="1:35">
      <c r="A70" s="8">
        <v>279.26674310706397</v>
      </c>
      <c r="B70" s="8">
        <v>261.87519854237598</v>
      </c>
      <c r="C70" s="8">
        <v>290.78241038044098</v>
      </c>
      <c r="D70" s="8">
        <v>262.35117491488302</v>
      </c>
      <c r="E70">
        <f t="shared" si="16"/>
        <v>11.52549982683229</v>
      </c>
      <c r="F70">
        <v>277.00276961864603</v>
      </c>
      <c r="G70">
        <v>226.138458133207</v>
      </c>
      <c r="H70">
        <v>288.73608968415601</v>
      </c>
      <c r="I70">
        <v>225.69242841074899</v>
      </c>
      <c r="J70">
        <v>11.741794678541062</v>
      </c>
      <c r="K70">
        <f t="shared" si="17"/>
        <v>11.633647252686675</v>
      </c>
      <c r="L70">
        <f t="shared" si="18"/>
        <v>0.98621437646949028</v>
      </c>
      <c r="M70">
        <f t="shared" si="15"/>
        <v>11.473270171374388</v>
      </c>
      <c r="N70">
        <v>69</v>
      </c>
      <c r="O70">
        <f>CORREL(K2:K107,K71:K176)</f>
        <v>7.8691691922656692E-3</v>
      </c>
      <c r="Q70" t="s">
        <v>487</v>
      </c>
      <c r="R70" s="2">
        <f t="shared" si="27"/>
        <v>50.876075814293507</v>
      </c>
      <c r="S70" s="2">
        <v>68</v>
      </c>
      <c r="T70" s="2">
        <f>S70/P2</f>
        <v>14.718614718614718</v>
      </c>
      <c r="U70" s="2">
        <f t="shared" si="19"/>
        <v>6.7941176470588241E-2</v>
      </c>
      <c r="V70" s="2">
        <f t="shared" si="28"/>
        <v>0.79493868459833605</v>
      </c>
      <c r="W70" s="3">
        <v>11.5799267175301</v>
      </c>
      <c r="X70">
        <f t="shared" si="20"/>
        <v>-4.7849026302800004</v>
      </c>
      <c r="Y70">
        <f t="shared" si="21"/>
        <v>-50.650565614615601</v>
      </c>
      <c r="Z70">
        <f t="shared" si="22"/>
        <v>50.876075814293507</v>
      </c>
      <c r="AA70">
        <v>0</v>
      </c>
      <c r="AB70" t="str">
        <f t="shared" si="23"/>
        <v>0</v>
      </c>
      <c r="AC70">
        <f t="shared" si="24"/>
        <v>0</v>
      </c>
      <c r="AD70" s="3">
        <v>-4.38806254549029</v>
      </c>
      <c r="AE70">
        <f t="shared" si="25"/>
        <v>1.61193745450971</v>
      </c>
      <c r="AF70">
        <v>4.1846389999999998</v>
      </c>
      <c r="AH70" s="5"/>
      <c r="AI70" s="3">
        <f t="shared" si="26"/>
        <v>-1.4105175471475198</v>
      </c>
    </row>
    <row r="71" spans="1:35">
      <c r="A71" s="8">
        <v>283.99551474723302</v>
      </c>
      <c r="B71" s="8">
        <v>259.46459438457498</v>
      </c>
      <c r="C71" s="8">
        <v>280.72158374118402</v>
      </c>
      <c r="D71" s="8">
        <v>259.33644430553801</v>
      </c>
      <c r="E71">
        <f t="shared" si="16"/>
        <v>3.2764381079346179</v>
      </c>
      <c r="F71">
        <v>277.083740234375</v>
      </c>
      <c r="G71">
        <v>222.107126436344</v>
      </c>
      <c r="H71">
        <v>282.67943029737597</v>
      </c>
      <c r="I71">
        <v>221.92255659882599</v>
      </c>
      <c r="J71">
        <v>5.5987331876138962</v>
      </c>
      <c r="K71">
        <f t="shared" si="17"/>
        <v>4.4375856477742568</v>
      </c>
      <c r="L71">
        <f t="shared" si="18"/>
        <v>0.98019255443681619</v>
      </c>
      <c r="M71">
        <f t="shared" si="15"/>
        <v>4.349688411624002</v>
      </c>
      <c r="N71">
        <v>70</v>
      </c>
      <c r="O71">
        <f>CORREL(K2:K106,K72:K176)</f>
        <v>3.5627218706762408E-2</v>
      </c>
      <c r="Q71" t="s">
        <v>488</v>
      </c>
      <c r="R71" s="2">
        <f t="shared" si="27"/>
        <v>62.192692923218907</v>
      </c>
      <c r="S71" s="2">
        <v>69</v>
      </c>
      <c r="T71" s="2">
        <f>S71/P2</f>
        <v>14.935064935064934</v>
      </c>
      <c r="U71" s="2">
        <f t="shared" si="19"/>
        <v>6.6956521739130442E-2</v>
      </c>
      <c r="V71" s="2">
        <f t="shared" si="28"/>
        <v>0.97176082692529542</v>
      </c>
      <c r="W71" s="3">
        <v>5.4878365847774404</v>
      </c>
      <c r="X71">
        <f t="shared" si="20"/>
        <v>-37.799676918713097</v>
      </c>
      <c r="Y71">
        <f t="shared" si="21"/>
        <v>49.387402015926199</v>
      </c>
      <c r="Z71">
        <f t="shared" si="22"/>
        <v>62.192692923218907</v>
      </c>
      <c r="AA71">
        <v>0</v>
      </c>
      <c r="AB71" t="str">
        <f t="shared" si="23"/>
        <v>0</v>
      </c>
      <c r="AC71">
        <f t="shared" si="24"/>
        <v>0</v>
      </c>
      <c r="AD71" s="3">
        <v>-5.7985800926378097</v>
      </c>
      <c r="AE71">
        <f t="shared" si="25"/>
        <v>0.20141990736219029</v>
      </c>
      <c r="AF71">
        <v>4.2143810000000004</v>
      </c>
      <c r="AH71" s="3"/>
      <c r="AI71" s="3">
        <f t="shared" si="26"/>
        <v>-0.83114227632769033</v>
      </c>
    </row>
    <row r="72" spans="1:35" s="26" customFormat="1">
      <c r="A72" s="25">
        <v>283.99551474723302</v>
      </c>
      <c r="B72" s="25">
        <v>259.46459438457498</v>
      </c>
      <c r="C72" s="25">
        <v>280.72158374118402</v>
      </c>
      <c r="D72" s="25">
        <v>259.33644430553801</v>
      </c>
      <c r="E72" s="26">
        <f t="shared" si="16"/>
        <v>3.2764381079346179</v>
      </c>
      <c r="F72" s="26">
        <v>277.083740234375</v>
      </c>
      <c r="G72" s="26">
        <v>222.107126436344</v>
      </c>
      <c r="H72" s="26">
        <v>282.67943029737597</v>
      </c>
      <c r="I72" s="26">
        <v>221.92255659882599</v>
      </c>
      <c r="J72" s="26">
        <v>5.5987331876138962</v>
      </c>
      <c r="K72" s="26">
        <f t="shared" si="17"/>
        <v>4.4375856477742568</v>
      </c>
      <c r="L72" s="26">
        <f t="shared" si="18"/>
        <v>0.9731102699841897</v>
      </c>
      <c r="M72" s="26">
        <f t="shared" si="15"/>
        <v>4.3182601677835724</v>
      </c>
      <c r="N72" s="26">
        <v>71</v>
      </c>
      <c r="O72" s="26">
        <f>CORREL(K2:K105,K73:K176)</f>
        <v>-0.13342905730611995</v>
      </c>
      <c r="Q72" s="26" t="s">
        <v>489</v>
      </c>
      <c r="R72" s="27">
        <f t="shared" si="27"/>
        <v>36.92585460920818</v>
      </c>
      <c r="S72" s="27">
        <v>70</v>
      </c>
      <c r="T72" s="27">
        <f>S72/P2</f>
        <v>15.15151515151515</v>
      </c>
      <c r="U72" s="27">
        <f t="shared" si="19"/>
        <v>6.6000000000000003E-2</v>
      </c>
      <c r="V72" s="27">
        <f t="shared" si="28"/>
        <v>0.57696647826887781</v>
      </c>
      <c r="W72" s="28">
        <v>5.4481847637684</v>
      </c>
      <c r="X72" s="26">
        <f t="shared" si="20"/>
        <v>36.892461183894397</v>
      </c>
      <c r="Y72" s="26">
        <f t="shared" si="21"/>
        <v>-1.57004662836044</v>
      </c>
      <c r="Z72" s="26">
        <f t="shared" si="22"/>
        <v>36.92585460920818</v>
      </c>
      <c r="AA72" s="26">
        <v>0</v>
      </c>
      <c r="AB72" s="26" t="str">
        <f t="shared" si="23"/>
        <v>0</v>
      </c>
      <c r="AC72" s="26">
        <f t="shared" si="24"/>
        <v>0</v>
      </c>
      <c r="AD72" s="28">
        <v>-6.6297223689655</v>
      </c>
      <c r="AE72" s="26">
        <f t="shared" si="25"/>
        <v>-0.62972236896550005</v>
      </c>
      <c r="AF72" s="26">
        <v>4.2438159999999998</v>
      </c>
      <c r="AH72" s="29"/>
      <c r="AI72" s="28">
        <f t="shared" si="26"/>
        <v>-0.16358850433196981</v>
      </c>
    </row>
    <row r="73" spans="1:35">
      <c r="A73" s="8">
        <v>280.68000241290702</v>
      </c>
      <c r="B73" s="8">
        <v>258.76142141141702</v>
      </c>
      <c r="C73" s="8">
        <v>279.72064731464297</v>
      </c>
      <c r="D73" s="8">
        <v>258.02452473325002</v>
      </c>
      <c r="E73">
        <f t="shared" si="16"/>
        <v>1.2097019958893869</v>
      </c>
      <c r="F73">
        <v>274.31011725399702</v>
      </c>
      <c r="G73">
        <v>221.20542201179401</v>
      </c>
      <c r="H73">
        <v>282.60004469578303</v>
      </c>
      <c r="I73">
        <v>220.761348264226</v>
      </c>
      <c r="J73">
        <v>8.3018129636456983</v>
      </c>
      <c r="K73">
        <f t="shared" si="17"/>
        <v>4.7557574797675422</v>
      </c>
      <c r="L73">
        <f t="shared" si="18"/>
        <v>0.96498458495519202</v>
      </c>
      <c r="M73">
        <f t="shared" si="15"/>
        <v>4.5892326577610314</v>
      </c>
      <c r="N73">
        <v>72</v>
      </c>
      <c r="O73">
        <f>CORREL(K2:K104,K74:K176)</f>
        <v>-0.11894959149442719</v>
      </c>
      <c r="Q73" t="s">
        <v>490</v>
      </c>
      <c r="R73" s="2">
        <f t="shared" si="27"/>
        <v>61.514809930455897</v>
      </c>
      <c r="S73" s="2">
        <v>71</v>
      </c>
      <c r="T73" s="2">
        <f>S73/P2</f>
        <v>15.367965367965368</v>
      </c>
      <c r="U73" s="2">
        <f t="shared" si="19"/>
        <v>6.5070422535211267E-2</v>
      </c>
      <c r="V73" s="2">
        <f t="shared" si="28"/>
        <v>0.96116890516337339</v>
      </c>
      <c r="W73" s="3">
        <v>8.0111215370992692</v>
      </c>
      <c r="X73">
        <f t="shared" si="20"/>
        <v>-35.102703889900802</v>
      </c>
      <c r="Y73">
        <f t="shared" si="21"/>
        <v>-50.516057055139001</v>
      </c>
      <c r="Z73">
        <f t="shared" si="22"/>
        <v>61.514809930455897</v>
      </c>
      <c r="AA73">
        <v>0</v>
      </c>
      <c r="AB73" t="str">
        <f t="shared" si="23"/>
        <v>0</v>
      </c>
      <c r="AC73">
        <f t="shared" si="24"/>
        <v>0</v>
      </c>
      <c r="AD73" s="3">
        <v>-6.7933108732974699</v>
      </c>
      <c r="AE73">
        <f t="shared" si="25"/>
        <v>-0.79331087329746985</v>
      </c>
      <c r="AF73">
        <v>4.2911270000000004</v>
      </c>
      <c r="AH73" s="3"/>
      <c r="AI73" s="3">
        <f t="shared" si="26"/>
        <v>0.52336003581832014</v>
      </c>
    </row>
    <row r="74" spans="1:35">
      <c r="A74" s="8">
        <v>275.675522622431</v>
      </c>
      <c r="B74" s="8">
        <v>263.58445080708901</v>
      </c>
      <c r="C74" s="8">
        <v>280.27182754932198</v>
      </c>
      <c r="D74" s="8">
        <v>262.55925017479302</v>
      </c>
      <c r="E74">
        <f t="shared" si="16"/>
        <v>4.7092520974590428</v>
      </c>
      <c r="F74">
        <v>268.25364334759502</v>
      </c>
      <c r="G74">
        <v>220.758245683365</v>
      </c>
      <c r="H74">
        <v>279.66419383245602</v>
      </c>
      <c r="I74">
        <v>218.90195806481</v>
      </c>
      <c r="J74">
        <v>11.560556478403726</v>
      </c>
      <c r="K74">
        <f t="shared" si="17"/>
        <v>8.1349042879313842</v>
      </c>
      <c r="L74">
        <f t="shared" si="18"/>
        <v>0.95583507483678409</v>
      </c>
      <c r="M74">
        <f t="shared" si="15"/>
        <v>7.7756268488449702</v>
      </c>
      <c r="N74">
        <v>73</v>
      </c>
      <c r="O74">
        <f>CORREL(K2:K103,K75:K176)</f>
        <v>-0.10187907585427738</v>
      </c>
      <c r="Q74" t="s">
        <v>491</v>
      </c>
      <c r="R74" s="2">
        <f t="shared" si="27"/>
        <v>52.047392459877003</v>
      </c>
      <c r="S74" s="2">
        <v>72</v>
      </c>
      <c r="T74" s="2">
        <f>S74/P2</f>
        <v>15.584415584415584</v>
      </c>
      <c r="U74" s="2">
        <f t="shared" si="19"/>
        <v>6.4166666666666664E-2</v>
      </c>
      <c r="V74" s="2">
        <f t="shared" si="28"/>
        <v>0.81324050718557817</v>
      </c>
      <c r="W74" s="3">
        <v>11.049985366689899</v>
      </c>
      <c r="X74">
        <f t="shared" si="20"/>
        <v>6.7506408846418697</v>
      </c>
      <c r="Y74">
        <f t="shared" si="21"/>
        <v>51.607750479158298</v>
      </c>
      <c r="Z74">
        <f t="shared" si="22"/>
        <v>52.047392459877003</v>
      </c>
      <c r="AA74">
        <v>0</v>
      </c>
      <c r="AB74" t="str">
        <f t="shared" si="23"/>
        <v>0</v>
      </c>
      <c r="AC74">
        <f t="shared" si="24"/>
        <v>0</v>
      </c>
      <c r="AD74" s="3">
        <v>-6.2699508374791497</v>
      </c>
      <c r="AE74">
        <f t="shared" si="25"/>
        <v>-0.26995083747914972</v>
      </c>
      <c r="AF74">
        <v>4.3209400000000002</v>
      </c>
      <c r="AH74" s="5"/>
      <c r="AI74" s="3">
        <f t="shared" si="26"/>
        <v>1.1586289379544494</v>
      </c>
    </row>
    <row r="75" spans="1:35">
      <c r="A75" s="8">
        <v>275.675522622431</v>
      </c>
      <c r="B75" s="8">
        <v>263.58445080708901</v>
      </c>
      <c r="C75" s="8">
        <v>280.27182754932198</v>
      </c>
      <c r="D75" s="8">
        <v>262.55925017479302</v>
      </c>
      <c r="E75">
        <f t="shared" si="16"/>
        <v>4.7092520974590428</v>
      </c>
      <c r="F75">
        <v>268.25364334759502</v>
      </c>
      <c r="G75">
        <v>220.758245683365</v>
      </c>
      <c r="H75">
        <v>279.66419383245602</v>
      </c>
      <c r="I75">
        <v>218.90195806481</v>
      </c>
      <c r="J75">
        <v>11.560556478403726</v>
      </c>
      <c r="K75">
        <f t="shared" si="17"/>
        <v>8.1349042879313842</v>
      </c>
      <c r="L75">
        <f t="shared" si="18"/>
        <v>0.94568378160024336</v>
      </c>
      <c r="M75">
        <f t="shared" si="15"/>
        <v>7.6930470499669861</v>
      </c>
      <c r="N75">
        <v>74</v>
      </c>
      <c r="O75">
        <f>CORREL(K2:K102,K76:K176)</f>
        <v>-9.7572089889683175E-2</v>
      </c>
      <c r="Q75" t="s">
        <v>492</v>
      </c>
      <c r="R75" s="2">
        <f t="shared" si="27"/>
        <v>31.47005403522342</v>
      </c>
      <c r="S75" s="2">
        <v>73</v>
      </c>
      <c r="T75" s="2">
        <f>S75/P2</f>
        <v>15.8008658008658</v>
      </c>
      <c r="U75" s="2">
        <f t="shared" si="19"/>
        <v>6.3287671232876722E-2</v>
      </c>
      <c r="V75" s="2">
        <f t="shared" si="28"/>
        <v>0.49171959430036594</v>
      </c>
      <c r="W75" s="3">
        <v>10.932630767899999</v>
      </c>
      <c r="X75">
        <f t="shared" si="20"/>
        <v>29.705315614283801</v>
      </c>
      <c r="Y75">
        <f t="shared" si="21"/>
        <v>10.3903091982707</v>
      </c>
      <c r="Z75">
        <f t="shared" si="22"/>
        <v>31.47005403522342</v>
      </c>
      <c r="AA75">
        <v>0</v>
      </c>
      <c r="AB75" t="str">
        <f t="shared" si="23"/>
        <v>0</v>
      </c>
      <c r="AC75">
        <f t="shared" si="24"/>
        <v>0</v>
      </c>
      <c r="AD75" s="3">
        <v>-5.1113218995247003</v>
      </c>
      <c r="AE75">
        <f t="shared" si="25"/>
        <v>0.88867810047529971</v>
      </c>
      <c r="AF75">
        <v>4.3472270000000002</v>
      </c>
      <c r="AH75" s="3"/>
      <c r="AI75" s="3">
        <f t="shared" si="26"/>
        <v>1.6763669913555601</v>
      </c>
    </row>
    <row r="76" spans="1:35">
      <c r="A76" s="8">
        <v>264.54278801944002</v>
      </c>
      <c r="B76" s="8">
        <v>257.07105442150998</v>
      </c>
      <c r="C76" s="8">
        <v>276.906673921221</v>
      </c>
      <c r="D76" s="8">
        <v>260.36447772905501</v>
      </c>
      <c r="E76">
        <f t="shared" si="16"/>
        <v>12.79501120261093</v>
      </c>
      <c r="F76">
        <v>261.55183262212699</v>
      </c>
      <c r="G76">
        <v>217.129575024319</v>
      </c>
      <c r="H76">
        <v>277.08347044473402</v>
      </c>
      <c r="I76">
        <v>213.560865112779</v>
      </c>
      <c r="J76">
        <v>15.9363566691186</v>
      </c>
      <c r="K76">
        <f t="shared" si="17"/>
        <v>14.365683935864766</v>
      </c>
      <c r="L76">
        <f t="shared" si="18"/>
        <v>0.93455516060012522</v>
      </c>
      <c r="M76">
        <f t="shared" si="15"/>
        <v>13.425524057812735</v>
      </c>
      <c r="N76">
        <v>75</v>
      </c>
      <c r="O76">
        <f>CORREL(K2:K101,K77:K176)</f>
        <v>-8.073631848831167E-2</v>
      </c>
      <c r="Q76" t="s">
        <v>493</v>
      </c>
      <c r="R76" s="2">
        <f t="shared" si="27"/>
        <v>22.12782834978071</v>
      </c>
      <c r="S76" s="2">
        <v>74</v>
      </c>
      <c r="T76" s="2">
        <f>S76/P2</f>
        <v>16.017316017316016</v>
      </c>
      <c r="U76" s="2">
        <f t="shared" si="19"/>
        <v>6.2432432432432433E-2</v>
      </c>
      <c r="V76" s="2">
        <f t="shared" si="28"/>
        <v>0.3457473179653236</v>
      </c>
      <c r="W76" s="3">
        <v>14.893404366288999</v>
      </c>
      <c r="X76">
        <f t="shared" si="20"/>
        <v>-9.7270090775921894</v>
      </c>
      <c r="Y76">
        <f t="shared" si="21"/>
        <v>-19.875263064467799</v>
      </c>
      <c r="Z76">
        <f t="shared" si="22"/>
        <v>22.12782834978071</v>
      </c>
      <c r="AA76">
        <v>0</v>
      </c>
      <c r="AB76" t="str">
        <f t="shared" si="23"/>
        <v>0</v>
      </c>
      <c r="AC76">
        <f t="shared" si="24"/>
        <v>0</v>
      </c>
      <c r="AD76" s="3">
        <v>-3.4349549081691402</v>
      </c>
      <c r="AE76">
        <f t="shared" si="25"/>
        <v>2.5650450918308598</v>
      </c>
      <c r="AF76">
        <v>4.3820119999999996</v>
      </c>
      <c r="AH76" s="5"/>
      <c r="AI76" s="3">
        <f t="shared" si="26"/>
        <v>2.0229199075191699</v>
      </c>
    </row>
    <row r="77" spans="1:35">
      <c r="A77" s="8">
        <v>278.30415053311901</v>
      </c>
      <c r="B77" s="8">
        <v>261.43827422026999</v>
      </c>
      <c r="C77" s="8">
        <v>242.628466891871</v>
      </c>
      <c r="D77" s="8">
        <v>254.573173315144</v>
      </c>
      <c r="E77">
        <f t="shared" si="16"/>
        <v>36.330208005294615</v>
      </c>
      <c r="F77">
        <v>255.52410817424601</v>
      </c>
      <c r="G77">
        <v>219.875797494376</v>
      </c>
      <c r="H77">
        <v>273.06869708703101</v>
      </c>
      <c r="I77">
        <v>220.52413572318801</v>
      </c>
      <c r="J77">
        <v>17.556564088042897</v>
      </c>
      <c r="K77">
        <f t="shared" si="17"/>
        <v>26.943386046668756</v>
      </c>
      <c r="L77">
        <f t="shared" si="18"/>
        <v>0.92247602165917097</v>
      </c>
      <c r="M77">
        <f t="shared" si="15"/>
        <v>24.854627570358211</v>
      </c>
      <c r="N77">
        <v>76</v>
      </c>
      <c r="O77">
        <f>CORREL(K2:K100,K78:K176)</f>
        <v>-2.9029880392983612E-2</v>
      </c>
      <c r="Q77" t="s">
        <v>494</v>
      </c>
      <c r="R77" s="2">
        <f t="shared" si="27"/>
        <v>32.442292433123811</v>
      </c>
      <c r="S77" s="2">
        <v>75</v>
      </c>
      <c r="T77" s="2">
        <f>S77/P2</f>
        <v>16.233766233766232</v>
      </c>
      <c r="U77" s="2">
        <f t="shared" si="19"/>
        <v>6.1600000000000009E-2</v>
      </c>
      <c r="V77" s="2">
        <f t="shared" si="28"/>
        <v>0.50691081926755954</v>
      </c>
      <c r="W77" s="3">
        <v>16.195509393942</v>
      </c>
      <c r="X77">
        <f t="shared" si="20"/>
        <v>-30.288784167898001</v>
      </c>
      <c r="Y77">
        <f t="shared" si="21"/>
        <v>-11.622903765703899</v>
      </c>
      <c r="Z77">
        <f t="shared" si="22"/>
        <v>32.442292433123811</v>
      </c>
      <c r="AA77">
        <v>0</v>
      </c>
      <c r="AB77" t="str">
        <f t="shared" si="23"/>
        <v>0</v>
      </c>
      <c r="AC77">
        <f t="shared" si="24"/>
        <v>0</v>
      </c>
      <c r="AD77" s="3">
        <v>-1.41203500064997</v>
      </c>
      <c r="AE77">
        <f t="shared" si="25"/>
        <v>4.5879649993500298</v>
      </c>
      <c r="AF77">
        <v>4.4269699999999998</v>
      </c>
      <c r="AH77" s="3"/>
      <c r="AI77" s="3">
        <f t="shared" si="26"/>
        <v>2.1625110354724519</v>
      </c>
    </row>
    <row r="78" spans="1:35">
      <c r="A78" s="8">
        <v>278.30415053311901</v>
      </c>
      <c r="B78" s="8">
        <v>261.43827422026999</v>
      </c>
      <c r="C78" s="8">
        <v>242.628466891871</v>
      </c>
      <c r="D78" s="8">
        <v>254.573173315144</v>
      </c>
      <c r="E78">
        <f t="shared" si="16"/>
        <v>36.330208005294615</v>
      </c>
      <c r="F78">
        <v>255.52410817424601</v>
      </c>
      <c r="G78">
        <v>219.875797494376</v>
      </c>
      <c r="H78">
        <v>273.06869708703101</v>
      </c>
      <c r="I78">
        <v>220.52413572318801</v>
      </c>
      <c r="J78">
        <v>17.556564088042897</v>
      </c>
      <c r="K78">
        <f t="shared" si="17"/>
        <v>26.943386046668756</v>
      </c>
      <c r="L78">
        <f t="shared" si="18"/>
        <v>0.90947546448109673</v>
      </c>
      <c r="M78">
        <f t="shared" si="15"/>
        <v>24.504348539487566</v>
      </c>
      <c r="N78">
        <v>77</v>
      </c>
      <c r="O78">
        <f>CORREL(K2:K99,K79:K176)</f>
        <v>4.2417626997617022E-3</v>
      </c>
      <c r="Q78" t="s">
        <v>495</v>
      </c>
      <c r="R78" s="2">
        <f t="shared" si="27"/>
        <v>28.783124032791939</v>
      </c>
      <c r="S78" s="2">
        <v>76</v>
      </c>
      <c r="T78" s="2">
        <f>S78/P2</f>
        <v>16.450216450216448</v>
      </c>
      <c r="U78" s="2">
        <f t="shared" si="19"/>
        <v>6.0789473684210532E-2</v>
      </c>
      <c r="V78" s="2">
        <f t="shared" si="28"/>
        <v>0.44973631301237404</v>
      </c>
      <c r="W78" s="3">
        <v>15.967264278664899</v>
      </c>
      <c r="X78">
        <f t="shared" si="20"/>
        <v>8.1786153988442596</v>
      </c>
      <c r="Y78">
        <f t="shared" si="21"/>
        <v>27.596711384599299</v>
      </c>
      <c r="Z78">
        <f t="shared" si="22"/>
        <v>28.783124032791939</v>
      </c>
      <c r="AA78">
        <v>0</v>
      </c>
      <c r="AB78" t="str">
        <f t="shared" si="23"/>
        <v>0</v>
      </c>
      <c r="AC78">
        <f t="shared" si="24"/>
        <v>0</v>
      </c>
      <c r="AD78" s="3">
        <v>0.75047603482248204</v>
      </c>
      <c r="AE78">
        <f t="shared" si="25"/>
        <v>6.7504760348224817</v>
      </c>
      <c r="AF78">
        <v>4.4429939999999997</v>
      </c>
      <c r="AH78" s="5"/>
      <c r="AI78" s="3">
        <f t="shared" si="26"/>
        <v>2.0810159145082583</v>
      </c>
    </row>
    <row r="79" spans="1:35">
      <c r="A79" s="8">
        <v>253.96298728378801</v>
      </c>
      <c r="B79" s="8">
        <v>254.636708775383</v>
      </c>
      <c r="C79" s="8">
        <v>279.71149132873302</v>
      </c>
      <c r="D79" s="8">
        <v>261.15111687211203</v>
      </c>
      <c r="E79">
        <f t="shared" si="16"/>
        <v>26.559799950362542</v>
      </c>
      <c r="F79">
        <v>254.39957436884399</v>
      </c>
      <c r="G79">
        <v>220.99326618357799</v>
      </c>
      <c r="H79">
        <v>279.90324431541802</v>
      </c>
      <c r="I79">
        <v>222.52293971911399</v>
      </c>
      <c r="J79">
        <v>25.549502575766574</v>
      </c>
      <c r="K79">
        <f t="shared" si="17"/>
        <v>26.054651263064557</v>
      </c>
      <c r="L79">
        <f t="shared" si="18"/>
        <v>0.89558480854685918</v>
      </c>
      <c r="M79">
        <f t="shared" si="15"/>
        <v>23.334149863186855</v>
      </c>
      <c r="N79">
        <v>78</v>
      </c>
      <c r="O79">
        <f>CORREL(K2:K98,K80:K176)</f>
        <v>-4.0178849558557722E-4</v>
      </c>
      <c r="Q79" t="s">
        <v>496</v>
      </c>
      <c r="R79" s="2">
        <f t="shared" si="27"/>
        <v>66.416322205697398</v>
      </c>
      <c r="S79" s="2">
        <v>77</v>
      </c>
      <c r="T79" s="2">
        <f>S79/P2</f>
        <v>16.666666666666668</v>
      </c>
      <c r="U79" s="2">
        <f t="shared" si="19"/>
        <v>0.06</v>
      </c>
      <c r="V79" s="2">
        <f t="shared" si="28"/>
        <v>1.0377550344640218</v>
      </c>
      <c r="W79" s="3">
        <v>22.881746372785301</v>
      </c>
      <c r="X79">
        <f t="shared" si="20"/>
        <v>31.734021824064499</v>
      </c>
      <c r="Y79">
        <f t="shared" si="21"/>
        <v>-58.344491721162598</v>
      </c>
      <c r="Z79">
        <f t="shared" si="22"/>
        <v>66.416322205697398</v>
      </c>
      <c r="AA79">
        <v>0</v>
      </c>
      <c r="AB79" t="str">
        <f t="shared" si="23"/>
        <v>0</v>
      </c>
      <c r="AC79">
        <f t="shared" si="24"/>
        <v>0</v>
      </c>
      <c r="AD79" s="3">
        <v>2.83149194933074</v>
      </c>
      <c r="AE79">
        <f t="shared" si="25"/>
        <v>8.83149194933074</v>
      </c>
      <c r="AF79">
        <v>4.4884880000000003</v>
      </c>
      <c r="AH79" s="3"/>
      <c r="AI79" s="3">
        <f t="shared" si="26"/>
        <v>1.7874245250023897</v>
      </c>
    </row>
    <row r="80" spans="1:35">
      <c r="A80" s="8">
        <v>251.09893418842699</v>
      </c>
      <c r="B80" s="8">
        <v>256.63261253267802</v>
      </c>
      <c r="C80" s="8">
        <v>282.73276433684902</v>
      </c>
      <c r="D80" s="8">
        <v>263.71742337594202</v>
      </c>
      <c r="E80">
        <f t="shared" si="16"/>
        <v>32.417491490614218</v>
      </c>
      <c r="F80">
        <v>250.28882334668299</v>
      </c>
      <c r="G80">
        <v>222.200035243646</v>
      </c>
      <c r="H80">
        <v>281.77308886338699</v>
      </c>
      <c r="I80">
        <v>228.43814502523099</v>
      </c>
      <c r="J80">
        <v>32.096308024030165</v>
      </c>
      <c r="K80">
        <f t="shared" si="17"/>
        <v>32.256899757322188</v>
      </c>
      <c r="L80">
        <f t="shared" si="18"/>
        <v>0.88083751766328122</v>
      </c>
      <c r="M80">
        <f t="shared" si="15"/>
        <v>28.413087509752973</v>
      </c>
      <c r="N80">
        <v>79</v>
      </c>
      <c r="O80">
        <f>CORREL(K2:K97,K81:K176)</f>
        <v>-3.1711737131038989E-2</v>
      </c>
      <c r="Q80" t="s">
        <v>497</v>
      </c>
      <c r="R80" s="2">
        <f t="shared" si="27"/>
        <v>68.061968298655017</v>
      </c>
      <c r="S80" s="2">
        <v>78</v>
      </c>
      <c r="T80" s="2">
        <f>S80/P2</f>
        <v>16.883116883116884</v>
      </c>
      <c r="U80" s="2">
        <f t="shared" si="19"/>
        <v>5.9230769230769226E-2</v>
      </c>
      <c r="V80" s="2">
        <f t="shared" si="28"/>
        <v>1.0634682546664846</v>
      </c>
      <c r="W80" s="3">
        <v>28.271632286042699</v>
      </c>
      <c r="X80">
        <f t="shared" si="20"/>
        <v>-44.257982254250003</v>
      </c>
      <c r="Y80">
        <f t="shared" si="21"/>
        <v>51.707470789718698</v>
      </c>
      <c r="Z80">
        <f t="shared" si="22"/>
        <v>68.061968298655017</v>
      </c>
      <c r="AA80">
        <v>0</v>
      </c>
      <c r="AB80" t="str">
        <f t="shared" si="23"/>
        <v>0</v>
      </c>
      <c r="AC80">
        <f t="shared" si="24"/>
        <v>0</v>
      </c>
      <c r="AD80" s="3">
        <v>4.6189164743331297</v>
      </c>
      <c r="AE80">
        <f t="shared" si="25"/>
        <v>10.61891647433313</v>
      </c>
      <c r="AF80">
        <v>4.5191999999999997</v>
      </c>
      <c r="AH80" s="5"/>
      <c r="AI80" s="3">
        <f t="shared" si="26"/>
        <v>1.3128365650966902</v>
      </c>
    </row>
    <row r="81" spans="1:35">
      <c r="A81" s="8">
        <v>251.09893418842699</v>
      </c>
      <c r="B81" s="8">
        <v>256.63261253267802</v>
      </c>
      <c r="C81" s="8">
        <v>282.73276433684902</v>
      </c>
      <c r="D81" s="8">
        <v>263.71742337594202</v>
      </c>
      <c r="E81">
        <f t="shared" si="16"/>
        <v>32.417491490614218</v>
      </c>
      <c r="F81">
        <v>250.28882334668299</v>
      </c>
      <c r="G81">
        <v>222.200035243646</v>
      </c>
      <c r="H81">
        <v>281.77308886338699</v>
      </c>
      <c r="I81">
        <v>228.43814502523099</v>
      </c>
      <c r="J81">
        <v>32.096308024030165</v>
      </c>
      <c r="K81">
        <f t="shared" si="17"/>
        <v>32.256899757322188</v>
      </c>
      <c r="L81">
        <f t="shared" si="18"/>
        <v>0.86526911934581197</v>
      </c>
      <c r="M81">
        <f t="shared" si="15"/>
        <v>27.910899245844305</v>
      </c>
      <c r="N81">
        <v>80</v>
      </c>
      <c r="O81">
        <f>CORREL(K2:K96,K82:K176)</f>
        <v>-5.2239479558551502E-2</v>
      </c>
      <c r="Q81" t="s">
        <v>498</v>
      </c>
      <c r="R81" s="2">
        <f t="shared" si="27"/>
        <v>30.982599951113123</v>
      </c>
      <c r="S81" s="2">
        <v>79</v>
      </c>
      <c r="T81" s="2">
        <f>S81/P2</f>
        <v>17.0995670995671</v>
      </c>
      <c r="U81" s="2">
        <f t="shared" si="19"/>
        <v>5.8481012658227846E-2</v>
      </c>
      <c r="V81" s="2">
        <f t="shared" si="28"/>
        <v>0.48410312423614255</v>
      </c>
      <c r="W81" s="3">
        <v>27.7719441782045</v>
      </c>
      <c r="X81">
        <f t="shared" si="20"/>
        <v>28.865111010597602</v>
      </c>
      <c r="Y81">
        <f t="shared" si="21"/>
        <v>11.257302788705299</v>
      </c>
      <c r="Z81">
        <f t="shared" si="22"/>
        <v>30.982599951113123</v>
      </c>
      <c r="AA81">
        <v>0</v>
      </c>
      <c r="AB81" t="str">
        <f t="shared" si="23"/>
        <v>0</v>
      </c>
      <c r="AC81">
        <f t="shared" si="24"/>
        <v>0</v>
      </c>
      <c r="AD81" s="3">
        <v>5.9317530394298199</v>
      </c>
      <c r="AE81">
        <f t="shared" si="25"/>
        <v>11.93175303942982</v>
      </c>
      <c r="AF81">
        <v>4.5474509999999997</v>
      </c>
      <c r="AH81" s="5"/>
      <c r="AI81" s="3">
        <f t="shared" si="26"/>
        <v>0.70710322896333011</v>
      </c>
    </row>
    <row r="82" spans="1:35" s="22" customFormat="1">
      <c r="A82" s="21">
        <v>254.13057723583401</v>
      </c>
      <c r="B82" s="21">
        <v>257.00846322501201</v>
      </c>
      <c r="C82" s="21">
        <v>284.00762155733202</v>
      </c>
      <c r="D82" s="21">
        <v>263.388752146917</v>
      </c>
      <c r="E82" s="22">
        <f t="shared" si="16"/>
        <v>30.550709715418066</v>
      </c>
      <c r="F82" s="22">
        <v>249.95160315843799</v>
      </c>
      <c r="G82" s="22">
        <v>221.567176195434</v>
      </c>
      <c r="H82" s="22">
        <v>278.99132160825002</v>
      </c>
      <c r="I82" s="22">
        <v>228.419799329705</v>
      </c>
      <c r="J82" s="22">
        <v>29.837286932036889</v>
      </c>
      <c r="K82" s="22">
        <f t="shared" si="17"/>
        <v>30.193998323727477</v>
      </c>
      <c r="L82" s="22">
        <f t="shared" si="18"/>
        <v>0.84891711922962865</v>
      </c>
      <c r="M82" s="22">
        <f t="shared" si="15"/>
        <v>25.632202075002965</v>
      </c>
      <c r="N82" s="22">
        <v>81</v>
      </c>
      <c r="O82" s="22">
        <f>CORREL(K2:K95,K83:K176)</f>
        <v>-8.4989183328356248E-3</v>
      </c>
      <c r="Q82" s="22" t="s">
        <v>499</v>
      </c>
      <c r="R82" s="23">
        <f t="shared" si="27"/>
        <v>30.697363673945556</v>
      </c>
      <c r="S82" s="23">
        <v>80</v>
      </c>
      <c r="T82" s="23">
        <f>S82/P2</f>
        <v>17.316017316017316</v>
      </c>
      <c r="U82" s="23">
        <f t="shared" si="19"/>
        <v>5.7750000000000003E-2</v>
      </c>
      <c r="V82" s="23">
        <f t="shared" si="28"/>
        <v>0.47964630740539932</v>
      </c>
      <c r="W82" s="24">
        <v>25.3293836679726</v>
      </c>
      <c r="X82" s="22">
        <f t="shared" si="20"/>
        <v>5.5954057289691397</v>
      </c>
      <c r="Y82" s="22">
        <f t="shared" si="21"/>
        <v>-30.1831007561962</v>
      </c>
      <c r="Z82" s="22">
        <f t="shared" si="22"/>
        <v>30.697363673945556</v>
      </c>
      <c r="AA82" s="22">
        <v>0</v>
      </c>
      <c r="AB82" s="22" t="str">
        <f t="shared" si="23"/>
        <v>0</v>
      </c>
      <c r="AC82" s="22">
        <f t="shared" si="24"/>
        <v>0</v>
      </c>
      <c r="AD82" s="24">
        <v>6.63885626839315</v>
      </c>
      <c r="AE82" s="22">
        <f t="shared" si="25"/>
        <v>12.63885626839315</v>
      </c>
      <c r="AF82" s="22">
        <v>4.5833659999999998</v>
      </c>
      <c r="AH82" s="30"/>
      <c r="AI82" s="24">
        <f t="shared" si="26"/>
        <v>3.3484187111540109E-2</v>
      </c>
    </row>
    <row r="83" spans="1:35" s="10" customFormat="1">
      <c r="A83" s="9">
        <v>239.05055040886401</v>
      </c>
      <c r="B83" s="9">
        <v>255.360925340466</v>
      </c>
      <c r="C83" s="9">
        <v>248.62781284198601</v>
      </c>
      <c r="D83" s="9">
        <v>255.621070000911</v>
      </c>
      <c r="E83" s="10">
        <f t="shared" si="16"/>
        <v>9.5807949021596333</v>
      </c>
      <c r="F83" s="10">
        <v>218.95331309277699</v>
      </c>
      <c r="G83" s="10">
        <v>222.463653445707</v>
      </c>
      <c r="H83" s="10">
        <v>249.18160666380399</v>
      </c>
      <c r="I83" s="10">
        <v>216.617918971911</v>
      </c>
      <c r="J83" s="10">
        <v>30.78834753205048</v>
      </c>
      <c r="K83" s="10">
        <f t="shared" si="17"/>
        <v>20.184571217105056</v>
      </c>
      <c r="L83" s="10">
        <f t="shared" si="18"/>
        <v>0.8318209107152772</v>
      </c>
      <c r="M83" s="10">
        <f t="shared" si="15"/>
        <v>16.7899484122097</v>
      </c>
      <c r="N83" s="10">
        <v>82</v>
      </c>
      <c r="O83" s="10">
        <f>CORREL(K2:K94,K84:K176)</f>
        <v>-1.568681158562886E-2</v>
      </c>
      <c r="Q83" s="10" t="s">
        <v>500</v>
      </c>
      <c r="R83" s="11">
        <f t="shared" si="27"/>
        <v>32.076742187240654</v>
      </c>
      <c r="S83" s="11">
        <v>81</v>
      </c>
      <c r="T83" s="11">
        <f>S83/P2</f>
        <v>17.532467532467532</v>
      </c>
      <c r="U83" s="2">
        <f t="shared" si="19"/>
        <v>5.7037037037037039E-2</v>
      </c>
      <c r="V83" s="11">
        <f t="shared" si="28"/>
        <v>0.50119909667563523</v>
      </c>
      <c r="W83" s="12">
        <v>25.610391283528699</v>
      </c>
      <c r="X83" s="10">
        <f t="shared" si="20"/>
        <v>-20.309223409990999</v>
      </c>
      <c r="Y83" s="10">
        <f t="shared" si="21"/>
        <v>-24.8284682135201</v>
      </c>
      <c r="Z83" s="10">
        <f t="shared" si="22"/>
        <v>32.076742187240654</v>
      </c>
      <c r="AA83" s="10">
        <v>0</v>
      </c>
      <c r="AB83" s="10" t="str">
        <f t="shared" si="23"/>
        <v>0</v>
      </c>
      <c r="AC83" s="10">
        <f t="shared" si="24"/>
        <v>0</v>
      </c>
      <c r="AD83" s="3">
        <v>6.6723404555046901</v>
      </c>
      <c r="AE83" s="10">
        <f t="shared" si="25"/>
        <v>12.67234045550469</v>
      </c>
      <c r="AF83" s="10">
        <v>4.6228059999999997</v>
      </c>
      <c r="AH83" s="13"/>
      <c r="AI83" s="3">
        <f t="shared" si="26"/>
        <v>-0.63809735192586992</v>
      </c>
    </row>
    <row r="84" spans="1:35">
      <c r="A84" s="8">
        <v>239.05055040886401</v>
      </c>
      <c r="B84" s="8">
        <v>255.360925340466</v>
      </c>
      <c r="C84" s="8">
        <v>248.62781284198601</v>
      </c>
      <c r="D84" s="8">
        <v>255.621070000911</v>
      </c>
      <c r="E84">
        <f t="shared" si="16"/>
        <v>9.5807949021596333</v>
      </c>
      <c r="F84">
        <v>218.95331309277699</v>
      </c>
      <c r="G84">
        <v>222.463653445707</v>
      </c>
      <c r="H84">
        <v>249.18160666380399</v>
      </c>
      <c r="I84">
        <v>216.617918971911</v>
      </c>
      <c r="J84">
        <v>30.78834753205048</v>
      </c>
      <c r="K84">
        <f t="shared" si="17"/>
        <v>20.184571217105056</v>
      </c>
      <c r="L84">
        <f t="shared" si="18"/>
        <v>0.81402168006651965</v>
      </c>
      <c r="M84">
        <f t="shared" si="15"/>
        <v>16.430678573570173</v>
      </c>
      <c r="N84">
        <v>83</v>
      </c>
      <c r="O84">
        <f>CORREL(K2:K93,K85:K176)</f>
        <v>-6.7074184948765735E-3</v>
      </c>
      <c r="Q84" t="s">
        <v>501</v>
      </c>
      <c r="R84" s="2">
        <f t="shared" si="27"/>
        <v>43.859425979136958</v>
      </c>
      <c r="S84" s="2">
        <v>82</v>
      </c>
      <c r="T84" s="2">
        <f>S84/P2</f>
        <v>17.748917748917748</v>
      </c>
      <c r="U84" s="2">
        <f t="shared" si="19"/>
        <v>5.6341463414634148E-2</v>
      </c>
      <c r="V84" s="2">
        <f t="shared" si="28"/>
        <v>0.68530353092401497</v>
      </c>
      <c r="W84" s="3">
        <v>25.062382384511601</v>
      </c>
      <c r="X84">
        <f t="shared" si="20"/>
        <v>27.537825895021701</v>
      </c>
      <c r="Y84">
        <f t="shared" si="21"/>
        <v>34.136745483347802</v>
      </c>
      <c r="Z84">
        <f t="shared" si="22"/>
        <v>43.859425979136958</v>
      </c>
      <c r="AA84">
        <v>0</v>
      </c>
      <c r="AB84" t="str">
        <f t="shared" si="23"/>
        <v>0</v>
      </c>
      <c r="AC84">
        <f t="shared" si="24"/>
        <v>0</v>
      </c>
      <c r="AD84" s="3">
        <v>6.0342431035788202</v>
      </c>
      <c r="AE84">
        <f t="shared" si="25"/>
        <v>12.03424310357882</v>
      </c>
      <c r="AF84">
        <v>4.6491360000000004</v>
      </c>
      <c r="AH84" s="5"/>
      <c r="AI84" s="3">
        <f t="shared" si="26"/>
        <v>-1.2384689874960912</v>
      </c>
    </row>
    <row r="85" spans="1:35">
      <c r="A85" s="8">
        <v>244.379165590041</v>
      </c>
      <c r="B85" s="8">
        <v>258.72344851957598</v>
      </c>
      <c r="C85" s="8">
        <v>254.18726678395501</v>
      </c>
      <c r="D85" s="8">
        <v>259.07019565448599</v>
      </c>
      <c r="E85">
        <f t="shared" si="16"/>
        <v>9.8142285792427799</v>
      </c>
      <c r="F85">
        <v>215.44223699309899</v>
      </c>
      <c r="G85">
        <v>225.81349651173301</v>
      </c>
      <c r="H85">
        <v>253.08738500691501</v>
      </c>
      <c r="I85">
        <v>221.72682421495</v>
      </c>
      <c r="J85">
        <v>37.866318271564381</v>
      </c>
      <c r="K85">
        <f t="shared" si="17"/>
        <v>23.840273425403581</v>
      </c>
      <c r="L85">
        <f t="shared" si="18"/>
        <v>0.79556230718901699</v>
      </c>
      <c r="M85">
        <f t="shared" si="15"/>
        <v>18.966422930331081</v>
      </c>
      <c r="N85">
        <v>84</v>
      </c>
      <c r="O85">
        <f>CORREL(K2:K92,K86:K176)</f>
        <v>-2.4848556299573766E-2</v>
      </c>
      <c r="Q85" t="s">
        <v>502</v>
      </c>
      <c r="R85" s="2">
        <f t="shared" si="27"/>
        <v>4.0362786029038054</v>
      </c>
      <c r="S85" s="2">
        <v>83</v>
      </c>
      <c r="T85" s="2">
        <f>S85/P2</f>
        <v>17.965367965367964</v>
      </c>
      <c r="U85" s="2">
        <f t="shared" si="19"/>
        <v>5.5662650602409644E-2</v>
      </c>
      <c r="V85" s="2">
        <f t="shared" si="28"/>
        <v>6.3066853170371959E-2</v>
      </c>
      <c r="W85" s="3">
        <v>30.125015528879398</v>
      </c>
      <c r="X85">
        <f t="shared" si="20"/>
        <v>3.7686738252032299</v>
      </c>
      <c r="Y85">
        <f t="shared" si="21"/>
        <v>-1.4452136726059399</v>
      </c>
      <c r="Z85">
        <f t="shared" si="22"/>
        <v>4.0362786029038054</v>
      </c>
      <c r="AA85">
        <v>0</v>
      </c>
      <c r="AB85" t="str">
        <f t="shared" si="23"/>
        <v>0</v>
      </c>
      <c r="AC85">
        <f t="shared" si="24"/>
        <v>0</v>
      </c>
      <c r="AD85" s="3">
        <v>4.7957741160827299</v>
      </c>
      <c r="AE85">
        <f t="shared" si="25"/>
        <v>10.795774116082729</v>
      </c>
      <c r="AF85">
        <v>4.6838839999999999</v>
      </c>
      <c r="AH85" s="5"/>
      <c r="AI85" s="3">
        <f t="shared" si="26"/>
        <v>-1.7064915496419388</v>
      </c>
    </row>
    <row r="86" spans="1:35">
      <c r="A86" s="8">
        <v>250.57085469167899</v>
      </c>
      <c r="B86" s="8">
        <v>260.51805548166902</v>
      </c>
      <c r="C86" s="8">
        <v>257.52309765055003</v>
      </c>
      <c r="D86" s="8">
        <v>261.13789717974799</v>
      </c>
      <c r="E86">
        <f t="shared" si="16"/>
        <v>6.9798199038262698</v>
      </c>
      <c r="F86">
        <v>210.47579754187399</v>
      </c>
      <c r="G86">
        <v>226.94769215862101</v>
      </c>
      <c r="H86">
        <v>245.93962886825099</v>
      </c>
      <c r="I86">
        <v>223.59501630137399</v>
      </c>
      <c r="J86">
        <v>35.621956259440417</v>
      </c>
      <c r="K86">
        <f t="shared" si="17"/>
        <v>21.300888081633342</v>
      </c>
      <c r="L86">
        <f t="shared" si="18"/>
        <v>0.7764872623288821</v>
      </c>
      <c r="M86">
        <f t="shared" si="15"/>
        <v>16.539868271681389</v>
      </c>
      <c r="N86">
        <v>85</v>
      </c>
      <c r="O86">
        <f>CORREL(K2:K91,K87:K176)</f>
        <v>-3.7477894857553533E-2</v>
      </c>
      <c r="Q86" t="s">
        <v>503</v>
      </c>
      <c r="R86" s="2">
        <f t="shared" si="27"/>
        <v>26.501610368806638</v>
      </c>
      <c r="S86" s="2">
        <v>84</v>
      </c>
      <c r="T86" s="2">
        <f>S86/P2</f>
        <v>18.18181818181818</v>
      </c>
      <c r="U86" s="2">
        <f t="shared" si="19"/>
        <v>5.5000000000000007E-2</v>
      </c>
      <c r="V86" s="2">
        <f t="shared" si="28"/>
        <v>0.41408766201260372</v>
      </c>
      <c r="W86" s="3">
        <v>27.659995294691999</v>
      </c>
      <c r="X86">
        <f t="shared" si="20"/>
        <v>-23.783935395268202</v>
      </c>
      <c r="Y86">
        <f t="shared" si="21"/>
        <v>11.6901569387989</v>
      </c>
      <c r="Z86">
        <f t="shared" si="22"/>
        <v>26.501610368806638</v>
      </c>
      <c r="AA86">
        <v>0</v>
      </c>
      <c r="AB86" t="str">
        <f t="shared" si="23"/>
        <v>0</v>
      </c>
      <c r="AC86">
        <f t="shared" si="24"/>
        <v>0</v>
      </c>
      <c r="AD86" s="3">
        <v>3.0892825664407901</v>
      </c>
      <c r="AE86">
        <f t="shared" si="25"/>
        <v>9.0892825664407901</v>
      </c>
      <c r="AF86">
        <v>4.7273319999999996</v>
      </c>
      <c r="AH86" s="5"/>
      <c r="AI86" s="3">
        <f t="shared" si="26"/>
        <v>-1.9954274932419001</v>
      </c>
    </row>
    <row r="87" spans="1:35">
      <c r="A87" s="8">
        <v>250.57085469167899</v>
      </c>
      <c r="B87" s="8">
        <v>260.51805548166902</v>
      </c>
      <c r="C87" s="8">
        <v>257.52309765055003</v>
      </c>
      <c r="D87" s="8">
        <v>261.13789717974799</v>
      </c>
      <c r="E87">
        <f t="shared" si="16"/>
        <v>6.9798199038262698</v>
      </c>
      <c r="F87">
        <v>210.47579754187399</v>
      </c>
      <c r="G87">
        <v>226.94769215862101</v>
      </c>
      <c r="H87">
        <v>245.93962886825099</v>
      </c>
      <c r="I87">
        <v>223.59501630137399</v>
      </c>
      <c r="J87">
        <v>35.621956259440417</v>
      </c>
      <c r="K87">
        <f t="shared" si="17"/>
        <v>21.300888081633342</v>
      </c>
      <c r="L87">
        <f t="shared" si="18"/>
        <v>0.7568424989399587</v>
      </c>
      <c r="M87">
        <f t="shared" si="15"/>
        <v>16.121417365343763</v>
      </c>
      <c r="N87">
        <v>86</v>
      </c>
      <c r="O87">
        <f>CORREL(K2:K90,K88:K176)</f>
        <v>-9.2844200936154225E-2</v>
      </c>
      <c r="Q87" t="s">
        <v>504</v>
      </c>
      <c r="R87" s="2">
        <f t="shared" si="27"/>
        <v>5.7480462270846031</v>
      </c>
      <c r="S87" s="2">
        <v>85</v>
      </c>
      <c r="T87" s="2">
        <f>S87/P2</f>
        <v>18.398268398268399</v>
      </c>
      <c r="U87" s="2">
        <f t="shared" si="19"/>
        <v>5.4352941176470583E-2</v>
      </c>
      <c r="V87" s="2">
        <f t="shared" si="28"/>
        <v>8.9813222298196924E-2</v>
      </c>
      <c r="W87" s="3">
        <v>26.960210392524701</v>
      </c>
      <c r="X87">
        <f t="shared" si="20"/>
        <v>-0.33076058792461699</v>
      </c>
      <c r="Y87">
        <f t="shared" si="21"/>
        <v>5.7385218359937697</v>
      </c>
      <c r="Z87">
        <f t="shared" si="22"/>
        <v>5.7480462270846031</v>
      </c>
      <c r="AA87">
        <v>0</v>
      </c>
      <c r="AB87" t="str">
        <f t="shared" si="23"/>
        <v>0</v>
      </c>
      <c r="AC87">
        <f t="shared" si="24"/>
        <v>0</v>
      </c>
      <c r="AD87" s="3">
        <v>1.0938550731988901</v>
      </c>
      <c r="AE87">
        <f t="shared" si="25"/>
        <v>7.0938550731988901</v>
      </c>
      <c r="AF87">
        <v>4.7420239999999998</v>
      </c>
      <c r="AH87" s="3"/>
      <c r="AI87" s="3">
        <f t="shared" si="26"/>
        <v>-2.0777178526710118</v>
      </c>
    </row>
    <row r="88" spans="1:35">
      <c r="A88" s="8">
        <v>229.51729741077901</v>
      </c>
      <c r="B88" s="8">
        <v>260.293826567059</v>
      </c>
      <c r="C88" s="8">
        <v>235.63567117772601</v>
      </c>
      <c r="D88" s="8">
        <v>261.27346647388703</v>
      </c>
      <c r="E88">
        <f t="shared" si="16"/>
        <v>6.196304697084809</v>
      </c>
      <c r="F88">
        <v>209.87396430227</v>
      </c>
      <c r="G88">
        <v>226.85758241883499</v>
      </c>
      <c r="H88">
        <v>239.43982313579099</v>
      </c>
      <c r="I88">
        <v>222.74207635426799</v>
      </c>
      <c r="J88">
        <v>29.850919562572589</v>
      </c>
      <c r="K88">
        <f t="shared" si="17"/>
        <v>18.023612129828699</v>
      </c>
      <c r="L88">
        <f t="shared" si="18"/>
        <v>0.73667534297793003</v>
      </c>
      <c r="M88">
        <f t="shared" si="15"/>
        <v>13.277550647442737</v>
      </c>
      <c r="N88">
        <v>87</v>
      </c>
      <c r="O88">
        <f>CORREL(K2:K89,K89:K176)</f>
        <v>-0.11763820487910198</v>
      </c>
      <c r="Q88" t="s">
        <v>505</v>
      </c>
      <c r="R88" s="2">
        <f t="shared" si="27"/>
        <v>24.163720451036735</v>
      </c>
      <c r="S88" s="2">
        <v>86</v>
      </c>
      <c r="T88" s="2">
        <f>S88/P2</f>
        <v>18.614718614718615</v>
      </c>
      <c r="U88" s="2">
        <f t="shared" si="19"/>
        <v>5.3720930232558139E-2</v>
      </c>
      <c r="V88" s="2">
        <f t="shared" si="28"/>
        <v>0.37755813204744898</v>
      </c>
      <c r="W88" s="3">
        <v>21.990436406964701</v>
      </c>
      <c r="X88">
        <f t="shared" si="20"/>
        <v>23.454404437106199</v>
      </c>
      <c r="Y88">
        <f t="shared" si="21"/>
        <v>-5.8117379962025097</v>
      </c>
      <c r="Z88">
        <f t="shared" si="22"/>
        <v>24.163720451036735</v>
      </c>
      <c r="AA88">
        <v>0</v>
      </c>
      <c r="AB88" t="str">
        <f t="shared" si="23"/>
        <v>0</v>
      </c>
      <c r="AC88">
        <f t="shared" si="24"/>
        <v>0</v>
      </c>
      <c r="AD88" s="3">
        <v>-0.98386277947212197</v>
      </c>
      <c r="AE88">
        <f t="shared" si="25"/>
        <v>5.0161372205278782</v>
      </c>
      <c r="AF88">
        <v>4.7690950000000001</v>
      </c>
      <c r="AH88" s="5"/>
      <c r="AI88" s="3">
        <f t="shared" si="26"/>
        <v>-1.9476684571311784</v>
      </c>
    </row>
    <row r="89" spans="1:35">
      <c r="A89" s="8">
        <v>226.138637438822</v>
      </c>
      <c r="B89" s="8">
        <v>261.43142830815299</v>
      </c>
      <c r="C89" s="8">
        <v>231.703369140625</v>
      </c>
      <c r="D89" s="8">
        <v>261.54069311238402</v>
      </c>
      <c r="E89">
        <f t="shared" si="16"/>
        <v>5.5658043183797732</v>
      </c>
      <c r="F89">
        <v>210.094078924869</v>
      </c>
      <c r="G89">
        <v>229.119465037542</v>
      </c>
      <c r="H89">
        <v>233.12025374475601</v>
      </c>
      <c r="I89">
        <v>223.06767872613599</v>
      </c>
      <c r="J89">
        <v>23.808167598429744</v>
      </c>
      <c r="K89">
        <f t="shared" si="17"/>
        <v>14.686985958404758</v>
      </c>
      <c r="L89">
        <f t="shared" si="18"/>
        <v>0.71603437888794164</v>
      </c>
      <c r="M89">
        <f t="shared" si="15"/>
        <v>10.516386868462272</v>
      </c>
      <c r="N89">
        <v>88</v>
      </c>
      <c r="O89">
        <f>CORREL(K2:K88,K90:K176)</f>
        <v>-1.9992297961088309E-2</v>
      </c>
      <c r="Q89" t="s">
        <v>506</v>
      </c>
      <c r="R89" s="2">
        <f t="shared" si="27"/>
        <v>48.068941459658724</v>
      </c>
      <c r="S89" s="2">
        <v>87</v>
      </c>
      <c r="T89" s="2">
        <f>S89/P2</f>
        <v>18.831168831168831</v>
      </c>
      <c r="U89" s="2">
        <f t="shared" si="19"/>
        <v>5.3103448275862067E-2</v>
      </c>
      <c r="V89" s="2">
        <f t="shared" si="28"/>
        <v>0.75107721030716756</v>
      </c>
      <c r="W89" s="3">
        <v>17.047466498801601</v>
      </c>
      <c r="X89">
        <f t="shared" si="20"/>
        <v>-33.7983611325878</v>
      </c>
      <c r="Y89">
        <f t="shared" si="21"/>
        <v>-34.180314770394901</v>
      </c>
      <c r="Z89">
        <f t="shared" si="22"/>
        <v>48.068941459658724</v>
      </c>
      <c r="AA89">
        <v>0</v>
      </c>
      <c r="AB89" t="str">
        <f t="shared" si="23"/>
        <v>0</v>
      </c>
      <c r="AC89">
        <f t="shared" si="24"/>
        <v>0</v>
      </c>
      <c r="AD89" s="3">
        <v>-2.9315312366033002</v>
      </c>
      <c r="AE89">
        <f t="shared" si="25"/>
        <v>3.0684687633966998</v>
      </c>
      <c r="AF89">
        <v>4.8202600000000002</v>
      </c>
      <c r="AH89" s="3"/>
      <c r="AI89" s="3">
        <f t="shared" si="26"/>
        <v>-1.6217774950440296</v>
      </c>
    </row>
    <row r="90" spans="1:35">
      <c r="A90" s="8">
        <v>225.623389811831</v>
      </c>
      <c r="B90" s="8">
        <v>260.49906903574902</v>
      </c>
      <c r="C90" s="8">
        <v>228.428713074917</v>
      </c>
      <c r="D90" s="8">
        <v>261.40512381824499</v>
      </c>
      <c r="E90">
        <f t="shared" si="16"/>
        <v>2.9480118519597709</v>
      </c>
      <c r="F90">
        <v>209.542190492385</v>
      </c>
      <c r="G90">
        <v>225.89416361411699</v>
      </c>
      <c r="H90">
        <v>219.503801991503</v>
      </c>
      <c r="I90">
        <v>225.694721622689</v>
      </c>
      <c r="J90">
        <v>9.9636078188226875</v>
      </c>
      <c r="K90">
        <f t="shared" si="17"/>
        <v>6.4558098353912294</v>
      </c>
      <c r="L90">
        <f t="shared" si="18"/>
        <v>0.69496933256042159</v>
      </c>
      <c r="M90">
        <f t="shared" si="15"/>
        <v>4.4865898524388479</v>
      </c>
      <c r="N90">
        <v>89</v>
      </c>
      <c r="O90">
        <f>CORREL(K2:K87,K91:K176)</f>
        <v>1.9550612405250006E-3</v>
      </c>
      <c r="Q90" t="s">
        <v>507</v>
      </c>
      <c r="R90" s="2">
        <f t="shared" si="27"/>
        <v>41.938461606320914</v>
      </c>
      <c r="S90" s="2">
        <v>88</v>
      </c>
      <c r="T90" s="2">
        <f>S90/P2</f>
        <v>19.047619047619047</v>
      </c>
      <c r="U90" s="2">
        <f t="shared" si="19"/>
        <v>5.2499999999999998E-2</v>
      </c>
      <c r="V90" s="2">
        <f t="shared" si="28"/>
        <v>0.65528846259876428</v>
      </c>
      <c r="W90" s="3">
        <v>6.9244018757409602</v>
      </c>
      <c r="X90">
        <f t="shared" si="20"/>
        <v>9.4795069014637008</v>
      </c>
      <c r="Y90">
        <f t="shared" si="21"/>
        <v>40.853072232207403</v>
      </c>
      <c r="Z90">
        <f t="shared" si="22"/>
        <v>41.938461606320914</v>
      </c>
      <c r="AA90">
        <v>0</v>
      </c>
      <c r="AB90" t="str">
        <f t="shared" si="23"/>
        <v>0</v>
      </c>
      <c r="AC90">
        <f t="shared" si="24"/>
        <v>0</v>
      </c>
      <c r="AD90" s="3">
        <v>-4.5533087316473297</v>
      </c>
      <c r="AE90">
        <f t="shared" si="25"/>
        <v>1.4466912683526703</v>
      </c>
      <c r="AF90">
        <v>4.8544780000000003</v>
      </c>
      <c r="AH90" s="5"/>
      <c r="AI90" s="3">
        <f t="shared" si="26"/>
        <v>-1.1366952527430305</v>
      </c>
    </row>
    <row r="91" spans="1:35" s="26" customFormat="1">
      <c r="A91" s="25">
        <v>225.623389811831</v>
      </c>
      <c r="B91" s="25">
        <v>260.49906903574902</v>
      </c>
      <c r="C91" s="25">
        <v>228.428713074917</v>
      </c>
      <c r="D91" s="25">
        <v>261.40512381824499</v>
      </c>
      <c r="E91" s="26">
        <f t="shared" si="16"/>
        <v>2.9480118519597709</v>
      </c>
      <c r="F91" s="26">
        <v>209.542190492385</v>
      </c>
      <c r="G91" s="26">
        <v>225.89416361411699</v>
      </c>
      <c r="H91" s="26">
        <v>219.503801991503</v>
      </c>
      <c r="I91" s="26">
        <v>225.694721622689</v>
      </c>
      <c r="J91" s="26">
        <v>9.9636078188226875</v>
      </c>
      <c r="K91" s="26">
        <f t="shared" si="17"/>
        <v>6.4558098353912294</v>
      </c>
      <c r="L91" s="26">
        <f t="shared" si="18"/>
        <v>0.67353095153705278</v>
      </c>
      <c r="M91" s="26">
        <f t="shared" si="15"/>
        <v>4.3481877413733185</v>
      </c>
      <c r="N91" s="26">
        <v>90</v>
      </c>
      <c r="O91" s="26">
        <f>CORREL(K2:K86,K92:K176)</f>
        <v>4.3482099819014519E-2</v>
      </c>
      <c r="Q91" s="26" t="s">
        <v>508</v>
      </c>
      <c r="R91" s="27">
        <f t="shared" si="27"/>
        <v>50.037822488632706</v>
      </c>
      <c r="S91" s="27">
        <v>89</v>
      </c>
      <c r="T91" s="27">
        <f>S91/P2</f>
        <v>19.264069264069263</v>
      </c>
      <c r="U91" s="27">
        <f t="shared" si="19"/>
        <v>5.1910112359550564E-2</v>
      </c>
      <c r="V91" s="27">
        <f t="shared" si="28"/>
        <v>0.78184097638488603</v>
      </c>
      <c r="W91" s="28">
        <v>6.7107982549536302</v>
      </c>
      <c r="X91" s="26">
        <f t="shared" si="20"/>
        <v>11.9430298084493</v>
      </c>
      <c r="Y91" s="26">
        <f t="shared" si="21"/>
        <v>-48.591642474796103</v>
      </c>
      <c r="Z91" s="26">
        <f t="shared" si="22"/>
        <v>50.037822488632706</v>
      </c>
      <c r="AA91" s="26">
        <v>0</v>
      </c>
      <c r="AB91" s="26" t="str">
        <f t="shared" si="23"/>
        <v>0</v>
      </c>
      <c r="AC91" s="26">
        <f t="shared" si="24"/>
        <v>0</v>
      </c>
      <c r="AD91" s="28">
        <v>-5.6900039843903603</v>
      </c>
      <c r="AE91" s="26">
        <f t="shared" si="25"/>
        <v>0.30999601560963974</v>
      </c>
      <c r="AF91" s="26">
        <v>4.8832979999999999</v>
      </c>
      <c r="AH91" s="28"/>
      <c r="AI91" s="28">
        <f t="shared" si="26"/>
        <v>-0.54506415426945942</v>
      </c>
    </row>
    <row r="92" spans="1:35">
      <c r="A92" s="8">
        <v>212.18714067629799</v>
      </c>
      <c r="B92" s="8">
        <v>258.16879474328101</v>
      </c>
      <c r="C92" s="8">
        <v>215.07619989892299</v>
      </c>
      <c r="D92" s="8">
        <v>257.35686282146702</v>
      </c>
      <c r="E92">
        <f t="shared" si="16"/>
        <v>3.0009826119948078</v>
      </c>
      <c r="F92">
        <v>201.80217864634</v>
      </c>
      <c r="G92">
        <v>222.47457992612999</v>
      </c>
      <c r="H92">
        <v>217.01448670620999</v>
      </c>
      <c r="I92">
        <v>221.394342207259</v>
      </c>
      <c r="J92">
        <v>15.250614087231282</v>
      </c>
      <c r="K92">
        <f t="shared" si="17"/>
        <v>9.1257983496130457</v>
      </c>
      <c r="L92">
        <f t="shared" si="18"/>
        <v>0.65177088275550155</v>
      </c>
      <c r="M92">
        <f t="shared" si="15"/>
        <v>5.9479296461759938</v>
      </c>
      <c r="N92">
        <v>91</v>
      </c>
      <c r="O92">
        <f>CORREL(K2:K85,K93:K176)</f>
        <v>3.2434091990539024E-2</v>
      </c>
      <c r="Q92" t="s">
        <v>509</v>
      </c>
      <c r="R92" s="2">
        <f t="shared" si="27"/>
        <v>58.053866472109554</v>
      </c>
      <c r="S92" s="2">
        <v>90</v>
      </c>
      <c r="T92" s="2">
        <f>S92/P2</f>
        <v>19.480519480519479</v>
      </c>
      <c r="U92" s="2">
        <f t="shared" si="19"/>
        <v>5.1333333333333335E-2</v>
      </c>
      <c r="V92" s="2">
        <f t="shared" si="28"/>
        <v>0.90709166362671179</v>
      </c>
      <c r="W92" s="3">
        <v>9.9399062061981898</v>
      </c>
      <c r="X92">
        <f t="shared" si="20"/>
        <v>-34.493364197725199</v>
      </c>
      <c r="Y92">
        <f t="shared" si="21"/>
        <v>46.695387766722902</v>
      </c>
      <c r="Z92">
        <f t="shared" si="22"/>
        <v>58.053866472109554</v>
      </c>
      <c r="AA92">
        <v>0</v>
      </c>
      <c r="AB92" t="str">
        <f t="shared" si="23"/>
        <v>0</v>
      </c>
      <c r="AC92">
        <f t="shared" si="24"/>
        <v>0</v>
      </c>
      <c r="AD92" s="3">
        <v>-6.2350681386598197</v>
      </c>
      <c r="AE92">
        <f t="shared" si="25"/>
        <v>-0.23506813865981968</v>
      </c>
      <c r="AF92">
        <v>4.9236829999999996</v>
      </c>
      <c r="AH92" s="5"/>
      <c r="AI92" s="3">
        <f t="shared" si="26"/>
        <v>9.0285304729539995E-2</v>
      </c>
    </row>
    <row r="93" spans="1:35">
      <c r="A93" s="8">
        <v>212.18714067629799</v>
      </c>
      <c r="B93" s="8">
        <v>258.16879474328101</v>
      </c>
      <c r="C93" s="8">
        <v>215.07619989892299</v>
      </c>
      <c r="D93" s="8">
        <v>257.35686282146702</v>
      </c>
      <c r="E93">
        <f t="shared" si="16"/>
        <v>3.0009826119948078</v>
      </c>
      <c r="F93">
        <v>201.80217864634</v>
      </c>
      <c r="G93">
        <v>222.47457992612999</v>
      </c>
      <c r="H93">
        <v>217.01448670620999</v>
      </c>
      <c r="I93">
        <v>221.394342207259</v>
      </c>
      <c r="J93">
        <v>15.250614087231282</v>
      </c>
      <c r="K93">
        <f t="shared" si="17"/>
        <v>9.1257983496130457</v>
      </c>
      <c r="L93">
        <f t="shared" si="18"/>
        <v>0.62974154812741923</v>
      </c>
      <c r="M93">
        <f t="shared" si="15"/>
        <v>5.7468943805839672</v>
      </c>
      <c r="N93">
        <v>92</v>
      </c>
      <c r="O93">
        <f>CORREL(K2:K84,K94:K176)</f>
        <v>9.5713746430787297E-2</v>
      </c>
      <c r="Q93" t="s">
        <v>510</v>
      </c>
      <c r="R93" s="2">
        <f t="shared" si="27"/>
        <v>22.743404512671578</v>
      </c>
      <c r="S93" s="2">
        <v>91</v>
      </c>
      <c r="T93" s="2">
        <f>S93/P2</f>
        <v>19.696969696969695</v>
      </c>
      <c r="U93" s="2">
        <f t="shared" si="19"/>
        <v>5.0769230769230775E-2</v>
      </c>
      <c r="V93" s="2">
        <f t="shared" si="28"/>
        <v>0.35536569551049341</v>
      </c>
      <c r="W93" s="3">
        <v>9.6039453251868299</v>
      </c>
      <c r="X93">
        <f t="shared" si="20"/>
        <v>22.651745329636999</v>
      </c>
      <c r="Y93">
        <f t="shared" si="21"/>
        <v>-2.0398240973863602</v>
      </c>
      <c r="Z93">
        <f t="shared" si="22"/>
        <v>22.743404512671578</v>
      </c>
      <c r="AA93">
        <v>0</v>
      </c>
      <c r="AB93" t="str">
        <f t="shared" si="23"/>
        <v>0</v>
      </c>
      <c r="AC93">
        <f t="shared" si="24"/>
        <v>0</v>
      </c>
      <c r="AD93" s="3">
        <v>-6.1447828339302797</v>
      </c>
      <c r="AE93">
        <f t="shared" si="25"/>
        <v>-0.14478283393027969</v>
      </c>
      <c r="AF93">
        <v>4.9395730000000002</v>
      </c>
      <c r="AH93" s="3"/>
      <c r="AI93" s="3">
        <f t="shared" si="26"/>
        <v>0.70313434599868962</v>
      </c>
    </row>
    <row r="94" spans="1:35" s="15" customFormat="1">
      <c r="A94" s="14">
        <v>209.878382107627</v>
      </c>
      <c r="B94" s="14">
        <v>260.38265480605497</v>
      </c>
      <c r="C94" s="14">
        <v>215.92898808935701</v>
      </c>
      <c r="D94" s="14">
        <v>259.79407498251999</v>
      </c>
      <c r="E94" s="15">
        <f t="shared" si="16"/>
        <v>6.0791659752649743</v>
      </c>
      <c r="F94" s="15">
        <v>199.39363163454499</v>
      </c>
      <c r="G94" s="15">
        <v>223.53755110803701</v>
      </c>
      <c r="H94" s="15">
        <v>213.92303466796801</v>
      </c>
      <c r="I94" s="15">
        <v>222.088241161539</v>
      </c>
      <c r="J94" s="15">
        <v>14.601508546333841</v>
      </c>
      <c r="K94" s="15">
        <f t="shared" si="17"/>
        <v>10.340337260799409</v>
      </c>
      <c r="L94" s="15">
        <f t="shared" si="18"/>
        <v>0.60749601824946631</v>
      </c>
      <c r="M94" s="15">
        <f t="shared" si="15"/>
        <v>6.281713713292234</v>
      </c>
      <c r="N94" s="15">
        <v>93</v>
      </c>
      <c r="O94" s="15">
        <f>CORREL(K2:K83,K95:K176)</f>
        <v>0.14962368878947777</v>
      </c>
      <c r="Q94" s="15" t="s">
        <v>511</v>
      </c>
      <c r="R94" s="16">
        <f t="shared" si="27"/>
        <v>9.1421868191310445</v>
      </c>
      <c r="S94" s="16">
        <v>92</v>
      </c>
      <c r="T94" s="16">
        <f>S94/P2</f>
        <v>19.913419913419911</v>
      </c>
      <c r="U94" s="2">
        <f t="shared" si="19"/>
        <v>5.0217391304347832E-2</v>
      </c>
      <c r="V94" s="16">
        <f t="shared" si="28"/>
        <v>0.14284666904892257</v>
      </c>
      <c r="W94" s="17">
        <v>8.8703583023333294</v>
      </c>
      <c r="X94" s="15">
        <f t="shared" si="20"/>
        <v>7.5138375941678399</v>
      </c>
      <c r="Y94" s="15">
        <f t="shared" si="21"/>
        <v>-5.2078617919798402</v>
      </c>
      <c r="Z94" s="15">
        <f t="shared" si="22"/>
        <v>9.1421868191310445</v>
      </c>
      <c r="AA94" s="15">
        <v>0</v>
      </c>
      <c r="AB94" s="15" t="str">
        <f t="shared" si="23"/>
        <v>0</v>
      </c>
      <c r="AC94" s="15">
        <f t="shared" si="24"/>
        <v>0</v>
      </c>
      <c r="AD94" s="3">
        <v>-5.4416484879315901</v>
      </c>
      <c r="AE94" s="15">
        <f t="shared" si="25"/>
        <v>0.55835151206840994</v>
      </c>
      <c r="AF94" s="15">
        <v>4.9704490000000003</v>
      </c>
      <c r="AH94" s="18"/>
      <c r="AI94" s="3">
        <f t="shared" si="26"/>
        <v>1.2309234520457002</v>
      </c>
    </row>
    <row r="95" spans="1:35">
      <c r="A95" s="8">
        <v>210.89924924382899</v>
      </c>
      <c r="B95" s="8">
        <v>259.13757561709599</v>
      </c>
      <c r="C95" s="8">
        <v>211.012729511186</v>
      </c>
      <c r="D95" s="8">
        <v>258.031100855727</v>
      </c>
      <c r="E95">
        <f t="shared" si="16"/>
        <v>1.1122788178446859</v>
      </c>
      <c r="F95">
        <v>197.50365403468501</v>
      </c>
      <c r="G95">
        <v>220.15030845315499</v>
      </c>
      <c r="H95">
        <v>208.744237046297</v>
      </c>
      <c r="I95">
        <v>218.99338302909101</v>
      </c>
      <c r="J95">
        <v>11.299963844091966</v>
      </c>
      <c r="K95">
        <f t="shared" si="17"/>
        <v>6.2061213309683261</v>
      </c>
      <c r="L95">
        <f t="shared" si="18"/>
        <v>0.58508788455159788</v>
      </c>
      <c r="M95">
        <f t="shared" si="15"/>
        <v>3.6311264008068052</v>
      </c>
      <c r="N95">
        <v>94</v>
      </c>
      <c r="O95">
        <f>CORREL(K2:K82,K96:K176)</f>
        <v>9.3931560584320534E-2</v>
      </c>
      <c r="Q95" t="s">
        <v>512</v>
      </c>
      <c r="R95" s="2">
        <f t="shared" si="27"/>
        <v>41.603913747851045</v>
      </c>
      <c r="S95" s="2">
        <v>93</v>
      </c>
      <c r="T95" s="2">
        <f>S95/P2</f>
        <v>20.129870129870131</v>
      </c>
      <c r="U95" s="2">
        <f t="shared" si="19"/>
        <v>4.9677419354838707E-2</v>
      </c>
      <c r="V95" s="2">
        <f t="shared" si="28"/>
        <v>0.65006115231017259</v>
      </c>
      <c r="W95" s="3">
        <v>6.6114719410492899</v>
      </c>
      <c r="X95">
        <f t="shared" si="20"/>
        <v>-31.783940205139299</v>
      </c>
      <c r="Y95">
        <f t="shared" si="21"/>
        <v>-26.845237644222099</v>
      </c>
      <c r="Z95">
        <f t="shared" si="22"/>
        <v>41.603913747851045</v>
      </c>
      <c r="AA95">
        <v>0</v>
      </c>
      <c r="AB95" t="str">
        <f t="shared" si="23"/>
        <v>0</v>
      </c>
      <c r="AC95">
        <f t="shared" si="24"/>
        <v>0</v>
      </c>
      <c r="AD95" s="3">
        <v>-4.2107250358858899</v>
      </c>
      <c r="AE95">
        <f t="shared" si="25"/>
        <v>1.7892749641141101</v>
      </c>
      <c r="AF95">
        <v>5.0165860000000002</v>
      </c>
      <c r="AH95" s="3"/>
      <c r="AI95" s="3">
        <f t="shared" si="26"/>
        <v>1.6212835079845798</v>
      </c>
    </row>
    <row r="96" spans="1:35">
      <c r="A96" s="8">
        <v>210.71075059467699</v>
      </c>
      <c r="B96" s="8">
        <v>264.06781267099302</v>
      </c>
      <c r="C96" s="8">
        <v>194.12816409099801</v>
      </c>
      <c r="D96" s="8">
        <v>260.62620740363502</v>
      </c>
      <c r="E96">
        <f t="shared" si="16"/>
        <v>16.935962386835378</v>
      </c>
      <c r="F96">
        <v>205.298365730255</v>
      </c>
      <c r="G96">
        <v>225.23729328793701</v>
      </c>
      <c r="H96">
        <v>201.35233814521499</v>
      </c>
      <c r="I96">
        <v>223.734463821589</v>
      </c>
      <c r="J96">
        <v>4.2225146662647068</v>
      </c>
      <c r="K96">
        <f t="shared" si="17"/>
        <v>10.579238526550043</v>
      </c>
      <c r="L96">
        <f t="shared" si="18"/>
        <v>0.56257113019061278</v>
      </c>
      <c r="M96">
        <f t="shared" si="15"/>
        <v>5.9515741744373303</v>
      </c>
      <c r="N96">
        <v>95</v>
      </c>
      <c r="O96">
        <f>CORREL(K2:K81,K97:K176)</f>
        <v>8.6817698947904809E-2</v>
      </c>
      <c r="Q96" t="s">
        <v>513</v>
      </c>
      <c r="R96" s="2">
        <f t="shared" si="27"/>
        <v>57.048258554992131</v>
      </c>
      <c r="S96" s="2">
        <v>94</v>
      </c>
      <c r="T96" s="2">
        <f>S96/P2</f>
        <v>20.346320346320347</v>
      </c>
      <c r="U96" s="2">
        <f t="shared" si="19"/>
        <v>4.9148936170212765E-2</v>
      </c>
      <c r="V96" s="2">
        <f t="shared" si="28"/>
        <v>0.89137903992175205</v>
      </c>
      <c r="W96" s="3">
        <v>2.3754648480469398</v>
      </c>
      <c r="X96">
        <f t="shared" si="20"/>
        <v>49.860051468818902</v>
      </c>
      <c r="Y96">
        <f t="shared" si="21"/>
        <v>27.721455078764599</v>
      </c>
      <c r="Z96">
        <f t="shared" si="22"/>
        <v>57.048258554992131</v>
      </c>
      <c r="AA96">
        <v>0</v>
      </c>
      <c r="AB96" t="str">
        <f t="shared" si="23"/>
        <v>0</v>
      </c>
      <c r="AC96">
        <f t="shared" si="24"/>
        <v>0</v>
      </c>
      <c r="AD96" s="3">
        <v>-2.5894415279013101</v>
      </c>
      <c r="AE96">
        <f t="shared" si="25"/>
        <v>3.4105584720986899</v>
      </c>
      <c r="AF96">
        <v>5.0541530000000003</v>
      </c>
      <c r="AH96" s="5"/>
      <c r="AI96" s="3">
        <f t="shared" si="26"/>
        <v>1.8373543887734334</v>
      </c>
    </row>
    <row r="97" spans="1:35">
      <c r="A97" s="8">
        <v>210.71075059467699</v>
      </c>
      <c r="B97" s="8">
        <v>264.06781267099302</v>
      </c>
      <c r="C97" s="8">
        <v>194.12816409099801</v>
      </c>
      <c r="D97" s="8">
        <v>260.62620740363502</v>
      </c>
      <c r="E97">
        <f t="shared" si="16"/>
        <v>16.935962386835378</v>
      </c>
      <c r="F97">
        <v>205.298365730255</v>
      </c>
      <c r="G97">
        <v>225.23729328793701</v>
      </c>
      <c r="H97">
        <v>201.35233814521499</v>
      </c>
      <c r="I97">
        <v>223.734463821589</v>
      </c>
      <c r="J97">
        <v>4.2225146662647068</v>
      </c>
      <c r="K97">
        <f t="shared" si="17"/>
        <v>10.579238526550043</v>
      </c>
      <c r="L97">
        <f t="shared" si="18"/>
        <v>0.54000000000000048</v>
      </c>
      <c r="M97">
        <f t="shared" si="15"/>
        <v>5.7127888043370278</v>
      </c>
      <c r="N97">
        <v>96</v>
      </c>
      <c r="O97">
        <f>CORREL(K2:K80,K98:K176)</f>
        <v>0.12153616236416946</v>
      </c>
      <c r="Q97" t="s">
        <v>514</v>
      </c>
      <c r="R97" s="2">
        <f t="shared" si="27"/>
        <v>23.440461574883042</v>
      </c>
      <c r="S97" s="2">
        <v>95</v>
      </c>
      <c r="T97" s="2">
        <f>S97/P2</f>
        <v>20.562770562770563</v>
      </c>
      <c r="U97" s="2">
        <f t="shared" si="19"/>
        <v>4.8631578947368422E-2</v>
      </c>
      <c r="V97" s="2">
        <f t="shared" si="28"/>
        <v>0.36625721210754753</v>
      </c>
      <c r="W97" s="3">
        <v>2.2801579197829098</v>
      </c>
      <c r="X97">
        <f t="shared" si="20"/>
        <v>-23.440291093232702</v>
      </c>
      <c r="Y97">
        <f t="shared" si="21"/>
        <v>-8.9399709641746497E-2</v>
      </c>
      <c r="Z97">
        <f t="shared" si="22"/>
        <v>23.440461574883042</v>
      </c>
      <c r="AA97">
        <v>0</v>
      </c>
      <c r="AB97" t="str">
        <f t="shared" si="23"/>
        <v>0</v>
      </c>
      <c r="AC97">
        <f t="shared" si="24"/>
        <v>0</v>
      </c>
      <c r="AD97" s="3">
        <v>-0.75208713912787695</v>
      </c>
      <c r="AE97">
        <f t="shared" si="25"/>
        <v>5.2479128608721233</v>
      </c>
      <c r="AF97">
        <v>5.0842879999999999</v>
      </c>
      <c r="AH97" s="5"/>
      <c r="AI97" s="3">
        <f t="shared" si="26"/>
        <v>1.8613384244222368</v>
      </c>
    </row>
    <row r="98" spans="1:35">
      <c r="A98" s="8">
        <v>208.73278784844601</v>
      </c>
      <c r="B98" s="8">
        <v>262.76789873768797</v>
      </c>
      <c r="C98" s="8">
        <v>207.24999026287301</v>
      </c>
      <c r="D98" s="8">
        <v>262.85898646491898</v>
      </c>
      <c r="E98">
        <f t="shared" si="16"/>
        <v>1.4855926944600992</v>
      </c>
      <c r="F98">
        <v>190.06723984299001</v>
      </c>
      <c r="G98">
        <v>225.07980358554201</v>
      </c>
      <c r="H98">
        <v>209.82713893786399</v>
      </c>
      <c r="I98">
        <v>225.94771685767199</v>
      </c>
      <c r="J98">
        <v>19.778950570936296</v>
      </c>
      <c r="K98">
        <f t="shared" si="17"/>
        <v>10.632271632698197</v>
      </c>
      <c r="L98">
        <f t="shared" si="18"/>
        <v>0.51742886980938796</v>
      </c>
      <c r="M98">
        <f t="shared" ref="M98:M129" si="29">K98*L98</f>
        <v>5.5014442944134441</v>
      </c>
      <c r="N98">
        <v>97</v>
      </c>
      <c r="O98">
        <f>CORREL(K2:K79,K99:K176)</f>
        <v>0.10918155577136419</v>
      </c>
      <c r="Q98" t="s">
        <v>515</v>
      </c>
      <c r="R98" s="2">
        <f t="shared" si="27"/>
        <v>37.03467279032067</v>
      </c>
      <c r="S98" s="2">
        <v>96</v>
      </c>
      <c r="T98" s="2">
        <f>S98/P2</f>
        <v>20.779220779220779</v>
      </c>
      <c r="U98" s="2">
        <f t="shared" si="19"/>
        <v>4.8125000000000001E-2</v>
      </c>
      <c r="V98" s="2">
        <f t="shared" si="28"/>
        <v>0.57866676234876047</v>
      </c>
      <c r="W98" s="3">
        <v>10.234200039935301</v>
      </c>
      <c r="X98">
        <f t="shared" si="20"/>
        <v>-31.770771305670699</v>
      </c>
      <c r="Y98">
        <f t="shared" si="21"/>
        <v>-19.031160745705701</v>
      </c>
      <c r="Z98">
        <f t="shared" si="22"/>
        <v>37.03467279032067</v>
      </c>
      <c r="AA98">
        <v>0</v>
      </c>
      <c r="AB98" t="str">
        <f t="shared" si="23"/>
        <v>0</v>
      </c>
      <c r="AC98">
        <f t="shared" si="24"/>
        <v>0</v>
      </c>
      <c r="AD98" s="3">
        <v>1.1092512852943599</v>
      </c>
      <c r="AE98">
        <f t="shared" si="25"/>
        <v>7.1092512852943601</v>
      </c>
      <c r="AF98">
        <v>5.0998070000000002</v>
      </c>
      <c r="AH98" s="5"/>
      <c r="AI98" s="3">
        <f t="shared" si="26"/>
        <v>1.6959384003118396</v>
      </c>
    </row>
    <row r="99" spans="1:35">
      <c r="A99" s="8">
        <v>210.619949518938</v>
      </c>
      <c r="B99" s="8">
        <v>263.2095781022</v>
      </c>
      <c r="C99" s="8">
        <v>209.253701057879</v>
      </c>
      <c r="D99" s="8">
        <v>263.32339560660802</v>
      </c>
      <c r="E99">
        <f t="shared" si="16"/>
        <v>1.3709811383296848</v>
      </c>
      <c r="F99">
        <v>180.92298978219199</v>
      </c>
      <c r="G99">
        <v>225.37859561192801</v>
      </c>
      <c r="H99">
        <v>211.138889891628</v>
      </c>
      <c r="I99">
        <v>225.85787690752599</v>
      </c>
      <c r="J99">
        <v>30.219701024062513</v>
      </c>
      <c r="K99">
        <f t="shared" si="17"/>
        <v>15.795341081196099</v>
      </c>
      <c r="L99">
        <f t="shared" si="18"/>
        <v>0.49491211544840241</v>
      </c>
      <c r="M99">
        <f t="shared" si="29"/>
        <v>7.8173056687238169</v>
      </c>
      <c r="N99">
        <v>98</v>
      </c>
      <c r="O99">
        <f>CORREL(K2:K78,K100:K176)</f>
        <v>0.10298529300364484</v>
      </c>
      <c r="Q99" t="s">
        <v>516</v>
      </c>
      <c r="R99" s="2">
        <f t="shared" si="27"/>
        <v>41.872693232461266</v>
      </c>
      <c r="S99" s="2">
        <v>97</v>
      </c>
      <c r="T99" s="2">
        <f>S99/P2</f>
        <v>20.995670995670995</v>
      </c>
      <c r="U99" s="2">
        <f t="shared" si="19"/>
        <v>4.7628865979381443E-2</v>
      </c>
      <c r="V99" s="2">
        <f t="shared" si="28"/>
        <v>0.65426083175720728</v>
      </c>
      <c r="W99" s="3">
        <v>14.956096162036999</v>
      </c>
      <c r="X99">
        <f t="shared" si="20"/>
        <v>2.32963118362649</v>
      </c>
      <c r="Y99">
        <f t="shared" si="21"/>
        <v>41.807837268723702</v>
      </c>
      <c r="Z99">
        <f t="shared" si="22"/>
        <v>41.872693232461266</v>
      </c>
      <c r="AA99">
        <v>0</v>
      </c>
      <c r="AB99" t="str">
        <f t="shared" si="23"/>
        <v>0</v>
      </c>
      <c r="AC99">
        <f t="shared" si="24"/>
        <v>0</v>
      </c>
      <c r="AD99" s="3">
        <v>2.8051896856062002</v>
      </c>
      <c r="AE99">
        <f t="shared" si="25"/>
        <v>8.8051896856061997</v>
      </c>
      <c r="AF99">
        <v>5.1587540000000001</v>
      </c>
      <c r="AH99" s="5"/>
      <c r="AI99" s="3">
        <f t="shared" si="26"/>
        <v>1.3635673272537403</v>
      </c>
    </row>
    <row r="100" spans="1:35">
      <c r="A100" s="8">
        <v>169.81386177270701</v>
      </c>
      <c r="B100" s="8">
        <v>256.34666923790098</v>
      </c>
      <c r="C100" s="8">
        <v>215.00590283583099</v>
      </c>
      <c r="D100" s="8">
        <v>262.17972359861301</v>
      </c>
      <c r="E100">
        <f t="shared" si="16"/>
        <v>45.566929879311658</v>
      </c>
      <c r="F100">
        <v>176.85813672254901</v>
      </c>
      <c r="G100">
        <v>227.015712871625</v>
      </c>
      <c r="H100">
        <v>210.28149841545999</v>
      </c>
      <c r="I100">
        <v>229.63864147616701</v>
      </c>
      <c r="J100">
        <v>33.526122073983956</v>
      </c>
      <c r="K100">
        <f t="shared" si="17"/>
        <v>39.546525976647807</v>
      </c>
      <c r="L100">
        <f t="shared" si="18"/>
        <v>0.47250398175053393</v>
      </c>
      <c r="M100">
        <f t="shared" si="29"/>
        <v>18.68589098836701</v>
      </c>
      <c r="N100">
        <v>99</v>
      </c>
      <c r="O100">
        <f>CORREL(K2:K77,K101:K176)</f>
        <v>0.12811091742804373</v>
      </c>
      <c r="Q100" t="s">
        <v>517</v>
      </c>
      <c r="R100" s="2">
        <f t="shared" si="27"/>
        <v>47.609378363988377</v>
      </c>
      <c r="S100" s="2">
        <v>98</v>
      </c>
      <c r="T100" s="2">
        <f>S100/P2</f>
        <v>21.212121212121211</v>
      </c>
      <c r="U100" s="2">
        <f t="shared" si="19"/>
        <v>4.7142857142857146E-2</v>
      </c>
      <c r="V100" s="2">
        <f t="shared" si="28"/>
        <v>0.74389653693731839</v>
      </c>
      <c r="W100" s="3">
        <v>15.841226172611901</v>
      </c>
      <c r="X100">
        <f t="shared" si="20"/>
        <v>28.887067087994701</v>
      </c>
      <c r="Y100">
        <f t="shared" si="21"/>
        <v>-37.844289704777097</v>
      </c>
      <c r="Z100">
        <f t="shared" si="22"/>
        <v>47.609378363988377</v>
      </c>
      <c r="AA100">
        <v>0</v>
      </c>
      <c r="AB100" t="str">
        <f t="shared" si="23"/>
        <v>0</v>
      </c>
      <c r="AC100">
        <f t="shared" si="24"/>
        <v>0</v>
      </c>
      <c r="AD100" s="3">
        <v>4.16875701285994</v>
      </c>
      <c r="AE100">
        <f t="shared" si="25"/>
        <v>10.16875701285994</v>
      </c>
      <c r="AF100">
        <v>5.1832979999999997</v>
      </c>
      <c r="AH100" s="5"/>
      <c r="AI100" s="3">
        <f t="shared" si="26"/>
        <v>0.90346320997405982</v>
      </c>
    </row>
    <row r="101" spans="1:35" s="22" customFormat="1">
      <c r="A101" s="21">
        <v>169.81386177270701</v>
      </c>
      <c r="B101" s="21">
        <v>256.34666923790098</v>
      </c>
      <c r="C101" s="21">
        <v>215.00590283583099</v>
      </c>
      <c r="D101" s="21">
        <v>262.17972359861301</v>
      </c>
      <c r="E101" s="22">
        <f t="shared" si="16"/>
        <v>45.566929879311658</v>
      </c>
      <c r="F101" s="22">
        <v>176.85813672254901</v>
      </c>
      <c r="G101" s="22">
        <v>227.015712871625</v>
      </c>
      <c r="H101" s="22">
        <v>210.28149841545999</v>
      </c>
      <c r="I101" s="22">
        <v>229.63864147616701</v>
      </c>
      <c r="J101" s="22">
        <v>33.526122073983956</v>
      </c>
      <c r="K101" s="22">
        <f t="shared" si="17"/>
        <v>39.546525976647807</v>
      </c>
      <c r="L101" s="22">
        <f t="shared" si="18"/>
        <v>0.45025845187258101</v>
      </c>
      <c r="M101" s="22">
        <f t="shared" si="29"/>
        <v>17.80615756318425</v>
      </c>
      <c r="N101" s="22">
        <v>100</v>
      </c>
      <c r="O101" s="22">
        <f>CORREL(K2:K76,K102:K176)</f>
        <v>0.17183069727522907</v>
      </c>
      <c r="Q101" s="22" t="s">
        <v>518</v>
      </c>
      <c r="R101" s="23">
        <f t="shared" si="27"/>
        <v>35.615503412219198</v>
      </c>
      <c r="S101" s="23">
        <v>99</v>
      </c>
      <c r="T101" s="23">
        <f>S101/P2</f>
        <v>21.428571428571427</v>
      </c>
      <c r="U101" s="23">
        <f t="shared" si="19"/>
        <v>4.6666666666666669E-2</v>
      </c>
      <c r="V101" s="23">
        <f t="shared" si="28"/>
        <v>0.55649224081592497</v>
      </c>
      <c r="W101" s="24">
        <v>15.095419822323199</v>
      </c>
      <c r="X101" s="22">
        <f t="shared" si="20"/>
        <v>-35.006774106410496</v>
      </c>
      <c r="Y101" s="22">
        <f t="shared" si="21"/>
        <v>-6.5566645459826001</v>
      </c>
      <c r="Z101" s="22">
        <f t="shared" si="22"/>
        <v>35.615503412219198</v>
      </c>
      <c r="AA101" s="22">
        <v>0</v>
      </c>
      <c r="AB101" s="22" t="str">
        <f t="shared" si="23"/>
        <v>0</v>
      </c>
      <c r="AC101" s="22">
        <f t="shared" si="24"/>
        <v>0</v>
      </c>
      <c r="AD101" s="24">
        <v>5.0722202228339999</v>
      </c>
      <c r="AE101" s="22">
        <f t="shared" si="25"/>
        <v>11.072220222834</v>
      </c>
      <c r="AF101" s="22">
        <v>5.2238579999999999</v>
      </c>
      <c r="AH101" s="30"/>
      <c r="AI101" s="24">
        <f t="shared" si="26"/>
        <v>0.36706894350969144</v>
      </c>
    </row>
    <row r="102" spans="1:35">
      <c r="A102" s="8">
        <v>158.54999254278599</v>
      </c>
      <c r="B102" s="8">
        <v>257.91424821786802</v>
      </c>
      <c r="C102" s="8">
        <v>219.74673070054101</v>
      </c>
      <c r="D102" s="8">
        <v>264.40707314339102</v>
      </c>
      <c r="E102">
        <f t="shared" si="16"/>
        <v>61.540210729752317</v>
      </c>
      <c r="F102">
        <v>168.40984276203699</v>
      </c>
      <c r="G102">
        <v>225.33215807012999</v>
      </c>
      <c r="H102">
        <v>210.94958187355601</v>
      </c>
      <c r="I102">
        <v>229.491268885274</v>
      </c>
      <c r="J102">
        <v>42.742573699401269</v>
      </c>
      <c r="K102">
        <f t="shared" si="17"/>
        <v>52.141392214576797</v>
      </c>
      <c r="L102">
        <f t="shared" si="18"/>
        <v>0.42822911724449869</v>
      </c>
      <c r="M102">
        <f t="shared" si="29"/>
        <v>22.328462359947398</v>
      </c>
      <c r="N102">
        <v>101</v>
      </c>
      <c r="O102">
        <f>CORREL(K2:K75,K103:K176)</f>
        <v>0.1311427987858069</v>
      </c>
      <c r="Q102" t="s">
        <v>519</v>
      </c>
      <c r="R102" s="2">
        <f t="shared" si="27"/>
        <v>34.242476298347192</v>
      </c>
      <c r="S102" s="2">
        <v>100</v>
      </c>
      <c r="T102" s="2">
        <f>S102/P2</f>
        <v>21.645021645021643</v>
      </c>
      <c r="U102" s="2">
        <f t="shared" si="19"/>
        <v>4.6200000000000005E-2</v>
      </c>
      <c r="V102" s="2">
        <f t="shared" si="28"/>
        <v>0.53503869216167488</v>
      </c>
      <c r="W102" s="3">
        <v>18.303614604052498</v>
      </c>
      <c r="X102">
        <f t="shared" si="20"/>
        <v>23.189317244367</v>
      </c>
      <c r="Y102">
        <f t="shared" si="21"/>
        <v>25.195292194832199</v>
      </c>
      <c r="Z102">
        <f t="shared" si="22"/>
        <v>34.242476298347192</v>
      </c>
      <c r="AA102">
        <v>0</v>
      </c>
      <c r="AB102" t="str">
        <f t="shared" si="23"/>
        <v>0</v>
      </c>
      <c r="AC102">
        <f t="shared" si="24"/>
        <v>0</v>
      </c>
      <c r="AD102" s="3">
        <v>5.4392891663436904</v>
      </c>
      <c r="AE102">
        <f t="shared" si="25"/>
        <v>11.439289166343691</v>
      </c>
      <c r="AF102">
        <v>5.2492989999999997</v>
      </c>
      <c r="AH102" s="5"/>
      <c r="AI102" s="3">
        <f t="shared" si="26"/>
        <v>-0.18777970012991219</v>
      </c>
    </row>
    <row r="103" spans="1:35">
      <c r="A103" s="8">
        <v>158.54999254278599</v>
      </c>
      <c r="B103" s="8">
        <v>257.91424821786802</v>
      </c>
      <c r="C103" s="8">
        <v>219.74673070054101</v>
      </c>
      <c r="D103" s="8">
        <v>264.40707314339102</v>
      </c>
      <c r="E103">
        <f t="shared" si="16"/>
        <v>61.540210729752317</v>
      </c>
      <c r="F103">
        <v>168.40984276203699</v>
      </c>
      <c r="G103">
        <v>225.33215807012999</v>
      </c>
      <c r="H103">
        <v>210.94958187355601</v>
      </c>
      <c r="I103">
        <v>229.491268885274</v>
      </c>
      <c r="J103">
        <v>42.742573699401269</v>
      </c>
      <c r="K103">
        <f t="shared" si="17"/>
        <v>52.141392214576797</v>
      </c>
      <c r="L103">
        <f t="shared" si="18"/>
        <v>0.40646904846294751</v>
      </c>
      <c r="M103">
        <f t="shared" si="29"/>
        <v>21.193862078992371</v>
      </c>
      <c r="N103">
        <v>102</v>
      </c>
      <c r="O103">
        <f>CORREL(K2:K74,K104:K176)</f>
        <v>9.562326088247089E-2</v>
      </c>
      <c r="Q103" t="s">
        <v>520</v>
      </c>
      <c r="R103" s="2">
        <f t="shared" si="27"/>
        <v>31.820381335948245</v>
      </c>
      <c r="S103" s="2">
        <v>101</v>
      </c>
      <c r="T103" s="2">
        <f>S103/P2</f>
        <v>21.861471861471863</v>
      </c>
      <c r="U103" s="2">
        <f t="shared" si="19"/>
        <v>4.5742574257425742E-2</v>
      </c>
      <c r="V103" s="2">
        <f t="shared" si="28"/>
        <v>0.49719345837419132</v>
      </c>
      <c r="W103" s="3">
        <v>17.373533260453002</v>
      </c>
      <c r="X103">
        <f t="shared" si="20"/>
        <v>-10.574386634144</v>
      </c>
      <c r="Y103">
        <f t="shared" si="21"/>
        <v>-30.011981202126599</v>
      </c>
      <c r="Z103">
        <f t="shared" si="22"/>
        <v>31.820381335948245</v>
      </c>
      <c r="AA103">
        <v>0</v>
      </c>
      <c r="AB103" t="str">
        <f t="shared" si="23"/>
        <v>0</v>
      </c>
      <c r="AC103">
        <f t="shared" si="24"/>
        <v>0</v>
      </c>
      <c r="AD103" s="3">
        <v>5.25150946621378</v>
      </c>
      <c r="AE103">
        <f t="shared" si="25"/>
        <v>11.251509466213779</v>
      </c>
      <c r="AF103">
        <v>5.2880830000000003</v>
      </c>
      <c r="AH103" s="3"/>
      <c r="AI103" s="3">
        <f t="shared" si="26"/>
        <v>-0.70319592119269814</v>
      </c>
    </row>
    <row r="104" spans="1:35" s="10" customFormat="1">
      <c r="A104" s="9">
        <v>156.55024428311901</v>
      </c>
      <c r="B104" s="9">
        <v>259.60191731137502</v>
      </c>
      <c r="C104" s="9">
        <v>215.69825049968</v>
      </c>
      <c r="D104" s="9">
        <v>263.32545275261401</v>
      </c>
      <c r="E104" s="10">
        <f t="shared" si="16"/>
        <v>59.265093905067758</v>
      </c>
      <c r="F104" s="10">
        <v>162.003805791357</v>
      </c>
      <c r="G104" s="10">
        <v>226.00336097093799</v>
      </c>
      <c r="H104" s="10">
        <v>185.018700031918</v>
      </c>
      <c r="I104" s="10">
        <v>225.851132166524</v>
      </c>
      <c r="J104" s="10">
        <v>23.015397683140332</v>
      </c>
      <c r="K104" s="10">
        <f t="shared" si="17"/>
        <v>41.140245794104047</v>
      </c>
      <c r="L104" s="10">
        <f t="shared" si="18"/>
        <v>0.38503066743957859</v>
      </c>
      <c r="M104" s="10">
        <f t="shared" si="29"/>
        <v>15.840256296732196</v>
      </c>
      <c r="N104" s="10">
        <v>103</v>
      </c>
      <c r="O104" s="10">
        <f>CORREL(K2:K73,K105:K176)</f>
        <v>0.22014749789570656</v>
      </c>
      <c r="Q104" s="10" t="s">
        <v>521</v>
      </c>
      <c r="R104" s="11">
        <f t="shared" si="27"/>
        <v>31.02398808433405</v>
      </c>
      <c r="S104" s="11">
        <v>102</v>
      </c>
      <c r="T104" s="11">
        <f>S104/P2</f>
        <v>22.077922077922079</v>
      </c>
      <c r="U104" s="2">
        <f t="shared" si="19"/>
        <v>4.5294117647058825E-2</v>
      </c>
      <c r="V104" s="11">
        <f t="shared" si="28"/>
        <v>0.48474981381771953</v>
      </c>
      <c r="W104" s="12">
        <v>8.8616339313268302</v>
      </c>
      <c r="X104" s="10">
        <f t="shared" si="20"/>
        <v>12.532376114069301</v>
      </c>
      <c r="Y104" s="10">
        <f t="shared" si="21"/>
        <v>28.380052600240301</v>
      </c>
      <c r="Z104" s="10">
        <f t="shared" si="22"/>
        <v>31.02398808433405</v>
      </c>
      <c r="AA104" s="10">
        <v>0</v>
      </c>
      <c r="AB104" s="10" t="str">
        <f t="shared" si="23"/>
        <v>0</v>
      </c>
      <c r="AC104" s="10">
        <f t="shared" si="24"/>
        <v>0</v>
      </c>
      <c r="AD104" s="3">
        <v>4.5483135450210801</v>
      </c>
      <c r="AE104" s="10">
        <f t="shared" si="25"/>
        <v>10.548313545021081</v>
      </c>
      <c r="AF104" s="10">
        <v>5.3204799999999999</v>
      </c>
      <c r="AH104" s="13"/>
      <c r="AI104" s="3">
        <f t="shared" si="26"/>
        <v>-1.1274082961084506</v>
      </c>
    </row>
    <row r="105" spans="1:35">
      <c r="A105" s="8">
        <v>156.55024428311901</v>
      </c>
      <c r="B105" s="8">
        <v>259.60191731137502</v>
      </c>
      <c r="C105" s="8">
        <v>215.69825049968</v>
      </c>
      <c r="D105" s="8">
        <v>263.32545275261401</v>
      </c>
      <c r="E105">
        <f t="shared" si="16"/>
        <v>59.265093905067758</v>
      </c>
      <c r="F105">
        <v>162.003805791357</v>
      </c>
      <c r="G105">
        <v>226.00336097093799</v>
      </c>
      <c r="H105">
        <v>185.018700031918</v>
      </c>
      <c r="I105">
        <v>225.851132166524</v>
      </c>
      <c r="J105">
        <v>23.015397683140332</v>
      </c>
      <c r="K105">
        <f t="shared" si="17"/>
        <v>41.140245794104047</v>
      </c>
      <c r="L105">
        <f t="shared" si="18"/>
        <v>0.36396562111205866</v>
      </c>
      <c r="M105">
        <f t="shared" si="29"/>
        <v>14.973635113153838</v>
      </c>
      <c r="N105">
        <v>104</v>
      </c>
      <c r="O105">
        <f>CORREL(K2:K72,K106:K176)</f>
        <v>0.19913828751387569</v>
      </c>
      <c r="Q105" t="s">
        <v>522</v>
      </c>
      <c r="R105" s="2">
        <f t="shared" si="27"/>
        <v>29.560061142969872</v>
      </c>
      <c r="S105" s="2">
        <v>103</v>
      </c>
      <c r="T105" s="2">
        <f>S105/P2</f>
        <v>22.294372294372295</v>
      </c>
      <c r="U105" s="2">
        <f t="shared" si="19"/>
        <v>4.4854368932038834E-2</v>
      </c>
      <c r="V105" s="2">
        <f t="shared" si="28"/>
        <v>0.46187595535890424</v>
      </c>
      <c r="W105" s="3">
        <v>8.3768135128851906</v>
      </c>
      <c r="X105">
        <f t="shared" si="20"/>
        <v>-27.561633749646202</v>
      </c>
      <c r="Y105">
        <f t="shared" si="21"/>
        <v>-10.684266929765499</v>
      </c>
      <c r="Z105">
        <f t="shared" si="22"/>
        <v>29.560061142969872</v>
      </c>
      <c r="AA105">
        <v>0</v>
      </c>
      <c r="AB105" t="str">
        <f t="shared" si="23"/>
        <v>0</v>
      </c>
      <c r="AC105">
        <f t="shared" si="24"/>
        <v>0</v>
      </c>
      <c r="AD105" s="3">
        <v>3.4209052489126299</v>
      </c>
      <c r="AE105">
        <f t="shared" si="25"/>
        <v>9.4209052489126304</v>
      </c>
      <c r="AF105">
        <v>5.348077</v>
      </c>
      <c r="AH105" s="3"/>
      <c r="AI105" s="3">
        <f t="shared" si="26"/>
        <v>-1.42008258954783</v>
      </c>
    </row>
    <row r="106" spans="1:35">
      <c r="A106" s="8">
        <v>166.74355449750701</v>
      </c>
      <c r="B106" s="8">
        <v>259.15673068154098</v>
      </c>
      <c r="C106" s="8">
        <v>139.47707061173799</v>
      </c>
      <c r="D106" s="8">
        <v>259.470327414427</v>
      </c>
      <c r="E106">
        <f t="shared" si="16"/>
        <v>27.268287192337155</v>
      </c>
      <c r="F106">
        <v>167.91676847108999</v>
      </c>
      <c r="G106">
        <v>225.671013858067</v>
      </c>
      <c r="H106">
        <v>175.13809287223299</v>
      </c>
      <c r="I106">
        <v>225.26518279198001</v>
      </c>
      <c r="J106">
        <v>7.2327190572249194</v>
      </c>
      <c r="K106">
        <f t="shared" si="17"/>
        <v>17.250503124781037</v>
      </c>
      <c r="L106">
        <f t="shared" si="18"/>
        <v>0.3433246570220706</v>
      </c>
      <c r="M106">
        <f t="shared" si="29"/>
        <v>5.9225230687736063</v>
      </c>
      <c r="N106">
        <v>105</v>
      </c>
      <c r="O106">
        <f>CORREL(K2:K71,K107:K176)</f>
        <v>6.4702949066468618E-2</v>
      </c>
      <c r="Q106" t="s">
        <v>523</v>
      </c>
      <c r="R106" s="2">
        <f t="shared" si="27"/>
        <v>30.963106942481822</v>
      </c>
      <c r="S106" s="2">
        <v>104</v>
      </c>
      <c r="T106" s="2">
        <f>S106/P2</f>
        <v>22.510822510822511</v>
      </c>
      <c r="U106" s="2">
        <f t="shared" si="19"/>
        <v>4.4423076923076926E-2</v>
      </c>
      <c r="V106" s="2">
        <f t="shared" si="28"/>
        <v>0.48379854597627847</v>
      </c>
      <c r="W106" s="3">
        <v>2.4831707896587099</v>
      </c>
      <c r="X106">
        <f t="shared" si="20"/>
        <v>29.498773530056301</v>
      </c>
      <c r="Y106">
        <f t="shared" si="21"/>
        <v>9.4093757366796495</v>
      </c>
      <c r="Z106">
        <f t="shared" si="22"/>
        <v>30.963106942481822</v>
      </c>
      <c r="AA106">
        <v>0</v>
      </c>
      <c r="AB106" t="str">
        <f t="shared" si="23"/>
        <v>0</v>
      </c>
      <c r="AC106">
        <f t="shared" si="24"/>
        <v>0</v>
      </c>
      <c r="AD106" s="3">
        <v>2.0008226593648</v>
      </c>
      <c r="AE106">
        <f t="shared" si="25"/>
        <v>8.0008226593648004</v>
      </c>
      <c r="AF106">
        <v>5.3817019999999998</v>
      </c>
      <c r="AH106" s="5"/>
      <c r="AI106" s="3">
        <f t="shared" si="26"/>
        <v>-1.5562397346736061</v>
      </c>
    </row>
    <row r="107" spans="1:35">
      <c r="A107" s="8">
        <v>139.16703172973101</v>
      </c>
      <c r="B107" s="8">
        <v>263.14081546768602</v>
      </c>
      <c r="C107" s="8">
        <v>172.70610788545699</v>
      </c>
      <c r="D107" s="8">
        <v>262.82846651188498</v>
      </c>
      <c r="E107">
        <f t="shared" si="16"/>
        <v>33.540530574959263</v>
      </c>
      <c r="F107">
        <v>144.222931739421</v>
      </c>
      <c r="G107">
        <v>226.776308289761</v>
      </c>
      <c r="H107">
        <v>175.699946659548</v>
      </c>
      <c r="I107">
        <v>223.63470910217001</v>
      </c>
      <c r="J107">
        <v>31.633401867920728</v>
      </c>
      <c r="K107">
        <f t="shared" si="17"/>
        <v>32.586966221439994</v>
      </c>
      <c r="L107">
        <f t="shared" si="18"/>
        <v>0.32315750106004149</v>
      </c>
      <c r="M107">
        <f t="shared" si="29"/>
        <v>10.53072257124853</v>
      </c>
      <c r="N107">
        <v>106</v>
      </c>
      <c r="O107">
        <f>CORREL(K2:K70,K108:K176)</f>
        <v>4.1026551464444963E-2</v>
      </c>
      <c r="Q107" t="s">
        <v>524</v>
      </c>
      <c r="R107" s="2">
        <f t="shared" si="27"/>
        <v>14.619478146865665</v>
      </c>
      <c r="S107" s="2">
        <v>105</v>
      </c>
      <c r="T107" s="2">
        <f>S107/P2</f>
        <v>22.727272727272727</v>
      </c>
      <c r="U107" s="2">
        <f t="shared" si="19"/>
        <v>4.4000000000000004E-2</v>
      </c>
      <c r="V107" s="2">
        <f t="shared" si="28"/>
        <v>0.22842934604477602</v>
      </c>
      <c r="W107" s="3">
        <v>10.2225710976653</v>
      </c>
      <c r="X107">
        <f t="shared" si="20"/>
        <v>3.3806023915822898</v>
      </c>
      <c r="Y107">
        <f t="shared" si="21"/>
        <v>14.223243960387901</v>
      </c>
      <c r="Z107">
        <f t="shared" si="22"/>
        <v>14.619478146865665</v>
      </c>
      <c r="AA107">
        <v>0</v>
      </c>
      <c r="AB107" t="str">
        <f t="shared" si="23"/>
        <v>0</v>
      </c>
      <c r="AC107">
        <f t="shared" si="24"/>
        <v>0</v>
      </c>
      <c r="AD107" s="3">
        <v>0.44458292469119398</v>
      </c>
      <c r="AE107">
        <f t="shared" si="25"/>
        <v>6.4445829246911943</v>
      </c>
      <c r="AF107">
        <v>5.4239629999999996</v>
      </c>
      <c r="AH107" s="3"/>
      <c r="AI107" s="3">
        <f t="shared" si="26"/>
        <v>-1.5283806094332641</v>
      </c>
    </row>
    <row r="108" spans="1:35">
      <c r="A108" s="8">
        <v>139.16703172973101</v>
      </c>
      <c r="B108" s="8">
        <v>263.14081546768602</v>
      </c>
      <c r="C108" s="8">
        <v>172.70610788545699</v>
      </c>
      <c r="D108" s="8">
        <v>262.82846651188498</v>
      </c>
      <c r="E108">
        <f t="shared" si="16"/>
        <v>33.540530574959263</v>
      </c>
      <c r="F108">
        <v>144.222931739421</v>
      </c>
      <c r="G108">
        <v>226.776308289761</v>
      </c>
      <c r="H108">
        <v>175.699946659548</v>
      </c>
      <c r="I108">
        <v>223.63470910217001</v>
      </c>
      <c r="J108">
        <v>31.633401867920728</v>
      </c>
      <c r="K108">
        <f t="shared" si="17"/>
        <v>32.586966221439994</v>
      </c>
      <c r="L108">
        <f t="shared" si="18"/>
        <v>0.30351273767111808</v>
      </c>
      <c r="M108">
        <f t="shared" si="29"/>
        <v>9.8905593302655035</v>
      </c>
      <c r="N108">
        <v>107</v>
      </c>
      <c r="O108">
        <f>CORREL(K2:K69,K109:K176)</f>
        <v>-8.1744536689334873E-2</v>
      </c>
      <c r="Q108" t="s">
        <v>525</v>
      </c>
      <c r="R108" s="2">
        <f t="shared" si="27"/>
        <v>15.604228656025631</v>
      </c>
      <c r="S108" s="2">
        <v>106</v>
      </c>
      <c r="T108" s="2">
        <f>S108/P2</f>
        <v>22.943722943722943</v>
      </c>
      <c r="U108" s="2">
        <f t="shared" si="19"/>
        <v>4.3584905660377357E-2</v>
      </c>
      <c r="V108" s="2">
        <f t="shared" si="28"/>
        <v>0.24381607275040049</v>
      </c>
      <c r="W108" s="3">
        <v>9.6011404027832405</v>
      </c>
      <c r="X108">
        <f t="shared" si="20"/>
        <v>14.3134241210804</v>
      </c>
      <c r="Y108">
        <f t="shared" si="21"/>
        <v>-6.2143255369835</v>
      </c>
      <c r="Z108">
        <f t="shared" si="22"/>
        <v>15.604228656025631</v>
      </c>
      <c r="AA108">
        <v>0</v>
      </c>
      <c r="AB108" t="str">
        <f t="shared" si="23"/>
        <v>0</v>
      </c>
      <c r="AC108">
        <f t="shared" si="24"/>
        <v>0</v>
      </c>
      <c r="AD108" s="3">
        <v>-1.0837976847420701</v>
      </c>
      <c r="AE108">
        <f t="shared" si="25"/>
        <v>4.9162023152579302</v>
      </c>
      <c r="AF108">
        <v>5.450259</v>
      </c>
      <c r="AH108" s="5"/>
      <c r="AI108" s="3">
        <f t="shared" si="26"/>
        <v>-1.3466377115463302</v>
      </c>
    </row>
    <row r="109" spans="1:35">
      <c r="A109" s="8">
        <v>143.09630706430801</v>
      </c>
      <c r="B109" s="8">
        <v>262.78290578641702</v>
      </c>
      <c r="C109" s="8">
        <v>161.170796553912</v>
      </c>
      <c r="D109" s="8">
        <v>261.18794315798198</v>
      </c>
      <c r="E109">
        <f t="shared" si="16"/>
        <v>18.144725847912653</v>
      </c>
      <c r="F109">
        <v>140.737561533887</v>
      </c>
      <c r="G109">
        <v>228.52525335527099</v>
      </c>
      <c r="H109">
        <v>164.382355567546</v>
      </c>
      <c r="I109">
        <v>224.40226062819099</v>
      </c>
      <c r="J109">
        <v>24.001569822028529</v>
      </c>
      <c r="K109">
        <f t="shared" si="17"/>
        <v>21.073147834970591</v>
      </c>
      <c r="L109">
        <f t="shared" si="18"/>
        <v>0.28443769281098319</v>
      </c>
      <c r="M109">
        <f t="shared" si="29"/>
        <v>5.9939975504438001</v>
      </c>
      <c r="N109">
        <v>108</v>
      </c>
      <c r="O109">
        <f>CORREL(K2:K68,K110:K176)</f>
        <v>-6.0045105350275969E-2</v>
      </c>
      <c r="Q109" t="s">
        <v>526</v>
      </c>
      <c r="R109" s="2">
        <f t="shared" si="27"/>
        <v>16.8599186130369</v>
      </c>
      <c r="S109" s="2">
        <v>107</v>
      </c>
      <c r="T109" s="2">
        <f>S109/P2</f>
        <v>23.160173160173159</v>
      </c>
      <c r="U109" s="2">
        <f t="shared" si="19"/>
        <v>4.3177570093457948E-2</v>
      </c>
      <c r="V109" s="2">
        <f t="shared" si="28"/>
        <v>0.26343622832870156</v>
      </c>
      <c r="W109" s="3">
        <v>6.8269511440194703</v>
      </c>
      <c r="X109">
        <f t="shared" si="20"/>
        <v>-16.4525000424659</v>
      </c>
      <c r="Y109">
        <f t="shared" si="21"/>
        <v>-3.6840328433508498</v>
      </c>
      <c r="Z109">
        <f t="shared" si="22"/>
        <v>16.8599186130369</v>
      </c>
      <c r="AA109">
        <v>0</v>
      </c>
      <c r="AB109" t="str">
        <f t="shared" si="23"/>
        <v>0</v>
      </c>
      <c r="AC109">
        <f t="shared" si="24"/>
        <v>0</v>
      </c>
      <c r="AD109" s="3">
        <v>-2.4304353962884</v>
      </c>
      <c r="AE109">
        <f t="shared" si="25"/>
        <v>3.5695646037116</v>
      </c>
      <c r="AF109">
        <v>5.485976</v>
      </c>
      <c r="AH109" s="3"/>
      <c r="AI109" s="3">
        <f t="shared" si="26"/>
        <v>-1.0369984413803999</v>
      </c>
    </row>
    <row r="110" spans="1:35">
      <c r="A110" s="8">
        <v>145.591726340208</v>
      </c>
      <c r="B110" s="8">
        <v>262.71700966682801</v>
      </c>
      <c r="C110" s="8">
        <v>164.79803395549601</v>
      </c>
      <c r="D110" s="8">
        <v>261.62564312530401</v>
      </c>
      <c r="E110">
        <f t="shared" si="16"/>
        <v>19.237290171461996</v>
      </c>
      <c r="F110">
        <v>139.30446425857201</v>
      </c>
      <c r="G110">
        <v>229.02250938563901</v>
      </c>
      <c r="H110">
        <v>163.66346734785299</v>
      </c>
      <c r="I110">
        <v>224.125085496716</v>
      </c>
      <c r="J110">
        <v>24.846444257708061</v>
      </c>
      <c r="K110">
        <f t="shared" si="17"/>
        <v>22.041867214585029</v>
      </c>
      <c r="L110">
        <f t="shared" si="18"/>
        <v>0.26597831993348087</v>
      </c>
      <c r="M110">
        <f t="shared" si="29"/>
        <v>5.8626588099321992</v>
      </c>
      <c r="N110">
        <v>109</v>
      </c>
      <c r="O110">
        <f>CORREL(K2:K67,K111:K176)</f>
        <v>-5.9378130570257356E-2</v>
      </c>
      <c r="Q110" t="s">
        <v>527</v>
      </c>
      <c r="R110" s="2">
        <f t="shared" si="27"/>
        <v>20.768887293677949</v>
      </c>
      <c r="S110" s="2">
        <v>108</v>
      </c>
      <c r="T110" s="2">
        <f>S110/P2</f>
        <v>23.376623376623375</v>
      </c>
      <c r="U110" s="2">
        <f t="shared" si="19"/>
        <v>4.2777777777777783E-2</v>
      </c>
      <c r="V110" s="2">
        <f t="shared" si="28"/>
        <v>0.32451386396371795</v>
      </c>
      <c r="W110" s="3">
        <v>6.6086154999860396</v>
      </c>
      <c r="X110">
        <f t="shared" si="20"/>
        <v>-20.6282084253981</v>
      </c>
      <c r="Y110">
        <f t="shared" si="21"/>
        <v>2.4132336347382699</v>
      </c>
      <c r="Z110">
        <f t="shared" si="22"/>
        <v>20.768887293677949</v>
      </c>
      <c r="AA110">
        <v>0</v>
      </c>
      <c r="AB110" t="str">
        <f t="shared" si="23"/>
        <v>0</v>
      </c>
      <c r="AC110">
        <f t="shared" si="24"/>
        <v>0</v>
      </c>
      <c r="AD110" s="3">
        <v>-3.4674338376687999</v>
      </c>
      <c r="AE110">
        <f t="shared" si="25"/>
        <v>2.5325661623312001</v>
      </c>
      <c r="AF110">
        <v>5.5138220000000002</v>
      </c>
      <c r="AH110" s="5"/>
      <c r="AI110" s="3">
        <f t="shared" si="26"/>
        <v>-0.63785870396888011</v>
      </c>
    </row>
    <row r="111" spans="1:35" s="26" customFormat="1">
      <c r="A111" s="25">
        <v>145.591726340208</v>
      </c>
      <c r="B111" s="25">
        <v>262.71700966682801</v>
      </c>
      <c r="C111" s="25">
        <v>164.79803395549601</v>
      </c>
      <c r="D111" s="25">
        <v>261.62564312530401</v>
      </c>
      <c r="E111" s="26">
        <f t="shared" si="16"/>
        <v>19.237290171461996</v>
      </c>
      <c r="F111" s="26">
        <v>139.30446425857201</v>
      </c>
      <c r="G111" s="26">
        <v>229.02250938563901</v>
      </c>
      <c r="H111" s="26">
        <v>163.66346734785299</v>
      </c>
      <c r="I111" s="26">
        <v>224.125085496716</v>
      </c>
      <c r="J111" s="26">
        <v>24.846444257708061</v>
      </c>
      <c r="K111" s="26">
        <f t="shared" si="17"/>
        <v>22.041867214585029</v>
      </c>
      <c r="L111" s="26">
        <f t="shared" si="18"/>
        <v>0.24817908928472304</v>
      </c>
      <c r="M111" s="26">
        <f t="shared" si="29"/>
        <v>5.4703305314505073</v>
      </c>
      <c r="N111" s="26">
        <v>110</v>
      </c>
      <c r="O111" s="26">
        <f>CORREL(K2:K66,K112:K176)</f>
        <v>-5.6765502691395971E-2</v>
      </c>
      <c r="Q111" s="26" t="s">
        <v>528</v>
      </c>
      <c r="R111" s="27">
        <f t="shared" si="27"/>
        <v>13.948348247309296</v>
      </c>
      <c r="S111" s="27">
        <v>109</v>
      </c>
      <c r="T111" s="27">
        <f>S111/P2</f>
        <v>23.593073593073594</v>
      </c>
      <c r="U111" s="27">
        <f t="shared" si="19"/>
        <v>4.2385321100917431E-2</v>
      </c>
      <c r="V111" s="27">
        <f t="shared" si="28"/>
        <v>0.21794294136420775</v>
      </c>
      <c r="W111" s="28">
        <v>6.1663679078415896</v>
      </c>
      <c r="X111" s="26">
        <f t="shared" si="20"/>
        <v>-13.2995564199478</v>
      </c>
      <c r="Y111" s="26">
        <f t="shared" si="21"/>
        <v>4.2045472836967299</v>
      </c>
      <c r="Z111" s="26">
        <f t="shared" si="22"/>
        <v>13.948348247309296</v>
      </c>
      <c r="AA111" s="26">
        <v>0</v>
      </c>
      <c r="AB111" s="26" t="str">
        <f t="shared" si="23"/>
        <v>0</v>
      </c>
      <c r="AC111" s="26">
        <f t="shared" si="24"/>
        <v>0</v>
      </c>
      <c r="AD111" s="28">
        <v>-4.10529254163768</v>
      </c>
      <c r="AE111" s="26">
        <f t="shared" si="25"/>
        <v>1.89470745836232</v>
      </c>
      <c r="AF111" s="26">
        <v>5.5510710000000003</v>
      </c>
      <c r="AH111" s="28"/>
      <c r="AI111" s="28">
        <f t="shared" si="26"/>
        <v>-0.19534490567555007</v>
      </c>
    </row>
    <row r="112" spans="1:35">
      <c r="A112" s="8">
        <v>141.484077898908</v>
      </c>
      <c r="B112" s="8">
        <v>264.21194778620497</v>
      </c>
      <c r="C112" s="8">
        <v>152.238618012068</v>
      </c>
      <c r="D112" s="8">
        <v>266.82169042208699</v>
      </c>
      <c r="E112">
        <f t="shared" si="16"/>
        <v>11.066656661842726</v>
      </c>
      <c r="F112">
        <v>135.60015132918801</v>
      </c>
      <c r="G112">
        <v>228.68523861183701</v>
      </c>
      <c r="H112">
        <v>151.99400311778001</v>
      </c>
      <c r="I112">
        <v>228.53577515123399</v>
      </c>
      <c r="J112">
        <v>16.394533106873663</v>
      </c>
      <c r="K112">
        <f t="shared" si="17"/>
        <v>13.730594884358194</v>
      </c>
      <c r="L112">
        <f t="shared" si="18"/>
        <v>0.23108288077037159</v>
      </c>
      <c r="M112">
        <f t="shared" si="29"/>
        <v>3.1729054205684184</v>
      </c>
      <c r="N112">
        <v>111</v>
      </c>
      <c r="O112">
        <f>CORREL(K2:K65,K113:K176)</f>
        <v>2.1242865896928999E-2</v>
      </c>
      <c r="Q112" t="s">
        <v>529</v>
      </c>
      <c r="R112" s="2">
        <f t="shared" si="27"/>
        <v>87.531969432994984</v>
      </c>
      <c r="S112" s="2">
        <v>110</v>
      </c>
      <c r="T112" s="2">
        <f>S112/P2</f>
        <v>23.80952380952381</v>
      </c>
      <c r="U112" s="2">
        <f t="shared" si="19"/>
        <v>4.1999999999999996E-2</v>
      </c>
      <c r="V112" s="2">
        <f t="shared" si="28"/>
        <v>1.3676870223905466</v>
      </c>
      <c r="W112" s="3">
        <v>3.78849593922157</v>
      </c>
      <c r="X112">
        <f t="shared" si="20"/>
        <v>82.309341179499697</v>
      </c>
      <c r="Y112">
        <f t="shared" si="21"/>
        <v>-29.782847872819101</v>
      </c>
      <c r="Z112">
        <f t="shared" si="22"/>
        <v>87.531969432994984</v>
      </c>
      <c r="AA112">
        <v>0</v>
      </c>
      <c r="AB112" t="str">
        <f t="shared" si="23"/>
        <v>0</v>
      </c>
      <c r="AC112">
        <f t="shared" si="24"/>
        <v>0</v>
      </c>
      <c r="AD112" s="3">
        <v>-4.3006374473132301</v>
      </c>
      <c r="AE112">
        <f t="shared" si="25"/>
        <v>1.6993625526867699</v>
      </c>
      <c r="AF112">
        <v>5.5895270000000004</v>
      </c>
      <c r="AH112" s="5"/>
      <c r="AI112" s="3">
        <f t="shared" si="26"/>
        <v>0.2420324581159603</v>
      </c>
    </row>
    <row r="113" spans="1:35">
      <c r="A113" s="8">
        <v>141.484077898908</v>
      </c>
      <c r="B113" s="8">
        <v>264.21194778620497</v>
      </c>
      <c r="C113" s="8">
        <v>152.238618012068</v>
      </c>
      <c r="D113" s="8">
        <v>266.82169042208699</v>
      </c>
      <c r="E113">
        <f t="shared" si="16"/>
        <v>11.066656661842726</v>
      </c>
      <c r="F113">
        <v>135.60015132918801</v>
      </c>
      <c r="G113">
        <v>228.68523861183701</v>
      </c>
      <c r="H113">
        <v>151.99400311778001</v>
      </c>
      <c r="I113">
        <v>228.53577515123399</v>
      </c>
      <c r="J113">
        <v>16.394533106873663</v>
      </c>
      <c r="K113">
        <f t="shared" si="17"/>
        <v>13.730594884358194</v>
      </c>
      <c r="L113">
        <f t="shared" si="18"/>
        <v>0.21473088065418822</v>
      </c>
      <c r="M113">
        <f t="shared" si="29"/>
        <v>2.9483827314241267</v>
      </c>
      <c r="N113">
        <v>112</v>
      </c>
      <c r="O113">
        <f>CORREL(K2:K64,K114:K176)</f>
        <v>5.6527738820524268E-2</v>
      </c>
      <c r="Q113" t="s">
        <v>530</v>
      </c>
      <c r="R113" s="2">
        <f t="shared" si="27"/>
        <v>62.101034192150166</v>
      </c>
      <c r="S113" s="2">
        <v>111</v>
      </c>
      <c r="T113" s="2">
        <f>S113/P2</f>
        <v>24.025974025974026</v>
      </c>
      <c r="U113" s="2">
        <f t="shared" si="19"/>
        <v>4.162162162162162E-2</v>
      </c>
      <c r="V113" s="2">
        <f t="shared" si="28"/>
        <v>0.97032865925234635</v>
      </c>
      <c r="W113" s="3">
        <v>3.5204125319532</v>
      </c>
      <c r="X113">
        <f t="shared" si="20"/>
        <v>-46.749462967201602</v>
      </c>
      <c r="Y113">
        <f t="shared" si="21"/>
        <v>40.878186848401803</v>
      </c>
      <c r="Z113">
        <f t="shared" si="22"/>
        <v>62.101034192150166</v>
      </c>
      <c r="AA113">
        <v>0</v>
      </c>
      <c r="AB113" t="str">
        <f t="shared" si="23"/>
        <v>0</v>
      </c>
      <c r="AC113">
        <f t="shared" si="24"/>
        <v>0</v>
      </c>
      <c r="AD113" s="3">
        <v>-4.0586049891972698</v>
      </c>
      <c r="AE113">
        <f t="shared" si="25"/>
        <v>1.9413950108027302</v>
      </c>
      <c r="AF113">
        <v>5.6183160000000001</v>
      </c>
      <c r="AH113" s="5"/>
      <c r="AI113" s="3">
        <f t="shared" si="26"/>
        <v>0.62877255359543982</v>
      </c>
    </row>
    <row r="114" spans="1:35">
      <c r="A114" s="8">
        <v>140.72189687291001</v>
      </c>
      <c r="B114" s="8">
        <v>269.55975175553198</v>
      </c>
      <c r="C114" s="8">
        <v>150.13260635791499</v>
      </c>
      <c r="D114" s="8">
        <v>268.593162922543</v>
      </c>
      <c r="E114">
        <f t="shared" si="16"/>
        <v>9.4602191826205484</v>
      </c>
      <c r="F114">
        <v>132.92286011217101</v>
      </c>
      <c r="G114">
        <v>228.74745884757999</v>
      </c>
      <c r="H114">
        <v>151.92768545187801</v>
      </c>
      <c r="I114">
        <v>228.264940076301</v>
      </c>
      <c r="J114">
        <v>19.010949754218114</v>
      </c>
      <c r="K114">
        <f t="shared" si="17"/>
        <v>14.235584468419331</v>
      </c>
      <c r="L114">
        <f t="shared" si="18"/>
        <v>0.19916248233671868</v>
      </c>
      <c r="M114">
        <f t="shared" si="29"/>
        <v>2.8351943402444317</v>
      </c>
      <c r="N114">
        <v>113</v>
      </c>
      <c r="O114">
        <f>CORREL(K2:K63,K115:K176)</f>
        <v>0.25841173280908492</v>
      </c>
      <c r="Q114" t="s">
        <v>531</v>
      </c>
      <c r="R114" s="2">
        <f t="shared" si="27"/>
        <v>8.0131623699269383</v>
      </c>
      <c r="S114" s="2">
        <v>112</v>
      </c>
      <c r="T114" s="2">
        <f>S114/P2</f>
        <v>24.242424242424242</v>
      </c>
      <c r="U114" s="2">
        <f t="shared" si="19"/>
        <v>4.1250000000000002E-2</v>
      </c>
      <c r="V114" s="2">
        <f t="shared" si="28"/>
        <v>0.12520566203010841</v>
      </c>
      <c r="W114" s="3">
        <v>3.7862679446287002</v>
      </c>
      <c r="X114">
        <f t="shared" si="20"/>
        <v>-7.8056379215586302</v>
      </c>
      <c r="Y114">
        <f t="shared" si="21"/>
        <v>-1.81184651787589</v>
      </c>
      <c r="Z114">
        <f t="shared" si="22"/>
        <v>8.0131623699269383</v>
      </c>
      <c r="AA114">
        <v>0</v>
      </c>
      <c r="AB114" t="str">
        <f t="shared" si="23"/>
        <v>0</v>
      </c>
      <c r="AC114">
        <f t="shared" si="24"/>
        <v>0</v>
      </c>
      <c r="AD114" s="3">
        <v>-3.4298324356018299</v>
      </c>
      <c r="AE114">
        <f t="shared" si="25"/>
        <v>2.5701675643981701</v>
      </c>
      <c r="AF114">
        <v>5.6556449999999998</v>
      </c>
      <c r="AH114" s="5"/>
      <c r="AI114" s="3">
        <f t="shared" si="26"/>
        <v>0.92721861945564976</v>
      </c>
    </row>
    <row r="115" spans="1:35" s="15" customFormat="1">
      <c r="A115" s="14">
        <v>140.72189687291001</v>
      </c>
      <c r="B115" s="14">
        <v>269.55975175553198</v>
      </c>
      <c r="C115" s="14">
        <v>150.13260635791499</v>
      </c>
      <c r="D115" s="14">
        <v>268.593162922543</v>
      </c>
      <c r="E115" s="15">
        <f t="shared" si="16"/>
        <v>9.4602191826205484</v>
      </c>
      <c r="F115" s="15">
        <v>132.92286011217101</v>
      </c>
      <c r="G115" s="15">
        <v>228.74745884757999</v>
      </c>
      <c r="H115" s="15">
        <v>151.92768545187801</v>
      </c>
      <c r="I115" s="15">
        <v>228.264940076301</v>
      </c>
      <c r="J115" s="15">
        <v>19.010949754218114</v>
      </c>
      <c r="K115" s="15">
        <f t="shared" si="17"/>
        <v>14.235584468419331</v>
      </c>
      <c r="L115" s="15">
        <f t="shared" si="18"/>
        <v>0.18441519145314117</v>
      </c>
      <c r="M115" s="15">
        <f t="shared" si="29"/>
        <v>2.6252580351909138</v>
      </c>
      <c r="N115" s="15">
        <v>114</v>
      </c>
      <c r="O115" s="15">
        <f>CORREL(K2:K62,K116:K176)</f>
        <v>9.017055004431701E-2</v>
      </c>
      <c r="Q115" s="15" t="s">
        <v>532</v>
      </c>
      <c r="R115" s="16">
        <f t="shared" si="27"/>
        <v>39.062331125527031</v>
      </c>
      <c r="S115" s="16">
        <v>113</v>
      </c>
      <c r="T115" s="16">
        <f>S115/P2</f>
        <v>24.458874458874458</v>
      </c>
      <c r="U115" s="2">
        <f t="shared" si="19"/>
        <v>4.088495575221239E-2</v>
      </c>
      <c r="V115" s="16">
        <f t="shared" si="28"/>
        <v>0.61034892383635986</v>
      </c>
      <c r="W115" s="17">
        <v>3.5059079386301599</v>
      </c>
      <c r="X115" s="15">
        <f t="shared" si="20"/>
        <v>-14.0084880546839</v>
      </c>
      <c r="Y115" s="15">
        <f t="shared" si="21"/>
        <v>-36.464064164353601</v>
      </c>
      <c r="Z115" s="15">
        <f t="shared" si="22"/>
        <v>39.062331125527031</v>
      </c>
      <c r="AA115" s="15">
        <v>0</v>
      </c>
      <c r="AB115" s="15" t="str">
        <f t="shared" si="23"/>
        <v>0</v>
      </c>
      <c r="AC115" s="15">
        <f t="shared" si="24"/>
        <v>0</v>
      </c>
      <c r="AD115" s="3">
        <v>-2.5026138161461802</v>
      </c>
      <c r="AE115" s="15">
        <f t="shared" si="25"/>
        <v>3.4973861838538198</v>
      </c>
      <c r="AF115" s="15">
        <v>5.6834110000000004</v>
      </c>
      <c r="AH115" s="18"/>
      <c r="AI115" s="3">
        <f t="shared" si="26"/>
        <v>1.1113096212231497</v>
      </c>
    </row>
    <row r="116" spans="1:35">
      <c r="A116" s="8">
        <v>125.887505082304</v>
      </c>
      <c r="B116" s="8">
        <v>261.82457926115598</v>
      </c>
      <c r="C116" s="8">
        <v>140.94098292250499</v>
      </c>
      <c r="D116" s="8">
        <v>267.64073804565902</v>
      </c>
      <c r="E116">
        <f t="shared" si="16"/>
        <v>16.137995479364033</v>
      </c>
      <c r="F116">
        <v>119.64235547729901</v>
      </c>
      <c r="G116">
        <v>226.88267285536199</v>
      </c>
      <c r="H116">
        <v>141.39426324154101</v>
      </c>
      <c r="I116">
        <v>224.55192643102501</v>
      </c>
      <c r="J116">
        <v>21.876422702961545</v>
      </c>
      <c r="K116">
        <f t="shared" si="17"/>
        <v>19.007209091162789</v>
      </c>
      <c r="L116">
        <f t="shared" si="18"/>
        <v>0.17052453551890356</v>
      </c>
      <c r="M116">
        <f t="shared" si="29"/>
        <v>3.2411955017812155</v>
      </c>
      <c r="N116">
        <v>115</v>
      </c>
      <c r="O116">
        <f>CORREL(K2:K61,K117:K176)</f>
        <v>0.10688545196132641</v>
      </c>
      <c r="Q116" t="s">
        <v>533</v>
      </c>
      <c r="R116" s="2">
        <f t="shared" si="27"/>
        <v>64.013367528858026</v>
      </c>
      <c r="S116" s="2">
        <v>114</v>
      </c>
      <c r="T116" s="2">
        <f>S116/P2</f>
        <v>24.675324675324674</v>
      </c>
      <c r="U116" s="2">
        <f t="shared" si="19"/>
        <v>4.0526315789473688E-2</v>
      </c>
      <c r="V116" s="2">
        <f t="shared" si="28"/>
        <v>1.0002088676384067</v>
      </c>
      <c r="W116" s="3">
        <v>3.7304668202376901</v>
      </c>
      <c r="X116">
        <f t="shared" si="20"/>
        <v>62.736500467248</v>
      </c>
      <c r="Y116">
        <f t="shared" si="21"/>
        <v>12.721742471361599</v>
      </c>
      <c r="Z116">
        <f t="shared" si="22"/>
        <v>64.013367528858026</v>
      </c>
      <c r="AA116">
        <v>0</v>
      </c>
      <c r="AB116" t="str">
        <f t="shared" si="23"/>
        <v>0</v>
      </c>
      <c r="AC116">
        <f t="shared" si="24"/>
        <v>0</v>
      </c>
      <c r="AD116" s="3">
        <v>-1.39130419492303</v>
      </c>
      <c r="AE116">
        <f t="shared" si="25"/>
        <v>4.6086958050769695</v>
      </c>
      <c r="AF116">
        <v>5.7248260000000002</v>
      </c>
      <c r="AH116" s="5"/>
      <c r="AI116" s="3">
        <f t="shared" si="26"/>
        <v>1.1688665883861704</v>
      </c>
    </row>
    <row r="117" spans="1:35">
      <c r="A117" s="8">
        <v>125.887505082304</v>
      </c>
      <c r="B117" s="8">
        <v>261.82457926115598</v>
      </c>
      <c r="C117" s="8">
        <v>140.94098292250499</v>
      </c>
      <c r="D117" s="8">
        <v>267.64073804565902</v>
      </c>
      <c r="E117">
        <f t="shared" si="16"/>
        <v>16.137995479364033</v>
      </c>
      <c r="F117">
        <v>119.64235547729901</v>
      </c>
      <c r="G117">
        <v>226.88267285536199</v>
      </c>
      <c r="H117">
        <v>141.39426324154101</v>
      </c>
      <c r="I117">
        <v>224.55192643102501</v>
      </c>
      <c r="J117">
        <v>21.876422702961545</v>
      </c>
      <c r="K117">
        <f t="shared" si="17"/>
        <v>19.007209091162789</v>
      </c>
      <c r="L117">
        <f t="shared" si="18"/>
        <v>0.15752397834082943</v>
      </c>
      <c r="M117">
        <f t="shared" si="29"/>
        <v>2.9940911931959433</v>
      </c>
      <c r="N117">
        <v>116</v>
      </c>
      <c r="O117">
        <f>CORREL(K2:K60,K118:K176)</f>
        <v>7.3679905680600649E-2</v>
      </c>
      <c r="Q117" t="s">
        <v>534</v>
      </c>
      <c r="R117" s="2">
        <f t="shared" si="27"/>
        <v>50.450114710025098</v>
      </c>
      <c r="S117" s="2">
        <v>115</v>
      </c>
      <c r="T117" s="2">
        <f>S117/P2</f>
        <v>24.89177489177489</v>
      </c>
      <c r="U117" s="2">
        <f t="shared" si="19"/>
        <v>4.0173913043478261E-2</v>
      </c>
      <c r="V117" s="2">
        <f t="shared" si="28"/>
        <v>0.78828304234414215</v>
      </c>
      <c r="W117" s="3">
        <v>3.44606113603612</v>
      </c>
      <c r="X117">
        <f t="shared" si="20"/>
        <v>-50.304256868571599</v>
      </c>
      <c r="Y117">
        <f t="shared" si="21"/>
        <v>-3.83351211755721</v>
      </c>
      <c r="Z117">
        <f t="shared" si="22"/>
        <v>50.450114710025098</v>
      </c>
      <c r="AA117">
        <v>0</v>
      </c>
      <c r="AB117" t="str">
        <f t="shared" si="23"/>
        <v>0</v>
      </c>
      <c r="AC117">
        <f t="shared" si="24"/>
        <v>0</v>
      </c>
      <c r="AD117" s="3">
        <v>-0.22243760653686001</v>
      </c>
      <c r="AE117">
        <f t="shared" si="25"/>
        <v>5.7775623934631399</v>
      </c>
      <c r="AF117">
        <v>5.74038</v>
      </c>
      <c r="AH117" s="5"/>
      <c r="AI117" s="3">
        <f t="shared" si="26"/>
        <v>1.1022118287357641</v>
      </c>
    </row>
    <row r="118" spans="1:35">
      <c r="A118" s="8">
        <v>136.71276380486901</v>
      </c>
      <c r="B118" s="8">
        <v>267.75968155322801</v>
      </c>
      <c r="C118" s="8">
        <v>137.69639153981399</v>
      </c>
      <c r="D118" s="8">
        <v>267.09724681572197</v>
      </c>
      <c r="E118">
        <f t="shared" si="16"/>
        <v>1.1858934616598857</v>
      </c>
      <c r="F118">
        <v>118.558113068458</v>
      </c>
      <c r="G118">
        <v>224.67609711287</v>
      </c>
      <c r="H118">
        <v>139.35437534198601</v>
      </c>
      <c r="I118">
        <v>224.25829413150501</v>
      </c>
      <c r="J118">
        <v>20.8004587420711</v>
      </c>
      <c r="K118">
        <f t="shared" si="17"/>
        <v>10.993176101865494</v>
      </c>
      <c r="L118">
        <f t="shared" si="18"/>
        <v>0.1454448393998749</v>
      </c>
      <c r="M118">
        <f t="shared" si="29"/>
        <v>1.5989007326303697</v>
      </c>
      <c r="N118">
        <v>117</v>
      </c>
      <c r="O118">
        <f>CORREL(K2:K59,K119:K176)</f>
        <v>9.1362353451471978E-2</v>
      </c>
      <c r="Q118" t="s">
        <v>535</v>
      </c>
      <c r="R118" s="2">
        <f t="shared" si="27"/>
        <v>125.04936984286397</v>
      </c>
      <c r="S118" s="2">
        <v>116</v>
      </c>
      <c r="T118" s="2">
        <f>S118/P2</f>
        <v>25.108225108225106</v>
      </c>
      <c r="U118" s="2">
        <f t="shared" si="19"/>
        <v>3.9827586206896554E-2</v>
      </c>
      <c r="V118" s="2">
        <f t="shared" si="28"/>
        <v>1.9538964037947495</v>
      </c>
      <c r="W118" s="3">
        <v>3.02531938118423</v>
      </c>
      <c r="X118">
        <f t="shared" si="20"/>
        <v>85.675740735040606</v>
      </c>
      <c r="Y118">
        <f t="shared" si="21"/>
        <v>91.087937442888006</v>
      </c>
      <c r="Z118">
        <f t="shared" si="22"/>
        <v>125.04936984286397</v>
      </c>
      <c r="AA118">
        <v>0</v>
      </c>
      <c r="AB118" t="str">
        <f t="shared" si="23"/>
        <v>0</v>
      </c>
      <c r="AC118">
        <f t="shared" si="24"/>
        <v>0</v>
      </c>
      <c r="AD118" s="3">
        <v>0.879774222198904</v>
      </c>
      <c r="AE118">
        <f t="shared" si="25"/>
        <v>6.879774222198904</v>
      </c>
      <c r="AF118">
        <v>5.7676369999999997</v>
      </c>
      <c r="AH118" s="5"/>
      <c r="AI118" s="3">
        <f t="shared" si="26"/>
        <v>0.92711792249250635</v>
      </c>
    </row>
    <row r="119" spans="1:35">
      <c r="A119" s="8">
        <v>108.06280707570799</v>
      </c>
      <c r="B119" s="8">
        <v>260.534984781584</v>
      </c>
      <c r="C119" s="8">
        <v>145.12507457213599</v>
      </c>
      <c r="D119" s="8">
        <v>266.64352808852101</v>
      </c>
      <c r="E119">
        <f t="shared" si="16"/>
        <v>37.562294569281946</v>
      </c>
      <c r="F119">
        <v>109.405389926776</v>
      </c>
      <c r="G119">
        <v>229.80516913150501</v>
      </c>
      <c r="H119">
        <v>144.61967426700801</v>
      </c>
      <c r="I119">
        <v>228.99016835253499</v>
      </c>
      <c r="J119">
        <v>35.223714282631114</v>
      </c>
      <c r="K119">
        <f t="shared" si="17"/>
        <v>36.393004425956534</v>
      </c>
      <c r="L119">
        <f t="shared" si="18"/>
        <v>0.13431621839975677</v>
      </c>
      <c r="M119">
        <f t="shared" si="29"/>
        <v>4.8881707307000921</v>
      </c>
      <c r="N119">
        <v>118</v>
      </c>
      <c r="O119">
        <f>CORREL(K2:K58,K120:K176)</f>
        <v>6.0505234368102345E-2</v>
      </c>
      <c r="Q119" t="s">
        <v>536</v>
      </c>
      <c r="R119" s="2">
        <f t="shared" si="27"/>
        <v>160.10748446692867</v>
      </c>
      <c r="S119" s="2">
        <v>117</v>
      </c>
      <c r="T119" s="2">
        <f>S119/P2</f>
        <v>25.324675324675326</v>
      </c>
      <c r="U119" s="2">
        <f t="shared" si="19"/>
        <v>3.9487179487179488E-2</v>
      </c>
      <c r="V119" s="2">
        <f t="shared" si="28"/>
        <v>2.5016794447957604</v>
      </c>
      <c r="W119" s="3">
        <v>4.7311161004364903</v>
      </c>
      <c r="X119">
        <f t="shared" si="20"/>
        <v>-119.47944825648401</v>
      </c>
      <c r="Y119">
        <f t="shared" si="21"/>
        <v>-106.578928624067</v>
      </c>
      <c r="Z119">
        <f t="shared" si="22"/>
        <v>160.10748446692867</v>
      </c>
      <c r="AA119">
        <v>0</v>
      </c>
      <c r="AB119" t="str">
        <f t="shared" si="23"/>
        <v>0</v>
      </c>
      <c r="AC119">
        <f t="shared" si="24"/>
        <v>0</v>
      </c>
      <c r="AD119" s="3">
        <v>1.8068921446914099</v>
      </c>
      <c r="AE119">
        <f t="shared" si="25"/>
        <v>7.8068921446914104</v>
      </c>
      <c r="AF119">
        <v>5.8188180000000003</v>
      </c>
      <c r="AH119" s="3"/>
      <c r="AI119" s="3">
        <f t="shared" si="26"/>
        <v>0.67027650134255978</v>
      </c>
    </row>
    <row r="120" spans="1:35">
      <c r="A120" s="8">
        <v>103.90420211613799</v>
      </c>
      <c r="B120" s="8">
        <v>258.82424867384998</v>
      </c>
      <c r="C120" s="8">
        <v>149.12256453102199</v>
      </c>
      <c r="D120" s="8">
        <v>269.53793251839102</v>
      </c>
      <c r="E120">
        <f t="shared" si="16"/>
        <v>46.470241241084317</v>
      </c>
      <c r="F120">
        <v>105.222655656272</v>
      </c>
      <c r="G120">
        <v>230.85475200252301</v>
      </c>
      <c r="H120">
        <v>141.105866547224</v>
      </c>
      <c r="I120">
        <v>231.65204783636301</v>
      </c>
      <c r="J120">
        <v>35.892067431275045</v>
      </c>
      <c r="K120">
        <f t="shared" si="17"/>
        <v>41.181154336179681</v>
      </c>
      <c r="L120">
        <f t="shared" si="18"/>
        <v>0.1241649251632162</v>
      </c>
      <c r="M120">
        <f t="shared" si="29"/>
        <v>5.1132549462866059</v>
      </c>
      <c r="N120">
        <v>119</v>
      </c>
      <c r="O120">
        <f>CORREL(K2:K57,K121:K176)</f>
        <v>2.8185872669392376E-2</v>
      </c>
      <c r="Q120" t="s">
        <v>537</v>
      </c>
      <c r="R120" s="2">
        <f t="shared" si="27"/>
        <v>80.795654808650383</v>
      </c>
      <c r="S120" s="2">
        <v>118</v>
      </c>
      <c r="T120" s="2">
        <f>S120/P2</f>
        <v>25.541125541125542</v>
      </c>
      <c r="U120" s="2">
        <f t="shared" si="19"/>
        <v>3.9152542372881356E-2</v>
      </c>
      <c r="V120" s="2">
        <f t="shared" si="28"/>
        <v>1.2624321063851622</v>
      </c>
      <c r="W120" s="3">
        <v>4.45653586655735</v>
      </c>
      <c r="X120">
        <f t="shared" si="20"/>
        <v>75.375655420735896</v>
      </c>
      <c r="Y120">
        <f t="shared" si="21"/>
        <v>29.093786378762701</v>
      </c>
      <c r="Z120">
        <f t="shared" si="22"/>
        <v>80.795654808650383</v>
      </c>
      <c r="AA120">
        <v>0</v>
      </c>
      <c r="AB120" t="str">
        <f t="shared" si="23"/>
        <v>0</v>
      </c>
      <c r="AC120">
        <f t="shared" si="24"/>
        <v>0</v>
      </c>
      <c r="AD120" s="3">
        <v>2.4771686460339701</v>
      </c>
      <c r="AE120">
        <f t="shared" si="25"/>
        <v>8.4771686460339701</v>
      </c>
      <c r="AF120">
        <v>5.8621420000000004</v>
      </c>
      <c r="AH120" s="5"/>
      <c r="AI120" s="3">
        <f t="shared" si="26"/>
        <v>0.36564192500761905</v>
      </c>
    </row>
    <row r="121" spans="1:35" s="22" customFormat="1">
      <c r="A121" s="21">
        <v>103.90420211613799</v>
      </c>
      <c r="B121" s="21">
        <v>258.82424867384998</v>
      </c>
      <c r="C121" s="21">
        <v>149.12256453102199</v>
      </c>
      <c r="D121" s="21">
        <v>269.53793251839102</v>
      </c>
      <c r="E121" s="22">
        <f t="shared" si="16"/>
        <v>46.470241241084317</v>
      </c>
      <c r="F121" s="22">
        <v>105.222655656272</v>
      </c>
      <c r="G121" s="22">
        <v>230.85475200252301</v>
      </c>
      <c r="H121" s="22">
        <v>141.105866547224</v>
      </c>
      <c r="I121" s="22">
        <v>231.65204783636301</v>
      </c>
      <c r="J121" s="22">
        <v>35.892067431275045</v>
      </c>
      <c r="K121" s="22">
        <f t="shared" si="17"/>
        <v>41.181154336179681</v>
      </c>
      <c r="L121" s="22">
        <f t="shared" si="18"/>
        <v>0.11501541504480806</v>
      </c>
      <c r="M121" s="22">
        <f t="shared" si="29"/>
        <v>4.7364675580000029</v>
      </c>
      <c r="N121" s="22">
        <v>120</v>
      </c>
      <c r="O121" s="22">
        <f>CORREL(K2:K56,K122:K176)</f>
        <v>1.774521430478106E-2</v>
      </c>
      <c r="Q121" s="22" t="s">
        <v>538</v>
      </c>
      <c r="R121" s="23">
        <f t="shared" si="27"/>
        <v>58.917036804728077</v>
      </c>
      <c r="S121" s="23">
        <v>119</v>
      </c>
      <c r="T121" s="23">
        <f>S121/P2</f>
        <v>25.757575757575758</v>
      </c>
      <c r="U121" s="23">
        <f t="shared" si="19"/>
        <v>3.8823529411764708E-2</v>
      </c>
      <c r="V121" s="23">
        <f t="shared" si="28"/>
        <v>0.92057870007387621</v>
      </c>
      <c r="W121" s="24">
        <v>4.1281410324243</v>
      </c>
      <c r="X121" s="22">
        <f t="shared" si="20"/>
        <v>-58.892025983493497</v>
      </c>
      <c r="Y121" s="22">
        <f t="shared" si="21"/>
        <v>-1.7165376224275399</v>
      </c>
      <c r="Z121" s="22">
        <f t="shared" si="22"/>
        <v>58.917036804728077</v>
      </c>
      <c r="AA121" s="22">
        <v>0</v>
      </c>
      <c r="AB121" s="22" t="str">
        <f t="shared" si="23"/>
        <v>0</v>
      </c>
      <c r="AC121" s="22">
        <f t="shared" si="24"/>
        <v>0</v>
      </c>
      <c r="AD121" s="24">
        <v>2.8428105710415901</v>
      </c>
      <c r="AE121" s="22">
        <f t="shared" si="25"/>
        <v>8.8428105710415892</v>
      </c>
      <c r="AF121" s="22">
        <v>5.8766970000000001</v>
      </c>
      <c r="AH121" s="24"/>
      <c r="AI121" s="24">
        <f t="shared" si="26"/>
        <v>5.0123461806460767E-2</v>
      </c>
    </row>
    <row r="122" spans="1:35">
      <c r="A122" s="8">
        <v>102.567529344373</v>
      </c>
      <c r="B122" s="8">
        <v>259.747603717017</v>
      </c>
      <c r="C122" s="8">
        <v>152.244401627477</v>
      </c>
      <c r="D122" s="8">
        <v>270.21486844905098</v>
      </c>
      <c r="E122">
        <f t="shared" si="16"/>
        <v>50.767659693965697</v>
      </c>
      <c r="F122">
        <v>101.496245269181</v>
      </c>
      <c r="G122">
        <v>229.79798598233799</v>
      </c>
      <c r="H122">
        <v>139.265412208171</v>
      </c>
      <c r="I122">
        <v>234.031761080374</v>
      </c>
      <c r="J122">
        <v>38.005720922593284</v>
      </c>
      <c r="K122">
        <f t="shared" si="17"/>
        <v>44.386690308279491</v>
      </c>
      <c r="L122">
        <f t="shared" si="18"/>
        <v>0.10688973001581042</v>
      </c>
      <c r="M122">
        <f t="shared" si="29"/>
        <v>4.7444813433473838</v>
      </c>
      <c r="N122">
        <v>121</v>
      </c>
      <c r="O122">
        <f>CORREL(K2:K55,K123:K176)</f>
        <v>-2.7097687433350549E-2</v>
      </c>
      <c r="Q122" t="s">
        <v>539</v>
      </c>
      <c r="R122" s="2">
        <f t="shared" si="27"/>
        <v>51.450069091358237</v>
      </c>
      <c r="S122" s="2">
        <v>120</v>
      </c>
      <c r="T122" s="2">
        <f>S122/P2</f>
        <v>25.974025974025974</v>
      </c>
      <c r="U122" s="2">
        <f t="shared" si="19"/>
        <v>3.85E-2</v>
      </c>
      <c r="V122" s="2">
        <f t="shared" si="28"/>
        <v>0.80390732955247246</v>
      </c>
      <c r="W122" s="3">
        <v>4.06242124847219</v>
      </c>
      <c r="X122">
        <f t="shared" si="20"/>
        <v>20.357304154688499</v>
      </c>
      <c r="Y122">
        <f t="shared" si="21"/>
        <v>47.251346827990403</v>
      </c>
      <c r="Z122">
        <f t="shared" si="22"/>
        <v>51.450069091358237</v>
      </c>
      <c r="AA122">
        <v>0</v>
      </c>
      <c r="AB122" t="str">
        <f t="shared" si="23"/>
        <v>0</v>
      </c>
      <c r="AC122">
        <f t="shared" si="24"/>
        <v>0</v>
      </c>
      <c r="AD122" s="3">
        <v>2.89293403284805</v>
      </c>
      <c r="AE122">
        <f t="shared" si="25"/>
        <v>8.89293403284805</v>
      </c>
      <c r="AF122">
        <v>5.920242</v>
      </c>
      <c r="AH122" s="5"/>
      <c r="AI122" s="3">
        <f t="shared" si="26"/>
        <v>-0.24084127016499046</v>
      </c>
    </row>
    <row r="123" spans="1:35">
      <c r="A123" s="8">
        <v>104.094538707213</v>
      </c>
      <c r="B123" s="8">
        <v>259.61506955632899</v>
      </c>
      <c r="C123" s="8">
        <v>143.888325138314</v>
      </c>
      <c r="D123" s="8">
        <v>266.09110007675702</v>
      </c>
      <c r="E123">
        <f t="shared" si="16"/>
        <v>40.317296658203574</v>
      </c>
      <c r="F123">
        <v>98.864700258010103</v>
      </c>
      <c r="G123">
        <v>225.798118502249</v>
      </c>
      <c r="H123">
        <v>132.75872683988899</v>
      </c>
      <c r="I123">
        <v>226.33881066467001</v>
      </c>
      <c r="J123">
        <v>33.898338985083271</v>
      </c>
      <c r="K123">
        <f t="shared" si="17"/>
        <v>37.107817821643422</v>
      </c>
      <c r="L123">
        <f t="shared" si="18"/>
        <v>9.980744556318405E-2</v>
      </c>
      <c r="M123">
        <f t="shared" si="29"/>
        <v>3.7036365072022268</v>
      </c>
      <c r="N123">
        <v>122</v>
      </c>
      <c r="O123">
        <f>CORREL(K2:K54,K124:K176)</f>
        <v>4.7301590520187328E-2</v>
      </c>
      <c r="Q123" t="s">
        <v>540</v>
      </c>
      <c r="R123" s="2">
        <f t="shared" si="27"/>
        <v>211.85697019078671</v>
      </c>
      <c r="S123" s="2">
        <v>121</v>
      </c>
      <c r="T123" s="2">
        <f>S123/P2</f>
        <v>26.19047619047619</v>
      </c>
      <c r="U123" s="2">
        <f t="shared" si="19"/>
        <v>3.8181818181818185E-2</v>
      </c>
      <c r="V123" s="2">
        <f t="shared" si="28"/>
        <v>3.3102651592310424</v>
      </c>
      <c r="W123" s="3">
        <v>3.3833066229360198</v>
      </c>
      <c r="X123">
        <f t="shared" si="20"/>
        <v>-154.25113247403499</v>
      </c>
      <c r="Y123">
        <f t="shared" si="21"/>
        <v>145.22384084198299</v>
      </c>
      <c r="Z123">
        <f t="shared" si="22"/>
        <v>211.85697019078671</v>
      </c>
      <c r="AA123">
        <v>1</v>
      </c>
      <c r="AB123" t="str">
        <f t="shared" si="23"/>
        <v>-154.251132474035+145.223840841983i</v>
      </c>
      <c r="AC123">
        <f t="shared" si="24"/>
        <v>211.85697019078671</v>
      </c>
      <c r="AD123" s="3">
        <v>2.6520927626830599</v>
      </c>
      <c r="AE123">
        <f t="shared" si="25"/>
        <v>8.6520927626830595</v>
      </c>
      <c r="AF123">
        <v>5.9604059999999999</v>
      </c>
      <c r="AH123" s="3"/>
      <c r="AI123" s="3">
        <f t="shared" si="26"/>
        <v>-0.47730448792678004</v>
      </c>
    </row>
    <row r="124" spans="1:35">
      <c r="A124" s="8">
        <v>104.094538707213</v>
      </c>
      <c r="B124" s="8">
        <v>259.61506955632899</v>
      </c>
      <c r="C124" s="8">
        <v>143.888325138314</v>
      </c>
      <c r="D124" s="8">
        <v>266.09110007675702</v>
      </c>
      <c r="E124">
        <f t="shared" si="16"/>
        <v>40.317296658203574</v>
      </c>
      <c r="F124">
        <v>98.864700258010103</v>
      </c>
      <c r="G124">
        <v>225.798118502249</v>
      </c>
      <c r="H124">
        <v>132.75872683988899</v>
      </c>
      <c r="I124">
        <v>226.33881066467001</v>
      </c>
      <c r="J124">
        <v>33.898338985083271</v>
      </c>
      <c r="K124">
        <f t="shared" si="17"/>
        <v>37.107817821643422</v>
      </c>
      <c r="L124">
        <f t="shared" si="18"/>
        <v>9.3785623530509787E-2</v>
      </c>
      <c r="M124">
        <f t="shared" si="29"/>
        <v>3.4801798322593918</v>
      </c>
      <c r="N124">
        <v>123</v>
      </c>
      <c r="O124">
        <f>CORREL(K2:K53,K125:K176)</f>
        <v>1.6013969090702483E-2</v>
      </c>
      <c r="Q124" t="s">
        <v>541</v>
      </c>
      <c r="R124" s="2">
        <f t="shared" si="27"/>
        <v>225.68352398427027</v>
      </c>
      <c r="S124" s="2">
        <v>122</v>
      </c>
      <c r="T124" s="2">
        <f>S124/P2</f>
        <v>26.406926406926406</v>
      </c>
      <c r="U124" s="2">
        <f t="shared" si="19"/>
        <v>3.7868852459016396E-2</v>
      </c>
      <c r="V124" s="2">
        <f t="shared" si="28"/>
        <v>3.5263050622542229</v>
      </c>
      <c r="W124" s="3">
        <v>3.1791768583645799</v>
      </c>
      <c r="X124">
        <f t="shared" si="20"/>
        <v>74.231758583143602</v>
      </c>
      <c r="Y124">
        <f t="shared" si="21"/>
        <v>-213.12601674974499</v>
      </c>
      <c r="Z124">
        <f t="shared" si="22"/>
        <v>225.68352398427027</v>
      </c>
      <c r="AA124">
        <v>1</v>
      </c>
      <c r="AB124" t="str">
        <f t="shared" si="23"/>
        <v>74.2317585831436-213.126016749745i</v>
      </c>
      <c r="AC124">
        <f t="shared" si="24"/>
        <v>225.68352398427027</v>
      </c>
      <c r="AD124" s="3">
        <v>2.1747882747562799</v>
      </c>
      <c r="AE124">
        <f t="shared" si="25"/>
        <v>8.1747882747562794</v>
      </c>
      <c r="AF124">
        <v>5.9775980000000004</v>
      </c>
      <c r="AH124" s="5"/>
      <c r="AI124" s="3">
        <f t="shared" si="26"/>
        <v>-0.63795903679969967</v>
      </c>
    </row>
    <row r="125" spans="1:35">
      <c r="A125" s="8">
        <v>97.388790739185595</v>
      </c>
      <c r="B125" s="8">
        <v>259.17649277267702</v>
      </c>
      <c r="C125" s="8">
        <v>144.778681536129</v>
      </c>
      <c r="D125" s="8">
        <v>263.10196575951397</v>
      </c>
      <c r="E125">
        <f t="shared" si="16"/>
        <v>47.552193302902523</v>
      </c>
      <c r="F125">
        <v>92.150732136885907</v>
      </c>
      <c r="G125">
        <v>227.679226767692</v>
      </c>
      <c r="H125">
        <v>113.97814727664399</v>
      </c>
      <c r="I125">
        <v>226.40200888785799</v>
      </c>
      <c r="J125">
        <v>21.864751020670422</v>
      </c>
      <c r="K125">
        <f t="shared" si="17"/>
        <v>34.708472161786474</v>
      </c>
      <c r="L125">
        <f t="shared" si="18"/>
        <v>8.8838771014514095E-2</v>
      </c>
      <c r="M125">
        <f t="shared" si="29"/>
        <v>3.0834580106445855</v>
      </c>
      <c r="N125">
        <v>124</v>
      </c>
      <c r="O125">
        <f>CORREL(K2:K52,K126:K176)</f>
        <v>1.7258440417232822E-3</v>
      </c>
      <c r="Q125" t="s">
        <v>542</v>
      </c>
      <c r="R125" s="2">
        <f t="shared" si="27"/>
        <v>90.450089175514634</v>
      </c>
      <c r="S125" s="2">
        <v>123</v>
      </c>
      <c r="T125" s="2">
        <f>S125/P2</f>
        <v>26.623376623376622</v>
      </c>
      <c r="U125" s="2">
        <f t="shared" si="19"/>
        <v>3.7560975609756103E-2</v>
      </c>
      <c r="V125" s="2">
        <f t="shared" si="28"/>
        <v>1.4132826433674162</v>
      </c>
      <c r="W125" s="3">
        <v>1.94243760921466</v>
      </c>
      <c r="X125">
        <f t="shared" si="20"/>
        <v>88.880925908902995</v>
      </c>
      <c r="Y125">
        <f t="shared" si="21"/>
        <v>16.774970683570402</v>
      </c>
      <c r="Z125">
        <f t="shared" si="22"/>
        <v>90.450089175514634</v>
      </c>
      <c r="AA125">
        <v>0</v>
      </c>
      <c r="AB125" t="str">
        <f t="shared" si="23"/>
        <v>0</v>
      </c>
      <c r="AC125">
        <f t="shared" si="24"/>
        <v>0</v>
      </c>
      <c r="AD125" s="3">
        <v>1.53682923795658</v>
      </c>
      <c r="AE125">
        <f t="shared" si="25"/>
        <v>7.5368292379565798</v>
      </c>
      <c r="AF125">
        <v>6.0084770000000001</v>
      </c>
      <c r="AH125" s="3"/>
      <c r="AI125" s="3">
        <f t="shared" si="26"/>
        <v>-0.71208360797704273</v>
      </c>
    </row>
    <row r="126" spans="1:35" s="10" customFormat="1">
      <c r="A126" s="9">
        <v>107.008376422095</v>
      </c>
      <c r="B126" s="9">
        <v>263.83306196042003</v>
      </c>
      <c r="C126" s="9">
        <v>112.83310102767</v>
      </c>
      <c r="D126" s="9">
        <v>263.95824435341598</v>
      </c>
      <c r="E126" s="10">
        <f t="shared" si="16"/>
        <v>5.8260696324629553</v>
      </c>
      <c r="F126" s="10">
        <v>82.884983997864396</v>
      </c>
      <c r="G126" s="10">
        <v>235.31167685660799</v>
      </c>
      <c r="H126" s="10">
        <v>111.871166065973</v>
      </c>
      <c r="I126" s="10">
        <v>230.19592570145301</v>
      </c>
      <c r="J126" s="10">
        <v>29.434158061120254</v>
      </c>
      <c r="K126" s="10">
        <f t="shared" si="17"/>
        <v>17.630113846791605</v>
      </c>
      <c r="L126" s="10">
        <f t="shared" si="18"/>
        <v>8.4978805416200787E-2</v>
      </c>
      <c r="M126" s="10">
        <f t="shared" si="29"/>
        <v>1.4981860140519709</v>
      </c>
      <c r="N126" s="10">
        <v>125</v>
      </c>
      <c r="O126" s="10">
        <f>CORREL(K2:K51,K127:K176)</f>
        <v>-9.3339556948659377E-2</v>
      </c>
      <c r="Q126" s="10" t="s">
        <v>543</v>
      </c>
      <c r="R126" s="11">
        <f t="shared" si="27"/>
        <v>130.02586562183555</v>
      </c>
      <c r="S126" s="11">
        <v>124</v>
      </c>
      <c r="T126" s="11">
        <f>S126/P2</f>
        <v>26.839826839826838</v>
      </c>
      <c r="U126" s="2">
        <f t="shared" si="19"/>
        <v>3.7258064516129036E-2</v>
      </c>
      <c r="V126" s="11">
        <f t="shared" si="28"/>
        <v>2.0316541503411805</v>
      </c>
      <c r="W126" s="12">
        <v>2.50127959046559</v>
      </c>
      <c r="X126" s="10">
        <f t="shared" si="20"/>
        <v>-59.214552525027301</v>
      </c>
      <c r="Y126" s="10">
        <f t="shared" si="21"/>
        <v>115.759934778698</v>
      </c>
      <c r="Z126" s="10">
        <f t="shared" si="22"/>
        <v>130.02586562183555</v>
      </c>
      <c r="AA126" s="10">
        <v>0</v>
      </c>
      <c r="AB126" s="10" t="str">
        <f t="shared" si="23"/>
        <v>0</v>
      </c>
      <c r="AC126" s="10">
        <f t="shared" si="24"/>
        <v>0</v>
      </c>
      <c r="AD126" s="3">
        <v>0.82474562997953704</v>
      </c>
      <c r="AE126" s="10">
        <f t="shared" si="25"/>
        <v>6.824745629979537</v>
      </c>
      <c r="AF126" s="10">
        <v>6.0362970000000002</v>
      </c>
      <c r="AH126" s="13"/>
      <c r="AI126" s="3">
        <f t="shared" si="26"/>
        <v>-0.70010196898251742</v>
      </c>
    </row>
    <row r="127" spans="1:35">
      <c r="A127" s="8">
        <v>111.620590506824</v>
      </c>
      <c r="B127" s="8">
        <v>265.59080891293701</v>
      </c>
      <c r="C127" s="8">
        <v>114.86712100255301</v>
      </c>
      <c r="D127" s="8">
        <v>266.12468888694599</v>
      </c>
      <c r="E127">
        <f t="shared" si="16"/>
        <v>3.2901349647615139</v>
      </c>
      <c r="F127">
        <v>80.889771576521397</v>
      </c>
      <c r="G127">
        <v>233.98677365789101</v>
      </c>
      <c r="H127">
        <v>108.43253691558201</v>
      </c>
      <c r="I127">
        <v>230.65777184156099</v>
      </c>
      <c r="J127">
        <v>27.743218551849512</v>
      </c>
      <c r="K127">
        <f t="shared" si="17"/>
        <v>15.516676758305513</v>
      </c>
      <c r="L127">
        <f t="shared" si="18"/>
        <v>8.2215025730789482E-2</v>
      </c>
      <c r="M127">
        <f t="shared" si="29"/>
        <v>1.275703978940431</v>
      </c>
      <c r="N127">
        <v>126</v>
      </c>
      <c r="O127">
        <f>CORREL(K2:K50,K128:K176)</f>
        <v>0.34528507132963832</v>
      </c>
      <c r="Q127" t="s">
        <v>544</v>
      </c>
      <c r="R127" s="2">
        <f t="shared" si="27"/>
        <v>38.379107273230815</v>
      </c>
      <c r="S127" s="2">
        <v>125</v>
      </c>
      <c r="T127" s="2">
        <f>S127/P2</f>
        <v>27.056277056277057</v>
      </c>
      <c r="U127" s="2">
        <f t="shared" si="19"/>
        <v>3.696E-2</v>
      </c>
      <c r="V127" s="2">
        <f t="shared" si="28"/>
        <v>0.59967355114423149</v>
      </c>
      <c r="W127" s="3">
        <v>2.28090942709518</v>
      </c>
      <c r="X127">
        <f t="shared" si="20"/>
        <v>12.3347342398649</v>
      </c>
      <c r="Y127">
        <f t="shared" si="21"/>
        <v>-36.342952636268599</v>
      </c>
      <c r="Z127">
        <f t="shared" si="22"/>
        <v>38.379107273230815</v>
      </c>
      <c r="AA127">
        <v>0</v>
      </c>
      <c r="AB127" t="str">
        <f t="shared" si="23"/>
        <v>0</v>
      </c>
      <c r="AC127">
        <f t="shared" si="24"/>
        <v>0</v>
      </c>
      <c r="AD127" s="3">
        <v>0.12464366099702</v>
      </c>
      <c r="AE127">
        <f t="shared" si="25"/>
        <v>6.1246436609970196</v>
      </c>
      <c r="AF127">
        <v>6.0724869999999997</v>
      </c>
      <c r="AH127" s="3"/>
      <c r="AI127" s="3">
        <f t="shared" si="26"/>
        <v>-0.61275061190664193</v>
      </c>
    </row>
    <row r="128" spans="1:35">
      <c r="A128" s="8">
        <v>96.320170836689798</v>
      </c>
      <c r="B128" s="8">
        <v>266.11713477702398</v>
      </c>
      <c r="C128" s="8">
        <v>99.3620658904198</v>
      </c>
      <c r="D128" s="8">
        <v>266.69441715938098</v>
      </c>
      <c r="E128">
        <f t="shared" si="16"/>
        <v>3.0961880541864413</v>
      </c>
      <c r="F128">
        <v>74.053951278270901</v>
      </c>
      <c r="G128">
        <v>231.64054805295399</v>
      </c>
      <c r="H128">
        <v>102.51457469658099</v>
      </c>
      <c r="I128">
        <v>227.6550468712</v>
      </c>
      <c r="J128">
        <v>28.738324673310782</v>
      </c>
      <c r="K128">
        <f t="shared" si="17"/>
        <v>15.917256363748612</v>
      </c>
      <c r="L128">
        <f t="shared" si="18"/>
        <v>8.0554090145620705E-2</v>
      </c>
      <c r="M128">
        <f t="shared" si="29"/>
        <v>1.2822001039963604</v>
      </c>
      <c r="N128">
        <v>127</v>
      </c>
      <c r="O128">
        <f>CORREL(K2:K49,K129:K176)</f>
        <v>-0.15808504032819623</v>
      </c>
      <c r="Q128" t="s">
        <v>545</v>
      </c>
      <c r="R128" s="2">
        <f t="shared" si="27"/>
        <v>68.426303693194413</v>
      </c>
      <c r="S128" s="2">
        <v>126</v>
      </c>
      <c r="T128" s="2">
        <f>S128/P2</f>
        <v>27.272727272727273</v>
      </c>
      <c r="U128" s="2">
        <f t="shared" si="19"/>
        <v>3.6666666666666667E-2</v>
      </c>
      <c r="V128" s="2">
        <f t="shared" si="28"/>
        <v>1.0691609952061627</v>
      </c>
      <c r="W128" s="3">
        <v>2.3149895963679499</v>
      </c>
      <c r="X128">
        <f t="shared" si="20"/>
        <v>-40.4922184557389</v>
      </c>
      <c r="Y128">
        <f t="shared" si="21"/>
        <v>55.159217558319199</v>
      </c>
      <c r="Z128">
        <f t="shared" si="22"/>
        <v>68.426303693194413</v>
      </c>
      <c r="AA128">
        <v>0</v>
      </c>
      <c r="AB128" t="str">
        <f t="shared" si="23"/>
        <v>0</v>
      </c>
      <c r="AC128">
        <f t="shared" si="24"/>
        <v>0</v>
      </c>
      <c r="AD128" s="3">
        <v>-0.48810695090962197</v>
      </c>
      <c r="AE128">
        <f t="shared" si="25"/>
        <v>5.5118930490903777</v>
      </c>
      <c r="AF128">
        <v>6.1176579999999996</v>
      </c>
      <c r="AH128" s="5"/>
      <c r="AI128" s="3">
        <f t="shared" si="26"/>
        <v>-0.46901954614856134</v>
      </c>
    </row>
    <row r="129" spans="1:35">
      <c r="A129" s="8">
        <v>86.734469046388597</v>
      </c>
      <c r="B129" s="8">
        <v>267.17622773285501</v>
      </c>
      <c r="C129" s="8">
        <v>98.021034329781699</v>
      </c>
      <c r="D129" s="8">
        <v>267.46709468856398</v>
      </c>
      <c r="E129">
        <f t="shared" si="16"/>
        <v>11.290312638816422</v>
      </c>
      <c r="F129">
        <v>70.941961503678201</v>
      </c>
      <c r="G129">
        <v>229.89281704082501</v>
      </c>
      <c r="H129">
        <v>94.234949846675804</v>
      </c>
      <c r="I129">
        <v>225.60447698808301</v>
      </c>
      <c r="J129">
        <v>23.684449884997822</v>
      </c>
      <c r="K129">
        <f t="shared" si="17"/>
        <v>17.487381261907121</v>
      </c>
      <c r="L129">
        <f t="shared" si="18"/>
        <v>8.0000000000000016E-2</v>
      </c>
      <c r="M129">
        <f t="shared" si="29"/>
        <v>1.39899050095257</v>
      </c>
      <c r="N129">
        <v>128</v>
      </c>
      <c r="O129">
        <f>CORREL(K2:K48,K130:K176)</f>
        <v>5.9640443525901317E-2</v>
      </c>
      <c r="Q129" t="s">
        <v>546</v>
      </c>
      <c r="R129" s="2">
        <f t="shared" si="27"/>
        <v>388.82794433159552</v>
      </c>
      <c r="S129" s="2">
        <v>127</v>
      </c>
      <c r="T129" s="2">
        <f>S129/P2</f>
        <v>27.489177489177489</v>
      </c>
      <c r="U129" s="2">
        <f t="shared" si="19"/>
        <v>3.637795275590551E-2</v>
      </c>
      <c r="V129" s="2">
        <f t="shared" si="28"/>
        <v>6.07543663018118</v>
      </c>
      <c r="W129" s="3">
        <v>1.89475599079979</v>
      </c>
      <c r="X129">
        <f>IMREAL(Q129)</f>
        <v>-364.76602285432199</v>
      </c>
      <c r="Y129">
        <f>IMAGINARY(Q129)</f>
        <v>-134.65852688996199</v>
      </c>
      <c r="Z129">
        <f>IMABS(Q129)</f>
        <v>388.82794433159552</v>
      </c>
      <c r="AA129">
        <v>0</v>
      </c>
      <c r="AB129" t="str">
        <f t="shared" si="23"/>
        <v>0</v>
      </c>
      <c r="AC129">
        <f t="shared" si="24"/>
        <v>0</v>
      </c>
      <c r="AD129" s="3">
        <v>-0.95712649705818398</v>
      </c>
      <c r="AE129">
        <f t="shared" si="25"/>
        <v>5.0428735029418164</v>
      </c>
      <c r="AF129">
        <v>6.1538329999999997</v>
      </c>
      <c r="AH129" s="5"/>
      <c r="AI129" s="3"/>
    </row>
    <row r="130" spans="1:35">
      <c r="A130" s="8">
        <v>86.734469046388597</v>
      </c>
      <c r="B130" s="8">
        <v>267.17622773285501</v>
      </c>
      <c r="C130" s="8">
        <v>98.021034329781699</v>
      </c>
      <c r="D130" s="8">
        <v>267.46709468856398</v>
      </c>
      <c r="E130">
        <f t="shared" si="16"/>
        <v>11.290312638816422</v>
      </c>
      <c r="F130">
        <v>70.941961503678201</v>
      </c>
      <c r="G130">
        <v>229.89281704082501</v>
      </c>
      <c r="H130">
        <v>94.234949846675804</v>
      </c>
      <c r="I130">
        <v>225.60447698808301</v>
      </c>
      <c r="J130">
        <v>23.684449884997822</v>
      </c>
      <c r="K130">
        <f t="shared" si="17"/>
        <v>17.487381261907121</v>
      </c>
      <c r="N130">
        <v>129</v>
      </c>
      <c r="AF130">
        <v>6.1833280000000004</v>
      </c>
    </row>
    <row r="131" spans="1:35">
      <c r="A131" s="8">
        <v>77.078739982634602</v>
      </c>
      <c r="B131" s="8">
        <v>260.99956254179801</v>
      </c>
      <c r="C131" s="8">
        <v>88.163612217290805</v>
      </c>
      <c r="D131" s="8">
        <v>262.72173098552997</v>
      </c>
      <c r="E131">
        <f t="shared" ref="E131:E179" si="30">SQRT((A131-C131)^2+(B131-D131)^2)</f>
        <v>11.21785436735734</v>
      </c>
      <c r="F131">
        <v>66.975640679147901</v>
      </c>
      <c r="G131">
        <v>220.46805320175699</v>
      </c>
      <c r="H131">
        <v>84.518416942789401</v>
      </c>
      <c r="I131">
        <v>215.53403909289801</v>
      </c>
      <c r="J131">
        <v>18.223432559828101</v>
      </c>
      <c r="K131">
        <f t="shared" ref="K131:K179" si="31">(E131+J131)/2</f>
        <v>14.720643463592721</v>
      </c>
      <c r="N131">
        <v>130</v>
      </c>
      <c r="AF131">
        <v>6.2256970000000003</v>
      </c>
    </row>
    <row r="132" spans="1:35">
      <c r="A132" s="8">
        <v>77.078739982634602</v>
      </c>
      <c r="B132" s="8">
        <v>260.99956254179801</v>
      </c>
      <c r="C132" s="8">
        <v>88.163612217290805</v>
      </c>
      <c r="D132" s="8">
        <v>262.72173098552997</v>
      </c>
      <c r="E132">
        <f t="shared" si="30"/>
        <v>11.21785436735734</v>
      </c>
      <c r="F132">
        <v>66.975640679147901</v>
      </c>
      <c r="G132">
        <v>220.46805320175699</v>
      </c>
      <c r="H132">
        <v>84.518416942789401</v>
      </c>
      <c r="I132">
        <v>215.53403909289801</v>
      </c>
      <c r="J132">
        <v>18.223432559828101</v>
      </c>
      <c r="K132">
        <f t="shared" si="31"/>
        <v>14.720643463592721</v>
      </c>
      <c r="N132">
        <v>131</v>
      </c>
      <c r="AF132">
        <v>6.2397470000000004</v>
      </c>
    </row>
    <row r="133" spans="1:35">
      <c r="A133" s="8">
        <v>75.108744461712604</v>
      </c>
      <c r="B133" s="8">
        <v>258.38688594357899</v>
      </c>
      <c r="C133" s="8">
        <v>78.552128654509602</v>
      </c>
      <c r="D133" s="8">
        <v>259.494878271674</v>
      </c>
      <c r="E133">
        <f t="shared" si="30"/>
        <v>3.6172561007373574</v>
      </c>
      <c r="F133">
        <v>66.157781816178201</v>
      </c>
      <c r="G133">
        <v>216.00590117339499</v>
      </c>
      <c r="H133">
        <v>76.5728759765625</v>
      </c>
      <c r="I133">
        <v>216.29639716834799</v>
      </c>
      <c r="J133">
        <v>10.419144604657086</v>
      </c>
      <c r="K133">
        <f t="shared" si="31"/>
        <v>7.0182003526972219</v>
      </c>
      <c r="N133">
        <v>132</v>
      </c>
      <c r="AF133">
        <v>6.2902389999999997</v>
      </c>
    </row>
    <row r="134" spans="1:35">
      <c r="A134" s="8">
        <v>68.034527077285205</v>
      </c>
      <c r="B134" s="8">
        <v>261.99093829796902</v>
      </c>
      <c r="C134" s="8">
        <v>70.374952204960294</v>
      </c>
      <c r="D134" s="8">
        <v>261.57428192257402</v>
      </c>
      <c r="E134">
        <f t="shared" si="30"/>
        <v>2.3772236565814051</v>
      </c>
      <c r="F134">
        <v>64.201798494687793</v>
      </c>
      <c r="G134">
        <v>215.86776887767499</v>
      </c>
      <c r="H134">
        <v>71.802430267927704</v>
      </c>
      <c r="I134">
        <v>215.76116824613899</v>
      </c>
      <c r="J134">
        <v>7.6013792858288518</v>
      </c>
      <c r="K134">
        <f t="shared" si="31"/>
        <v>4.9893014712051285</v>
      </c>
      <c r="N134">
        <v>133</v>
      </c>
      <c r="AF134">
        <v>6.3179499999999997</v>
      </c>
    </row>
    <row r="135" spans="1:35">
      <c r="A135" s="8">
        <v>68.034527077285205</v>
      </c>
      <c r="B135" s="8">
        <v>261.99093829796902</v>
      </c>
      <c r="C135" s="8">
        <v>70.374952204960294</v>
      </c>
      <c r="D135" s="8">
        <v>261.57428192257402</v>
      </c>
      <c r="E135">
        <f t="shared" si="30"/>
        <v>2.3772236565814051</v>
      </c>
      <c r="F135">
        <v>64.201798494687793</v>
      </c>
      <c r="G135">
        <v>215.86776887767499</v>
      </c>
      <c r="H135">
        <v>71.802430267927704</v>
      </c>
      <c r="I135">
        <v>215.76116824613899</v>
      </c>
      <c r="J135">
        <v>7.6013792858288518</v>
      </c>
      <c r="K135">
        <f t="shared" si="31"/>
        <v>4.9893014712051285</v>
      </c>
      <c r="N135">
        <v>134</v>
      </c>
      <c r="AF135">
        <v>6.344201</v>
      </c>
    </row>
    <row r="136" spans="1:35">
      <c r="A136" s="8">
        <v>63.337970006326699</v>
      </c>
      <c r="B136" s="8">
        <v>264.06086558776099</v>
      </c>
      <c r="C136" s="8">
        <v>71.299390622150099</v>
      </c>
      <c r="D136" s="8">
        <v>263.46506889135401</v>
      </c>
      <c r="E136">
        <f t="shared" si="30"/>
        <v>7.983682854767423</v>
      </c>
      <c r="F136">
        <v>56.221260753587003</v>
      </c>
      <c r="G136">
        <v>219.20145828900101</v>
      </c>
      <c r="H136">
        <v>68.929891445293507</v>
      </c>
      <c r="I136">
        <v>217.67937258709199</v>
      </c>
      <c r="J136">
        <v>12.799454634559254</v>
      </c>
      <c r="K136">
        <f t="shared" si="31"/>
        <v>10.391568744663338</v>
      </c>
      <c r="N136">
        <v>135</v>
      </c>
      <c r="AF136">
        <v>6.37134</v>
      </c>
    </row>
    <row r="137" spans="1:35">
      <c r="A137" s="8">
        <v>64.424315931268197</v>
      </c>
      <c r="B137" s="8">
        <v>265.60901971364302</v>
      </c>
      <c r="C137" s="8">
        <v>66.616006873461004</v>
      </c>
      <c r="D137" s="8">
        <v>264.96675175173198</v>
      </c>
      <c r="E137">
        <f t="shared" si="30"/>
        <v>2.2838601798243605</v>
      </c>
      <c r="F137">
        <v>47.8987899364664</v>
      </c>
      <c r="G137">
        <v>222.745178935128</v>
      </c>
      <c r="H137">
        <v>68.343874623339403</v>
      </c>
      <c r="I137">
        <v>221.67418151142999</v>
      </c>
      <c r="J137">
        <v>20.473117088879668</v>
      </c>
      <c r="K137">
        <f t="shared" si="31"/>
        <v>11.378488634352014</v>
      </c>
      <c r="N137">
        <v>136</v>
      </c>
      <c r="AF137">
        <v>6.4233140000000004</v>
      </c>
    </row>
    <row r="138" spans="1:35">
      <c r="A138" s="8">
        <v>65.363470530231595</v>
      </c>
      <c r="B138" s="8">
        <v>264.95137374224799</v>
      </c>
      <c r="C138" s="8">
        <v>72.178272529334805</v>
      </c>
      <c r="D138" s="8">
        <v>265.37484230605497</v>
      </c>
      <c r="E138">
        <f t="shared" si="30"/>
        <v>6.8279463904979405</v>
      </c>
      <c r="F138">
        <v>36.0212040763884</v>
      </c>
      <c r="G138">
        <v>224.85253953748099</v>
      </c>
      <c r="H138">
        <v>69.0655450486951</v>
      </c>
      <c r="I138">
        <v>224.67424230909501</v>
      </c>
      <c r="J138">
        <v>33.044821987653641</v>
      </c>
      <c r="K138">
        <f t="shared" si="31"/>
        <v>19.936384189075792</v>
      </c>
      <c r="N138">
        <v>137</v>
      </c>
      <c r="AF138">
        <v>6.4566499999999998</v>
      </c>
    </row>
    <row r="139" spans="1:35">
      <c r="A139" s="8">
        <v>65.363470530231595</v>
      </c>
      <c r="B139" s="8">
        <v>264.95137374224799</v>
      </c>
      <c r="C139" s="8">
        <v>72.178272529334805</v>
      </c>
      <c r="D139" s="8">
        <v>265.37484230605497</v>
      </c>
      <c r="E139">
        <f t="shared" si="30"/>
        <v>6.8279463904979405</v>
      </c>
      <c r="F139">
        <v>36.0212040763884</v>
      </c>
      <c r="G139">
        <v>224.85253953748099</v>
      </c>
      <c r="H139">
        <v>69.0655450486951</v>
      </c>
      <c r="I139">
        <v>224.67424230909501</v>
      </c>
      <c r="J139">
        <v>33.044821987653641</v>
      </c>
      <c r="K139">
        <f t="shared" si="31"/>
        <v>19.936384189075792</v>
      </c>
      <c r="N139">
        <v>138</v>
      </c>
      <c r="AF139">
        <v>6.4835669999999999</v>
      </c>
    </row>
    <row r="140" spans="1:35">
      <c r="A140" s="8">
        <v>79.390542115682706</v>
      </c>
      <c r="B140" s="8">
        <v>263.80412702152199</v>
      </c>
      <c r="C140" s="8">
        <v>73.053512276378598</v>
      </c>
      <c r="D140" s="8">
        <v>264.32121259043601</v>
      </c>
      <c r="E140">
        <f t="shared" si="30"/>
        <v>6.3580912756746244</v>
      </c>
      <c r="F140">
        <v>35.913170187389802</v>
      </c>
      <c r="G140">
        <v>225.65779416570399</v>
      </c>
      <c r="H140">
        <v>67.984173370242502</v>
      </c>
      <c r="I140">
        <v>226.22178940828601</v>
      </c>
      <c r="J140">
        <v>32.075961962008293</v>
      </c>
      <c r="K140">
        <f t="shared" si="31"/>
        <v>19.217026618841459</v>
      </c>
      <c r="N140">
        <v>139</v>
      </c>
      <c r="AF140">
        <v>6.527914</v>
      </c>
    </row>
    <row r="141" spans="1:35">
      <c r="A141" s="8">
        <v>79.390542115682706</v>
      </c>
      <c r="B141" s="8">
        <v>263.80412702152199</v>
      </c>
      <c r="C141" s="8">
        <v>73.053512276378598</v>
      </c>
      <c r="D141" s="8">
        <v>264.32121259043601</v>
      </c>
      <c r="E141">
        <f t="shared" si="30"/>
        <v>6.3580912756746244</v>
      </c>
      <c r="F141">
        <v>35.913170187389802</v>
      </c>
      <c r="G141">
        <v>225.65779416570399</v>
      </c>
      <c r="H141">
        <v>67.984173370242502</v>
      </c>
      <c r="I141">
        <v>226.22178940828601</v>
      </c>
      <c r="J141">
        <v>32.075961962008293</v>
      </c>
      <c r="K141">
        <f t="shared" si="31"/>
        <v>19.217026618841459</v>
      </c>
      <c r="N141">
        <v>140</v>
      </c>
      <c r="AF141">
        <v>6.5418950000000002</v>
      </c>
    </row>
    <row r="142" spans="1:35">
      <c r="A142" s="8">
        <v>85.185446535102997</v>
      </c>
      <c r="B142" s="8">
        <v>263.84938423364503</v>
      </c>
      <c r="C142" s="8">
        <v>78.682740564012306</v>
      </c>
      <c r="D142" s="8">
        <v>264.61565425887602</v>
      </c>
      <c r="E142">
        <f t="shared" si="30"/>
        <v>6.5476984275412411</v>
      </c>
      <c r="F142">
        <v>32.754715470488399</v>
      </c>
      <c r="G142">
        <v>226.334966162299</v>
      </c>
      <c r="H142">
        <v>67.887837391419097</v>
      </c>
      <c r="I142">
        <v>225.66433656447501</v>
      </c>
      <c r="J142">
        <v>35.139521908649506</v>
      </c>
      <c r="K142">
        <f t="shared" si="31"/>
        <v>20.843610168095374</v>
      </c>
      <c r="N142">
        <v>141</v>
      </c>
      <c r="AF142">
        <v>6.5687499999999996</v>
      </c>
    </row>
    <row r="143" spans="1:35">
      <c r="A143" s="8">
        <v>23.363409762252601</v>
      </c>
      <c r="B143" s="8">
        <v>262.88259305842598</v>
      </c>
      <c r="C143" s="8">
        <v>80.260377638998605</v>
      </c>
      <c r="D143" s="8">
        <v>266.27873877143099</v>
      </c>
      <c r="E143">
        <f t="shared" si="30"/>
        <v>56.998234703115401</v>
      </c>
      <c r="F143">
        <v>30.8387263554079</v>
      </c>
      <c r="G143">
        <v>224.63326800750801</v>
      </c>
      <c r="H143">
        <v>65.235531224350893</v>
      </c>
      <c r="I143">
        <v>226.08692831195199</v>
      </c>
      <c r="J143">
        <v>34.427508092699021</v>
      </c>
      <c r="K143">
        <f t="shared" si="31"/>
        <v>45.712871397907207</v>
      </c>
      <c r="N143">
        <v>142</v>
      </c>
      <c r="AF143">
        <v>6.6005779999999996</v>
      </c>
    </row>
    <row r="144" spans="1:35">
      <c r="A144" s="8">
        <v>19.190975975897501</v>
      </c>
      <c r="B144" s="8">
        <v>262.78378260274798</v>
      </c>
      <c r="C144" s="8">
        <v>78.726623535156193</v>
      </c>
      <c r="D144" s="8">
        <v>267.533193150383</v>
      </c>
      <c r="E144">
        <f t="shared" si="30"/>
        <v>59.724787407325714</v>
      </c>
      <c r="F144">
        <v>28.239037599081101</v>
      </c>
      <c r="G144">
        <v>225.914296666008</v>
      </c>
      <c r="H144">
        <v>37.2804177132098</v>
      </c>
      <c r="I144">
        <v>226.434822052833</v>
      </c>
      <c r="J144">
        <v>9.0563514202183661</v>
      </c>
      <c r="K144">
        <f t="shared" si="31"/>
        <v>34.390569413772042</v>
      </c>
      <c r="N144">
        <v>143</v>
      </c>
      <c r="AF144">
        <v>6.6560550000000003</v>
      </c>
    </row>
    <row r="145" spans="1:32">
      <c r="A145" s="8">
        <v>28.327033284109302</v>
      </c>
      <c r="B145" s="8">
        <v>262.24764314050299</v>
      </c>
      <c r="C145" s="8">
        <v>32.038879246099398</v>
      </c>
      <c r="D145" s="8">
        <v>263.54351022920702</v>
      </c>
      <c r="E145">
        <f t="shared" si="30"/>
        <v>3.9315482900669605</v>
      </c>
      <c r="F145">
        <v>7.0009842512672504</v>
      </c>
      <c r="G145">
        <v>232.64649244968899</v>
      </c>
      <c r="H145">
        <v>34.175834507329903</v>
      </c>
      <c r="I145">
        <v>224.349449306146</v>
      </c>
      <c r="J145">
        <v>28.413261188488065</v>
      </c>
      <c r="K145">
        <f t="shared" si="31"/>
        <v>16.172404739277514</v>
      </c>
      <c r="N145">
        <v>144</v>
      </c>
      <c r="AF145">
        <v>6.6809149999999997</v>
      </c>
    </row>
    <row r="146" spans="1:32">
      <c r="A146" s="8">
        <v>28.327033284109302</v>
      </c>
      <c r="B146" s="8">
        <v>262.24764314050299</v>
      </c>
      <c r="C146" s="8">
        <v>32.038879246099398</v>
      </c>
      <c r="D146" s="8">
        <v>263.54351022920702</v>
      </c>
      <c r="E146">
        <f t="shared" si="30"/>
        <v>3.9315482900669605</v>
      </c>
      <c r="F146">
        <v>7.0009842512672504</v>
      </c>
      <c r="G146">
        <v>232.64649244968899</v>
      </c>
      <c r="H146">
        <v>34.175834507329903</v>
      </c>
      <c r="I146">
        <v>224.349449306146</v>
      </c>
      <c r="J146">
        <v>28.413261188488065</v>
      </c>
      <c r="K146">
        <f t="shared" si="31"/>
        <v>16.172404739277514</v>
      </c>
      <c r="N146">
        <v>145</v>
      </c>
      <c r="AF146">
        <v>6.7243380000000004</v>
      </c>
    </row>
    <row r="147" spans="1:32">
      <c r="A147" s="8">
        <v>28.269081204781699</v>
      </c>
      <c r="B147" s="8">
        <v>261.834966162299</v>
      </c>
      <c r="C147" s="8">
        <v>23.505087262461601</v>
      </c>
      <c r="D147" s="8">
        <v>264.18948779866798</v>
      </c>
      <c r="E147">
        <f t="shared" si="30"/>
        <v>5.3140766289725514</v>
      </c>
      <c r="F147">
        <v>3.6932059744452599</v>
      </c>
      <c r="G147">
        <v>233.36936006657299</v>
      </c>
      <c r="H147">
        <v>25.308434987346399</v>
      </c>
      <c r="I147">
        <v>227.111387022738</v>
      </c>
      <c r="J147">
        <v>22.502896522393037</v>
      </c>
      <c r="K147">
        <f t="shared" si="31"/>
        <v>13.908486575682794</v>
      </c>
      <c r="N147">
        <v>146</v>
      </c>
      <c r="AF147">
        <v>6.760942</v>
      </c>
    </row>
    <row r="148" spans="1:32">
      <c r="A148" s="8">
        <v>28.269081204781699</v>
      </c>
      <c r="B148" s="8">
        <v>261.834966162299</v>
      </c>
      <c r="C148" s="8">
        <v>23.505087262461601</v>
      </c>
      <c r="D148" s="8">
        <v>264.18948779866798</v>
      </c>
      <c r="E148">
        <f t="shared" si="30"/>
        <v>5.3140766289725514</v>
      </c>
      <c r="F148">
        <v>3.6932059744452599</v>
      </c>
      <c r="G148">
        <v>233.36936006657299</v>
      </c>
      <c r="H148">
        <v>25.308434987346399</v>
      </c>
      <c r="I148">
        <v>227.111387022738</v>
      </c>
      <c r="J148">
        <v>22.502896522393037</v>
      </c>
      <c r="K148">
        <f t="shared" si="31"/>
        <v>13.908486575682794</v>
      </c>
      <c r="N148">
        <v>147</v>
      </c>
      <c r="AF148">
        <v>6.77841</v>
      </c>
    </row>
    <row r="149" spans="1:32">
      <c r="A149" s="8">
        <v>6.8411317817895796</v>
      </c>
      <c r="B149" s="8">
        <v>269.19233198945102</v>
      </c>
      <c r="C149" s="8">
        <v>25.035281407693901</v>
      </c>
      <c r="D149" s="8">
        <v>263.945564240333</v>
      </c>
      <c r="E149">
        <f t="shared" si="30"/>
        <v>18.935565806782204</v>
      </c>
      <c r="F149">
        <v>5.6611820250633604</v>
      </c>
      <c r="G149">
        <v>228.27809232125401</v>
      </c>
      <c r="H149">
        <v>27.204714704580301</v>
      </c>
      <c r="I149">
        <v>225.251322349221</v>
      </c>
      <c r="J149">
        <v>21.755117484789988</v>
      </c>
      <c r="K149">
        <f t="shared" si="31"/>
        <v>20.345341645786096</v>
      </c>
      <c r="N149">
        <v>148</v>
      </c>
      <c r="AF149">
        <v>6.8066870000000002</v>
      </c>
    </row>
    <row r="150" spans="1:32">
      <c r="A150" s="8">
        <v>9.5985874072123103</v>
      </c>
      <c r="B150" s="8">
        <v>269.30729609982899</v>
      </c>
      <c r="C150" s="8">
        <v>21.071540446596799</v>
      </c>
      <c r="D150" s="8">
        <v>262.021053566543</v>
      </c>
      <c r="E150">
        <f t="shared" si="30"/>
        <v>13.591099355747039</v>
      </c>
      <c r="F150">
        <v>2.9130280824950701</v>
      </c>
      <c r="G150">
        <v>226.22189057940099</v>
      </c>
      <c r="H150">
        <v>16.777345115572501</v>
      </c>
      <c r="I150">
        <v>223.42912939643099</v>
      </c>
      <c r="J150">
        <v>14.142800352786747</v>
      </c>
      <c r="K150">
        <f t="shared" si="31"/>
        <v>13.866949854266892</v>
      </c>
      <c r="N150">
        <v>149</v>
      </c>
      <c r="AF150">
        <v>6.8596389999999996</v>
      </c>
    </row>
    <row r="151" spans="1:32">
      <c r="A151" s="8">
        <v>7.9468277363461697</v>
      </c>
      <c r="B151" s="8">
        <v>276.52845188244697</v>
      </c>
      <c r="C151" s="8">
        <v>12.0450145706592</v>
      </c>
      <c r="D151" s="8">
        <v>275.92338116716297</v>
      </c>
      <c r="E151">
        <f t="shared" si="30"/>
        <v>4.1426134141904853</v>
      </c>
      <c r="F151">
        <v>-4.4729588950190502</v>
      </c>
      <c r="G151">
        <v>230.23433700145901</v>
      </c>
      <c r="H151">
        <v>6.3170517056832498</v>
      </c>
      <c r="I151">
        <v>230.036682366397</v>
      </c>
      <c r="J151">
        <v>10.791820797160668</v>
      </c>
      <c r="K151">
        <f t="shared" si="31"/>
        <v>7.4672171056755765</v>
      </c>
      <c r="N151">
        <v>150</v>
      </c>
      <c r="AF151">
        <v>6.899858</v>
      </c>
    </row>
    <row r="152" spans="1:32">
      <c r="A152" s="8">
        <v>4.7775066093712004</v>
      </c>
      <c r="B152" s="8">
        <v>279.99217990029098</v>
      </c>
      <c r="C152" s="8">
        <v>4.9821125431283404</v>
      </c>
      <c r="D152" s="8">
        <v>275.65986413621698</v>
      </c>
      <c r="E152">
        <f t="shared" si="30"/>
        <v>4.3371446214961162</v>
      </c>
      <c r="F152">
        <v>-6.4155275589761098</v>
      </c>
      <c r="G152">
        <v>236.794238376246</v>
      </c>
      <c r="H152">
        <v>7.8199033032131497</v>
      </c>
      <c r="I152">
        <v>235.77686164351201</v>
      </c>
      <c r="J152">
        <v>14.271739461203703</v>
      </c>
      <c r="K152">
        <f t="shared" si="31"/>
        <v>9.30444204134991</v>
      </c>
      <c r="N152">
        <v>151</v>
      </c>
      <c r="AF152">
        <v>6.93668</v>
      </c>
    </row>
    <row r="153" spans="1:32">
      <c r="A153" s="8">
        <v>3.1741004082943198</v>
      </c>
      <c r="B153" s="8">
        <v>279.80781240500301</v>
      </c>
      <c r="C153" s="8">
        <v>5.3627772943518899</v>
      </c>
      <c r="D153" s="8">
        <v>274.912782899136</v>
      </c>
      <c r="E153">
        <f t="shared" si="30"/>
        <v>5.3620537459886766</v>
      </c>
      <c r="F153">
        <v>-7.7243076651012803</v>
      </c>
      <c r="G153">
        <v>235.59202201635401</v>
      </c>
      <c r="H153">
        <v>6.2880203380658903</v>
      </c>
      <c r="I153">
        <v>234.69659020093599</v>
      </c>
      <c r="J153">
        <v>14.040909308317808</v>
      </c>
      <c r="K153">
        <f t="shared" si="31"/>
        <v>9.7014815271532413</v>
      </c>
      <c r="N153">
        <v>152</v>
      </c>
      <c r="AF153">
        <v>6.9848150000000002</v>
      </c>
    </row>
    <row r="154" spans="1:32">
      <c r="A154" s="8">
        <v>-1.7019058980830399</v>
      </c>
      <c r="B154" s="8">
        <v>281.889947676009</v>
      </c>
      <c r="C154" s="8">
        <v>1.81555570609838</v>
      </c>
      <c r="D154" s="8">
        <v>284.67195099708101</v>
      </c>
      <c r="E154">
        <f t="shared" si="30"/>
        <v>4.484649218762403</v>
      </c>
      <c r="F154">
        <v>-3.0116904700312599</v>
      </c>
      <c r="G154">
        <v>248.095996188746</v>
      </c>
      <c r="H154">
        <v>-0.49101464201040301</v>
      </c>
      <c r="I154">
        <v>249.405521377979</v>
      </c>
      <c r="J154">
        <v>2.8405391831841285</v>
      </c>
      <c r="K154">
        <f t="shared" si="31"/>
        <v>3.6625942009732659</v>
      </c>
      <c r="N154">
        <v>153</v>
      </c>
      <c r="AF154">
        <v>7.0252049999999997</v>
      </c>
    </row>
    <row r="155" spans="1:32">
      <c r="A155" s="8">
        <v>1.3373587066561301</v>
      </c>
      <c r="B155" s="8">
        <v>279.46902406447498</v>
      </c>
      <c r="C155" s="8">
        <v>1.9885456664089101</v>
      </c>
      <c r="D155" s="8">
        <v>282.89457684824902</v>
      </c>
      <c r="E155">
        <f t="shared" si="30"/>
        <v>3.4868978090810354</v>
      </c>
      <c r="F155">
        <v>-0.55763575539050803</v>
      </c>
      <c r="G155">
        <v>243.00894390655401</v>
      </c>
      <c r="H155">
        <v>1.5220610677963999</v>
      </c>
      <c r="I155">
        <v>245.82861660612201</v>
      </c>
      <c r="J155">
        <v>3.5036685073024278</v>
      </c>
      <c r="K155">
        <f t="shared" si="31"/>
        <v>3.4952831581917314</v>
      </c>
      <c r="N155">
        <v>154</v>
      </c>
      <c r="AF155">
        <v>7.0517479999999999</v>
      </c>
    </row>
    <row r="156" spans="1:32">
      <c r="A156" s="8">
        <v>5.8581801017434598</v>
      </c>
      <c r="B156" s="8">
        <v>275.94843787998502</v>
      </c>
      <c r="C156" s="8">
        <v>3.3243015749445202</v>
      </c>
      <c r="D156" s="8">
        <v>280.99363904426002</v>
      </c>
      <c r="E156">
        <f t="shared" si="30"/>
        <v>5.6457590434391172</v>
      </c>
      <c r="F156">
        <v>-0.31214486810483799</v>
      </c>
      <c r="G156">
        <v>238.944630426191</v>
      </c>
      <c r="H156">
        <v>1.4395681429465901</v>
      </c>
      <c r="I156">
        <v>241.095730673942</v>
      </c>
      <c r="J156">
        <v>2.7741180128035809</v>
      </c>
      <c r="K156">
        <f t="shared" si="31"/>
        <v>4.2099385281213486</v>
      </c>
      <c r="N156">
        <v>155</v>
      </c>
      <c r="AF156">
        <v>7.0882290000000001</v>
      </c>
    </row>
    <row r="157" spans="1:32">
      <c r="A157" s="8">
        <v>2.9700588196631998</v>
      </c>
      <c r="B157" s="8">
        <v>276.02637336226201</v>
      </c>
      <c r="C157" s="8">
        <v>2.1946291199917898</v>
      </c>
      <c r="D157" s="8">
        <v>283.33504215938098</v>
      </c>
      <c r="E157">
        <f t="shared" si="30"/>
        <v>7.3496891638431165</v>
      </c>
      <c r="F157">
        <v>-1.20828399212907</v>
      </c>
      <c r="G157">
        <v>242.32266650960599</v>
      </c>
      <c r="H157">
        <v>1.2446327450674299</v>
      </c>
      <c r="I157">
        <v>244.950147814323</v>
      </c>
      <c r="J157">
        <v>3.5945039332647997</v>
      </c>
      <c r="K157">
        <f t="shared" si="31"/>
        <v>5.4720965485539583</v>
      </c>
      <c r="N157">
        <v>156</v>
      </c>
      <c r="AF157">
        <v>7.1191040000000001</v>
      </c>
    </row>
    <row r="158" spans="1:32">
      <c r="A158" s="8">
        <v>4.2859538371460904</v>
      </c>
      <c r="B158" s="8">
        <v>277.80492784077001</v>
      </c>
      <c r="C158" s="8">
        <v>5.5811235301689397</v>
      </c>
      <c r="D158" s="8">
        <v>287.42795334159098</v>
      </c>
      <c r="E158">
        <f t="shared" si="30"/>
        <v>9.7097932173232007</v>
      </c>
      <c r="F158">
        <v>-3.0825131486825899</v>
      </c>
      <c r="G158">
        <v>233.18111434520901</v>
      </c>
      <c r="H158">
        <v>0.77629801920879604</v>
      </c>
      <c r="I158">
        <v>236.09160498236801</v>
      </c>
      <c r="J158">
        <v>4.8333610850456319</v>
      </c>
      <c r="K158">
        <f t="shared" si="31"/>
        <v>7.2715771511844167</v>
      </c>
      <c r="N158">
        <v>157</v>
      </c>
      <c r="AF158">
        <v>7.152272</v>
      </c>
    </row>
    <row r="159" spans="1:32">
      <c r="A159" s="8">
        <v>-1.0760661887751399</v>
      </c>
      <c r="B159" s="8">
        <v>269.79413150534998</v>
      </c>
      <c r="C159" s="8">
        <v>-0.25339277291576201</v>
      </c>
      <c r="D159" s="8">
        <v>270.47642950510698</v>
      </c>
      <c r="E159">
        <f t="shared" si="30"/>
        <v>1.068794699478874</v>
      </c>
      <c r="F159">
        <v>-6.6861808420619102</v>
      </c>
      <c r="G159">
        <v>226.912923018756</v>
      </c>
      <c r="H159">
        <v>-3.9287721136664602</v>
      </c>
      <c r="I159">
        <v>229.17025293728699</v>
      </c>
      <c r="J159">
        <v>3.5635433569028616</v>
      </c>
      <c r="K159">
        <f t="shared" si="31"/>
        <v>2.3161690281908678</v>
      </c>
      <c r="N159">
        <v>158</v>
      </c>
      <c r="AF159">
        <v>7.1800759999999997</v>
      </c>
    </row>
    <row r="160" spans="1:32">
      <c r="A160" s="8">
        <v>-6.9265159874110802</v>
      </c>
      <c r="B160" s="8">
        <v>259.06658721805002</v>
      </c>
      <c r="C160" s="8">
        <v>-5.8406337634134804</v>
      </c>
      <c r="D160" s="8">
        <v>259.06041578003402</v>
      </c>
      <c r="E160">
        <f t="shared" si="30"/>
        <v>1.0858997610466441</v>
      </c>
      <c r="F160">
        <v>-15.1232753709132</v>
      </c>
      <c r="G160">
        <v>199.600128055082</v>
      </c>
      <c r="H160">
        <v>-13.238580800216001</v>
      </c>
      <c r="I160">
        <v>200.978044918075</v>
      </c>
      <c r="J160">
        <v>2.3346795296434117</v>
      </c>
      <c r="K160">
        <f t="shared" si="31"/>
        <v>1.710289645345028</v>
      </c>
      <c r="N160">
        <v>159</v>
      </c>
      <c r="AF160">
        <v>7.2205529999999998</v>
      </c>
    </row>
    <row r="161" spans="1:32">
      <c r="A161" s="8">
        <v>-10.397907717218599</v>
      </c>
      <c r="B161" s="8">
        <v>257.99916450708298</v>
      </c>
      <c r="C161" s="8">
        <v>-9.0312166325313097</v>
      </c>
      <c r="D161" s="8">
        <v>258.06954587943801</v>
      </c>
      <c r="E161">
        <f t="shared" si="30"/>
        <v>1.36850212222645</v>
      </c>
      <c r="F161">
        <v>-15.433265775094201</v>
      </c>
      <c r="G161">
        <v>199.74352124878399</v>
      </c>
      <c r="H161">
        <v>-16.158472974012799</v>
      </c>
      <c r="I161">
        <v>233.63601340208501</v>
      </c>
      <c r="J161">
        <v>33.900249996761595</v>
      </c>
      <c r="K161">
        <f t="shared" si="31"/>
        <v>17.634376059494024</v>
      </c>
      <c r="N161">
        <v>160</v>
      </c>
      <c r="AF161">
        <v>7.2608090000000001</v>
      </c>
    </row>
    <row r="162" spans="1:32">
      <c r="A162" s="8">
        <v>-14.374945302881599</v>
      </c>
      <c r="B162" s="8">
        <v>212.76920113767599</v>
      </c>
      <c r="C162" s="8">
        <v>-13.1337717405089</v>
      </c>
      <c r="D162" s="8">
        <v>211.88351547300499</v>
      </c>
      <c r="E162">
        <f t="shared" si="30"/>
        <v>1.524778970387725</v>
      </c>
      <c r="F162">
        <v>-13.9937378107805</v>
      </c>
      <c r="G162">
        <v>193.76353270534401</v>
      </c>
      <c r="H162">
        <v>-14.5435016498491</v>
      </c>
      <c r="I162">
        <v>194.56484166007999</v>
      </c>
      <c r="J162">
        <v>0.97176968448677448</v>
      </c>
      <c r="K162">
        <f t="shared" si="31"/>
        <v>1.2482743274372496</v>
      </c>
      <c r="N162">
        <v>161</v>
      </c>
      <c r="AF162">
        <v>7.2885600000000004</v>
      </c>
    </row>
    <row r="163" spans="1:32">
      <c r="A163" s="8">
        <v>-14.374945302881599</v>
      </c>
      <c r="B163" s="8">
        <v>212.76920113767599</v>
      </c>
      <c r="C163" s="8">
        <v>-13.1337717405089</v>
      </c>
      <c r="D163" s="8">
        <v>211.88351547300499</v>
      </c>
      <c r="E163">
        <f t="shared" si="30"/>
        <v>1.524778970387725</v>
      </c>
      <c r="F163">
        <v>-13.9937378107805</v>
      </c>
      <c r="G163">
        <v>193.76353270534401</v>
      </c>
      <c r="H163">
        <v>-14.5435016498491</v>
      </c>
      <c r="I163">
        <v>194.56484166007999</v>
      </c>
      <c r="J163">
        <v>0.97176968448677448</v>
      </c>
      <c r="K163">
        <f t="shared" si="31"/>
        <v>1.2482743274372496</v>
      </c>
      <c r="N163">
        <v>162</v>
      </c>
      <c r="AF163">
        <v>7.3150170000000001</v>
      </c>
    </row>
    <row r="164" spans="1:32">
      <c r="A164" s="8">
        <v>-18.3949637505794</v>
      </c>
      <c r="B164" s="8">
        <v>200.173869448413</v>
      </c>
      <c r="C164" s="8">
        <v>-16.063269900904501</v>
      </c>
      <c r="D164" s="8">
        <v>200.20347886141101</v>
      </c>
      <c r="E164">
        <f t="shared" si="30"/>
        <v>2.3318818421930896</v>
      </c>
      <c r="F164">
        <v>577.70190524683801</v>
      </c>
      <c r="G164">
        <v>8.6284605983630307</v>
      </c>
      <c r="H164">
        <v>573.96687002219096</v>
      </c>
      <c r="I164">
        <v>11.675734583042001</v>
      </c>
      <c r="J164">
        <v>4.8204114831677476</v>
      </c>
      <c r="K164">
        <f t="shared" si="31"/>
        <v>3.5761466626804186</v>
      </c>
      <c r="N164">
        <v>163</v>
      </c>
      <c r="AF164">
        <v>7.3304390000000001</v>
      </c>
    </row>
    <row r="165" spans="1:32">
      <c r="A165" s="8">
        <v>6.7557243911208804</v>
      </c>
      <c r="B165" s="8">
        <v>195.18761732049401</v>
      </c>
      <c r="C165" s="8">
        <v>4.2073610060873596</v>
      </c>
      <c r="D165" s="8">
        <v>194.856045852839</v>
      </c>
      <c r="E165">
        <f t="shared" si="30"/>
        <v>2.569843493355656</v>
      </c>
      <c r="F165">
        <v>578.63726592898797</v>
      </c>
      <c r="G165">
        <v>7.3539912004879104</v>
      </c>
      <c r="H165">
        <v>575.92304725498502</v>
      </c>
      <c r="I165">
        <v>10.443748622552899</v>
      </c>
      <c r="J165">
        <v>4.11261278720864</v>
      </c>
      <c r="K165">
        <f t="shared" si="31"/>
        <v>3.3412281402821478</v>
      </c>
      <c r="N165">
        <v>164</v>
      </c>
      <c r="AF165">
        <v>7.3698540000000001</v>
      </c>
    </row>
    <row r="166" spans="1:32">
      <c r="A166" s="8">
        <v>18.8051367436865</v>
      </c>
      <c r="B166" s="8">
        <v>188.22508863159601</v>
      </c>
      <c r="C166" s="8">
        <v>17.9601155440631</v>
      </c>
      <c r="D166" s="8">
        <v>188.86964980544701</v>
      </c>
      <c r="E166">
        <f t="shared" si="30"/>
        <v>1.0627887535390801</v>
      </c>
      <c r="F166">
        <v>578.20391631961297</v>
      </c>
      <c r="G166">
        <v>8.2489593149623204</v>
      </c>
      <c r="H166">
        <v>574.597975437743</v>
      </c>
      <c r="I166">
        <v>11.171725380745301</v>
      </c>
      <c r="J166">
        <v>4.6416991628964599</v>
      </c>
      <c r="K166">
        <f t="shared" si="31"/>
        <v>2.8522439582177701</v>
      </c>
      <c r="N166">
        <v>165</v>
      </c>
      <c r="AF166">
        <v>7.4189920000000003</v>
      </c>
    </row>
    <row r="167" spans="1:32">
      <c r="A167" s="8">
        <v>21.097579362327401</v>
      </c>
      <c r="B167" s="8">
        <v>191.02911353203999</v>
      </c>
      <c r="C167" s="8">
        <v>19.704295028508401</v>
      </c>
      <c r="D167" s="8">
        <v>191.87986143832001</v>
      </c>
      <c r="E167">
        <f t="shared" si="30"/>
        <v>1.6324868253389653</v>
      </c>
      <c r="F167">
        <v>576.63610127371101</v>
      </c>
      <c r="G167">
        <v>11.0740531001109</v>
      </c>
      <c r="H167">
        <v>570.93564852109603</v>
      </c>
      <c r="I167">
        <v>13.400238393345701</v>
      </c>
      <c r="J167">
        <v>6.1568092063387478</v>
      </c>
      <c r="K167">
        <f t="shared" si="31"/>
        <v>3.8946480158388566</v>
      </c>
      <c r="N167">
        <v>166</v>
      </c>
      <c r="AF167">
        <v>7.4581629999999999</v>
      </c>
    </row>
    <row r="168" spans="1:32">
      <c r="A168" s="8">
        <v>21.097579362327401</v>
      </c>
      <c r="B168" s="8">
        <v>191.02911353203999</v>
      </c>
      <c r="C168" s="8">
        <v>19.704295028508401</v>
      </c>
      <c r="D168" s="8">
        <v>191.87986143832001</v>
      </c>
      <c r="E168">
        <f t="shared" si="30"/>
        <v>1.6324868253389653</v>
      </c>
      <c r="F168">
        <v>576.63610127371101</v>
      </c>
      <c r="G168">
        <v>11.0740531001109</v>
      </c>
      <c r="H168">
        <v>570.93564852109603</v>
      </c>
      <c r="I168">
        <v>13.400238393345701</v>
      </c>
      <c r="J168">
        <v>6.1568092063387478</v>
      </c>
      <c r="K168">
        <f t="shared" si="31"/>
        <v>3.8946480158388566</v>
      </c>
      <c r="N168">
        <v>167</v>
      </c>
      <c r="AF168">
        <v>7.4751339999999997</v>
      </c>
    </row>
    <row r="169" spans="1:32">
      <c r="A169" s="8">
        <v>21.432594863357199</v>
      </c>
      <c r="B169" s="8">
        <v>193.57100407344299</v>
      </c>
      <c r="C169" s="8">
        <v>20.154656139329202</v>
      </c>
      <c r="D169" s="8">
        <v>194.15759419838199</v>
      </c>
      <c r="E169">
        <f t="shared" si="30"/>
        <v>1.4061349000171535</v>
      </c>
      <c r="F169">
        <v>574.05677741974705</v>
      </c>
      <c r="G169">
        <v>11.0201204648741</v>
      </c>
      <c r="H169">
        <v>568.83385233007004</v>
      </c>
      <c r="I169">
        <v>13.320953962867801</v>
      </c>
      <c r="J169">
        <v>5.7072568960812928</v>
      </c>
      <c r="K169">
        <f t="shared" si="31"/>
        <v>3.5566958980492229</v>
      </c>
      <c r="N169">
        <v>168</v>
      </c>
      <c r="AF169">
        <v>7.5052130000000004</v>
      </c>
    </row>
    <row r="170" spans="1:32">
      <c r="A170" s="8">
        <v>22.150840224922799</v>
      </c>
      <c r="B170" s="8">
        <v>195.20073584174301</v>
      </c>
      <c r="C170" s="8">
        <v>463.11121745424902</v>
      </c>
      <c r="D170" s="8">
        <v>401.49798085253502</v>
      </c>
      <c r="E170">
        <f t="shared" si="30"/>
        <v>486.83119002922609</v>
      </c>
      <c r="F170">
        <v>574.90108409837001</v>
      </c>
      <c r="G170">
        <v>11.413330434361299</v>
      </c>
      <c r="H170">
        <v>568.76417915551997</v>
      </c>
      <c r="I170">
        <v>13.7355110376261</v>
      </c>
      <c r="J170">
        <v>6.5615642214152334</v>
      </c>
      <c r="K170">
        <f t="shared" si="31"/>
        <v>246.69637712532065</v>
      </c>
      <c r="N170">
        <v>169</v>
      </c>
      <c r="AF170">
        <v>7.5490680000000001</v>
      </c>
    </row>
    <row r="171" spans="1:32">
      <c r="A171" s="8">
        <v>21.965838302434101</v>
      </c>
      <c r="B171" s="8">
        <v>194.31636540156799</v>
      </c>
      <c r="C171" s="8">
        <v>20.664314062214999</v>
      </c>
      <c r="D171" s="8">
        <v>194.284462776629</v>
      </c>
      <c r="E171">
        <f t="shared" si="30"/>
        <v>1.3019151759450034</v>
      </c>
      <c r="F171">
        <v>573.60872427498703</v>
      </c>
      <c r="G171">
        <v>7.0416422446878002</v>
      </c>
      <c r="H171">
        <v>569.84637284928203</v>
      </c>
      <c r="I171">
        <v>9.5841819674124604</v>
      </c>
      <c r="J171">
        <v>4.5409026076472037</v>
      </c>
      <c r="K171">
        <f t="shared" si="31"/>
        <v>2.9214088917961036</v>
      </c>
      <c r="N171">
        <v>170</v>
      </c>
      <c r="AF171">
        <v>7.5864570000000002</v>
      </c>
    </row>
    <row r="172" spans="1:32">
      <c r="A172" s="8">
        <v>22.6318814763763</v>
      </c>
      <c r="B172" s="8">
        <v>194.67403901690099</v>
      </c>
      <c r="C172" s="8">
        <v>20.896347906802799</v>
      </c>
      <c r="D172" s="8">
        <v>194.606962567637</v>
      </c>
      <c r="E172">
        <f t="shared" si="30"/>
        <v>1.736829301100832</v>
      </c>
      <c r="F172">
        <v>568.10987183092095</v>
      </c>
      <c r="G172">
        <v>37.780099594175503</v>
      </c>
      <c r="H172">
        <v>573.049989930386</v>
      </c>
      <c r="I172">
        <v>-11.8556550615956</v>
      </c>
      <c r="J172">
        <v>49.880987430929679</v>
      </c>
      <c r="K172">
        <f t="shared" si="31"/>
        <v>25.808908366015256</v>
      </c>
      <c r="N172">
        <v>171</v>
      </c>
      <c r="AF172">
        <v>7.6183839999999998</v>
      </c>
    </row>
    <row r="173" spans="1:32">
      <c r="A173" s="8">
        <v>21.540618213698</v>
      </c>
      <c r="B173" s="8">
        <v>193.78066434748899</v>
      </c>
      <c r="C173" s="8">
        <v>19.575951038167599</v>
      </c>
      <c r="D173" s="8">
        <v>194.08009712427</v>
      </c>
      <c r="E173">
        <f t="shared" si="30"/>
        <v>1.9873542961478678</v>
      </c>
      <c r="F173">
        <v>572.09621610530098</v>
      </c>
      <c r="G173">
        <v>6.5386278916889697</v>
      </c>
      <c r="H173">
        <v>569.25303798334096</v>
      </c>
      <c r="I173">
        <v>8.7527324513238796</v>
      </c>
      <c r="J173">
        <v>3.60359831754154</v>
      </c>
      <c r="K173">
        <f t="shared" si="31"/>
        <v>2.7954763068447042</v>
      </c>
      <c r="N173">
        <v>172</v>
      </c>
      <c r="AF173">
        <v>7.6545439999999996</v>
      </c>
    </row>
    <row r="174" spans="1:32">
      <c r="A174" s="8">
        <v>20.475952415614699</v>
      </c>
      <c r="B174" s="8">
        <v>191.70490285673</v>
      </c>
      <c r="C174" s="8">
        <v>18.026888479982301</v>
      </c>
      <c r="D174" s="8">
        <v>192.245965979906</v>
      </c>
      <c r="E174">
        <f t="shared" si="30"/>
        <v>2.5081195075347238</v>
      </c>
      <c r="F174">
        <v>573.65721896279103</v>
      </c>
      <c r="G174">
        <v>8.7976355645443203</v>
      </c>
      <c r="H174">
        <v>570.08459710147099</v>
      </c>
      <c r="I174">
        <v>11.3979777176556</v>
      </c>
      <c r="J174">
        <v>4.4187561911955839</v>
      </c>
      <c r="K174">
        <f t="shared" si="31"/>
        <v>3.4634378493651541</v>
      </c>
      <c r="N174">
        <v>173</v>
      </c>
      <c r="AF174">
        <v>7.6793990000000001</v>
      </c>
    </row>
    <row r="175" spans="1:32">
      <c r="A175" s="8">
        <v>79.2651489495303</v>
      </c>
      <c r="B175" s="8">
        <v>194.300211746868</v>
      </c>
      <c r="C175" s="8">
        <v>18.197087803703301</v>
      </c>
      <c r="D175" s="8">
        <v>190.634950867886</v>
      </c>
      <c r="E175">
        <f t="shared" si="30"/>
        <v>61.177955420408267</v>
      </c>
      <c r="F175">
        <v>574.42180280277205</v>
      </c>
      <c r="G175">
        <v>9.2831388837168696</v>
      </c>
      <c r="H175">
        <v>570.99763269090397</v>
      </c>
      <c r="I175">
        <v>11.7724288762311</v>
      </c>
      <c r="J175">
        <v>4.2333799288325338</v>
      </c>
      <c r="K175">
        <f t="shared" si="31"/>
        <v>32.7056676746204</v>
      </c>
      <c r="N175">
        <v>174</v>
      </c>
      <c r="AF175">
        <v>7.7227819999999996</v>
      </c>
    </row>
    <row r="176" spans="1:32">
      <c r="A176" s="8">
        <v>22.160470450434701</v>
      </c>
      <c r="B176" s="8">
        <v>189.07145245622499</v>
      </c>
      <c r="C176" s="8">
        <v>19.054843917431</v>
      </c>
      <c r="D176" s="8">
        <v>189.04248379362201</v>
      </c>
      <c r="E176">
        <f t="shared" si="30"/>
        <v>3.1057616370078356</v>
      </c>
      <c r="F176">
        <v>573.19432738782803</v>
      </c>
      <c r="G176">
        <v>10.575186762828301</v>
      </c>
      <c r="H176">
        <v>569.18586036296199</v>
      </c>
      <c r="I176">
        <v>12.783212624635199</v>
      </c>
      <c r="J176">
        <v>4.5763725914578313</v>
      </c>
      <c r="K176">
        <f t="shared" si="31"/>
        <v>3.8410671142328336</v>
      </c>
      <c r="N176">
        <v>175</v>
      </c>
      <c r="AF176">
        <v>7.7590399999999997</v>
      </c>
    </row>
    <row r="177" spans="1:32">
      <c r="A177" s="8">
        <v>81.552029264576205</v>
      </c>
      <c r="B177" s="8">
        <v>195.44435588673301</v>
      </c>
      <c r="C177" s="8">
        <v>18.998156477041199</v>
      </c>
      <c r="D177" s="8">
        <v>188.47666747096901</v>
      </c>
      <c r="E177">
        <f t="shared" si="30"/>
        <v>62.940731506539422</v>
      </c>
      <c r="F177">
        <v>83.591908733204605</v>
      </c>
      <c r="G177">
        <v>179.59853116640301</v>
      </c>
      <c r="H177">
        <v>569.29822774805405</v>
      </c>
      <c r="I177">
        <v>13.0978547923759</v>
      </c>
      <c r="J177" s="1">
        <v>0</v>
      </c>
      <c r="K177">
        <f t="shared" si="31"/>
        <v>31.470365753269711</v>
      </c>
      <c r="L177" s="1">
        <v>513.45214340185896</v>
      </c>
      <c r="N177">
        <v>176</v>
      </c>
      <c r="AF177">
        <v>7.783874</v>
      </c>
    </row>
    <row r="178" spans="1:32">
      <c r="A178" s="8">
        <v>81.552029264576205</v>
      </c>
      <c r="B178" s="8">
        <v>195.44435588673301</v>
      </c>
      <c r="C178" s="8">
        <v>18.998156477041199</v>
      </c>
      <c r="D178" s="8">
        <v>188.47666747096901</v>
      </c>
      <c r="E178">
        <f t="shared" si="30"/>
        <v>62.940731506539422</v>
      </c>
      <c r="F178">
        <v>83.591908733204605</v>
      </c>
      <c r="G178">
        <v>179.59853116640301</v>
      </c>
      <c r="H178">
        <v>569.29822774805405</v>
      </c>
      <c r="I178">
        <v>13.0978547923759</v>
      </c>
      <c r="J178" s="1">
        <v>0</v>
      </c>
      <c r="K178">
        <f t="shared" si="31"/>
        <v>31.470365753269711</v>
      </c>
      <c r="L178" s="1">
        <v>513.45214340185908</v>
      </c>
      <c r="N178">
        <v>177</v>
      </c>
      <c r="AF178">
        <v>7.8273570000000001</v>
      </c>
    </row>
    <row r="179" spans="1:32">
      <c r="A179" s="8">
        <v>78.485052205245296</v>
      </c>
      <c r="B179" s="8">
        <v>192.54175659654601</v>
      </c>
      <c r="C179" s="8">
        <v>465.72224159092201</v>
      </c>
      <c r="D179" s="8">
        <v>399.76441379650998</v>
      </c>
      <c r="E179">
        <f t="shared" si="30"/>
        <v>439.19684709744018</v>
      </c>
      <c r="F179">
        <v>571.59562142813695</v>
      </c>
      <c r="G179">
        <v>11.0970610978538</v>
      </c>
      <c r="H179">
        <v>568.531080906493</v>
      </c>
      <c r="I179">
        <v>12.6251411883283</v>
      </c>
      <c r="J179" s="1">
        <v>0</v>
      </c>
      <c r="K179">
        <f t="shared" si="31"/>
        <v>219.59842354872009</v>
      </c>
      <c r="L179" s="1">
        <v>3.4243886128332899</v>
      </c>
      <c r="N179">
        <v>178</v>
      </c>
      <c r="AF179">
        <v>7.8509950000000002</v>
      </c>
    </row>
    <row r="180" spans="1:32">
      <c r="E180">
        <v>0</v>
      </c>
    </row>
    <row r="181" spans="1:32">
      <c r="E181">
        <v>0</v>
      </c>
    </row>
    <row r="182" spans="1:32">
      <c r="E182">
        <v>0</v>
      </c>
    </row>
    <row r="183" spans="1:32">
      <c r="E183">
        <v>0</v>
      </c>
    </row>
    <row r="184" spans="1:32">
      <c r="E184">
        <v>0</v>
      </c>
    </row>
    <row r="185" spans="1:32">
      <c r="E185">
        <v>0</v>
      </c>
    </row>
    <row r="186" spans="1:32">
      <c r="E186">
        <v>0</v>
      </c>
    </row>
    <row r="187" spans="1:32">
      <c r="E187">
        <v>0</v>
      </c>
    </row>
    <row r="188" spans="1:32">
      <c r="E188">
        <v>0</v>
      </c>
    </row>
    <row r="189" spans="1:32">
      <c r="E189">
        <v>0</v>
      </c>
    </row>
    <row r="190" spans="1:32">
      <c r="E190">
        <v>0</v>
      </c>
    </row>
    <row r="191" spans="1:32">
      <c r="E191">
        <v>0</v>
      </c>
    </row>
    <row r="192" spans="1:32">
      <c r="E192">
        <v>0</v>
      </c>
    </row>
    <row r="193" spans="5:5">
      <c r="E193">
        <v>0</v>
      </c>
    </row>
    <row r="194" spans="5:5">
      <c r="E194">
        <v>0</v>
      </c>
    </row>
    <row r="195" spans="5:5">
      <c r="E195">
        <v>0</v>
      </c>
    </row>
    <row r="196" spans="5:5">
      <c r="E196">
        <v>0</v>
      </c>
    </row>
    <row r="197" spans="5:5">
      <c r="E197">
        <v>0</v>
      </c>
    </row>
    <row r="198" spans="5:5">
      <c r="E198">
        <v>0</v>
      </c>
    </row>
    <row r="199" spans="5:5">
      <c r="E199">
        <v>0</v>
      </c>
    </row>
    <row r="200" spans="5:5">
      <c r="E200">
        <v>0</v>
      </c>
    </row>
    <row r="201" spans="5:5">
      <c r="E201">
        <v>0</v>
      </c>
    </row>
    <row r="202" spans="5:5">
      <c r="E202">
        <v>0</v>
      </c>
    </row>
    <row r="203" spans="5:5">
      <c r="E203">
        <v>0</v>
      </c>
    </row>
    <row r="204" spans="5:5">
      <c r="E204">
        <v>0</v>
      </c>
    </row>
    <row r="205" spans="5:5">
      <c r="E205">
        <v>0</v>
      </c>
    </row>
    <row r="206" spans="5:5">
      <c r="E206">
        <v>0</v>
      </c>
    </row>
    <row r="207" spans="5:5">
      <c r="E207">
        <v>0</v>
      </c>
    </row>
    <row r="208" spans="5:5">
      <c r="E208">
        <v>0</v>
      </c>
    </row>
    <row r="209" spans="5:5">
      <c r="E209">
        <v>0</v>
      </c>
    </row>
    <row r="210" spans="5:5">
      <c r="E210">
        <v>0</v>
      </c>
    </row>
    <row r="211" spans="5:5">
      <c r="E211">
        <v>0</v>
      </c>
    </row>
    <row r="212" spans="5:5">
      <c r="E212">
        <v>0</v>
      </c>
    </row>
    <row r="213" spans="5:5">
      <c r="E213">
        <v>0</v>
      </c>
    </row>
    <row r="214" spans="5:5">
      <c r="E214">
        <v>0</v>
      </c>
    </row>
    <row r="215" spans="5:5">
      <c r="E215">
        <v>0</v>
      </c>
    </row>
    <row r="216" spans="5:5">
      <c r="E216">
        <v>0</v>
      </c>
    </row>
    <row r="217" spans="5:5">
      <c r="E217">
        <v>0</v>
      </c>
    </row>
    <row r="218" spans="5:5">
      <c r="E218">
        <v>0</v>
      </c>
    </row>
    <row r="219" spans="5:5">
      <c r="E219">
        <v>0</v>
      </c>
    </row>
    <row r="220" spans="5:5">
      <c r="E220">
        <v>0</v>
      </c>
    </row>
    <row r="221" spans="5:5">
      <c r="E221">
        <v>0</v>
      </c>
    </row>
    <row r="222" spans="5:5">
      <c r="E222">
        <v>0</v>
      </c>
    </row>
    <row r="223" spans="5:5">
      <c r="E223">
        <v>0</v>
      </c>
    </row>
    <row r="224" spans="5:5">
      <c r="E224">
        <v>0</v>
      </c>
    </row>
    <row r="225" spans="5:5">
      <c r="E225">
        <v>0</v>
      </c>
    </row>
    <row r="226" spans="5:5">
      <c r="E226">
        <v>0</v>
      </c>
    </row>
    <row r="227" spans="5:5">
      <c r="E227">
        <v>0</v>
      </c>
    </row>
    <row r="228" spans="5:5">
      <c r="E228">
        <v>0</v>
      </c>
    </row>
    <row r="229" spans="5:5">
      <c r="E229">
        <v>0</v>
      </c>
    </row>
    <row r="230" spans="5:5">
      <c r="E230">
        <v>0</v>
      </c>
    </row>
    <row r="231" spans="5:5">
      <c r="E231">
        <v>0</v>
      </c>
    </row>
    <row r="232" spans="5:5">
      <c r="E232">
        <v>0</v>
      </c>
    </row>
    <row r="233" spans="5:5">
      <c r="E233">
        <v>0</v>
      </c>
    </row>
    <row r="234" spans="5:5">
      <c r="E234">
        <v>0</v>
      </c>
    </row>
    <row r="235" spans="5:5">
      <c r="E235">
        <v>0</v>
      </c>
    </row>
    <row r="236" spans="5:5">
      <c r="E236">
        <v>0</v>
      </c>
    </row>
    <row r="237" spans="5:5">
      <c r="E237">
        <v>0</v>
      </c>
    </row>
    <row r="238" spans="5:5">
      <c r="E238">
        <v>0</v>
      </c>
    </row>
    <row r="239" spans="5:5">
      <c r="E239">
        <v>0</v>
      </c>
    </row>
    <row r="240" spans="5:5">
      <c r="E240">
        <v>0</v>
      </c>
    </row>
    <row r="241" spans="5:11">
      <c r="E241">
        <v>0</v>
      </c>
    </row>
    <row r="242" spans="5:11">
      <c r="E242">
        <v>0</v>
      </c>
    </row>
    <row r="243" spans="5:11">
      <c r="E243">
        <v>0</v>
      </c>
    </row>
    <row r="244" spans="5:11">
      <c r="E244">
        <v>0</v>
      </c>
    </row>
    <row r="245" spans="5:11">
      <c r="E245">
        <v>0</v>
      </c>
    </row>
    <row r="246" spans="5:11">
      <c r="E246">
        <v>0</v>
      </c>
    </row>
    <row r="247" spans="5:11">
      <c r="E247">
        <v>0</v>
      </c>
    </row>
    <row r="248" spans="5:11">
      <c r="E248">
        <v>0</v>
      </c>
    </row>
    <row r="249" spans="5:11">
      <c r="E249">
        <v>0</v>
      </c>
    </row>
    <row r="250" spans="5:11">
      <c r="E250">
        <v>0</v>
      </c>
    </row>
    <row r="251" spans="5:11">
      <c r="E251">
        <v>0</v>
      </c>
    </row>
    <row r="252" spans="5:11">
      <c r="E252" s="1">
        <v>0</v>
      </c>
      <c r="F252" s="1"/>
      <c r="G252" s="1"/>
      <c r="H252" s="1"/>
      <c r="I252" s="1"/>
      <c r="J252" s="1"/>
      <c r="K252" s="1"/>
    </row>
    <row r="253" spans="5:11">
      <c r="E253" s="1">
        <v>0</v>
      </c>
      <c r="F253" s="1"/>
      <c r="G253" s="1"/>
      <c r="H253" s="1"/>
      <c r="I253" s="1"/>
      <c r="J253" s="1"/>
      <c r="K253" s="1"/>
    </row>
    <row r="254" spans="5:11">
      <c r="E254" s="1">
        <v>0</v>
      </c>
      <c r="F254" s="1"/>
      <c r="G254" s="1"/>
      <c r="H254" s="1"/>
      <c r="I254" s="1"/>
      <c r="J254" s="1"/>
      <c r="K254" s="1"/>
    </row>
    <row r="255" spans="5:11">
      <c r="E255">
        <v>0</v>
      </c>
    </row>
    <row r="256" spans="5:11">
      <c r="E256">
        <v>0</v>
      </c>
    </row>
    <row r="257" spans="5:5">
      <c r="E257">
        <v>0</v>
      </c>
    </row>
    <row r="258" spans="5:5">
      <c r="E258">
        <v>0</v>
      </c>
    </row>
    <row r="259" spans="5:5">
      <c r="E259">
        <v>0</v>
      </c>
    </row>
    <row r="260" spans="5:5">
      <c r="E260">
        <v>0</v>
      </c>
    </row>
  </sheetData>
  <autoFilter ref="AI1:AI260" xr:uid="{00000000-0009-0000-0000-000004000000}"/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179"/>
  <sheetViews>
    <sheetView topLeftCell="R1" workbookViewId="0">
      <selection activeCell="W14" sqref="W14"/>
    </sheetView>
  </sheetViews>
  <sheetFormatPr defaultRowHeight="13.5"/>
  <cols>
    <col min="19" max="19" width="12.75" customWidth="1"/>
    <col min="20" max="20" width="15.625" customWidth="1"/>
    <col min="23" max="23" width="11.75" customWidth="1"/>
  </cols>
  <sheetData>
    <row r="1" spans="1:28">
      <c r="A1" t="s">
        <v>287</v>
      </c>
      <c r="B1" t="s">
        <v>0</v>
      </c>
      <c r="C1" t="s">
        <v>1</v>
      </c>
      <c r="D1" t="s">
        <v>2</v>
      </c>
      <c r="E1" t="s">
        <v>3</v>
      </c>
      <c r="F1" t="s">
        <v>282</v>
      </c>
      <c r="G1" t="s">
        <v>283</v>
      </c>
      <c r="H1" t="s">
        <v>284</v>
      </c>
      <c r="I1" t="s">
        <v>285</v>
      </c>
      <c r="J1" t="s">
        <v>150</v>
      </c>
      <c r="K1" t="s">
        <v>151</v>
      </c>
      <c r="L1" t="s">
        <v>152</v>
      </c>
      <c r="M1" t="s">
        <v>153</v>
      </c>
      <c r="O1" t="s">
        <v>4</v>
      </c>
      <c r="P1" t="s">
        <v>547</v>
      </c>
      <c r="Q1" t="s">
        <v>548</v>
      </c>
      <c r="S1" t="s">
        <v>8</v>
      </c>
      <c r="T1" t="s">
        <v>549</v>
      </c>
      <c r="U1" t="s">
        <v>550</v>
      </c>
      <c r="W1" t="s">
        <v>551</v>
      </c>
    </row>
    <row r="2" spans="1:28">
      <c r="A2">
        <v>1.503233</v>
      </c>
      <c r="B2">
        <v>511.008456100285</v>
      </c>
      <c r="C2">
        <v>212.08882538910501</v>
      </c>
      <c r="D2">
        <v>493.20055249878402</v>
      </c>
      <c r="E2">
        <v>212.89421491214699</v>
      </c>
      <c r="F2">
        <v>519.06646562271999</v>
      </c>
      <c r="G2">
        <v>244.32211125592701</v>
      </c>
      <c r="H2">
        <v>499.93166912390501</v>
      </c>
      <c r="I2">
        <v>248.46806982611801</v>
      </c>
      <c r="J2">
        <v>511.494920545051</v>
      </c>
      <c r="K2">
        <v>170.82038564719099</v>
      </c>
      <c r="L2">
        <v>485.91973948200302</v>
      </c>
      <c r="M2">
        <v>174.55171126428701</v>
      </c>
      <c r="O2">
        <f>SQRT((B2-D2)^2+(C2-E2)^2)</f>
        <v>17.826106780903604</v>
      </c>
      <c r="P2">
        <f>SQRT((F2-H2)^2+(G2-I2)^2)</f>
        <v>19.578800001961358</v>
      </c>
      <c r="Q2">
        <f>SQRT((J2-L2)^2+(K2-M2)^2)</f>
        <v>25.845941214598568</v>
      </c>
      <c r="S2">
        <f>CORREL(O2:O175,O3:O176)</f>
        <v>0.64441919558891603</v>
      </c>
      <c r="T2">
        <f>CORREL(P2:P175,P3:P176)</f>
        <v>5.3852371982460151E-2</v>
      </c>
      <c r="U2">
        <f>CORREL(Q2:Q175,Q3:Q176)</f>
        <v>0.67131336587602508</v>
      </c>
      <c r="W2" t="s">
        <v>552</v>
      </c>
      <c r="Y2" t="s">
        <v>553</v>
      </c>
      <c r="AA2" t="s">
        <v>554</v>
      </c>
      <c r="AB2" t="s">
        <v>427</v>
      </c>
    </row>
    <row r="3" spans="1:28">
      <c r="A3">
        <v>1.5583990000000001</v>
      </c>
      <c r="B3">
        <v>519.47236413621704</v>
      </c>
      <c r="C3">
        <v>214.49602345269901</v>
      </c>
      <c r="D3">
        <v>488.53841889971397</v>
      </c>
      <c r="E3">
        <v>218.357758637068</v>
      </c>
      <c r="F3">
        <v>516.61616866412305</v>
      </c>
      <c r="G3">
        <v>253.52605227459199</v>
      </c>
      <c r="H3">
        <v>481.88979045704599</v>
      </c>
      <c r="I3">
        <v>251.81862108995</v>
      </c>
      <c r="J3">
        <v>523.43786716090096</v>
      </c>
      <c r="K3">
        <v>174.32215400428601</v>
      </c>
      <c r="L3">
        <v>502.476358732824</v>
      </c>
      <c r="M3">
        <v>177.34460734207801</v>
      </c>
      <c r="O3">
        <f t="shared" ref="O3:O66" si="0">SQRT((B3-D3)^2+(C3-E3)^2)</f>
        <v>31.1740591923664</v>
      </c>
      <c r="P3">
        <f t="shared" ref="P3:P66" si="1">SQRT((F3-H3)^2+(G3-I3)^2)</f>
        <v>34.768328470480782</v>
      </c>
      <c r="Q3">
        <f t="shared" ref="Q3:Q66" si="2">SQRT((J3-L3)^2+(K3-M3)^2)</f>
        <v>21.178292182314223</v>
      </c>
      <c r="S3">
        <f>CORREL(O2:O174,O4:O176)</f>
        <v>0.56087101238625758</v>
      </c>
      <c r="T3">
        <f>CORREL(P2:P174,P4:P176)</f>
        <v>2.5888894163714204E-2</v>
      </c>
      <c r="U3">
        <f>CORREL(Q2:Q174,Q4:Q176)</f>
        <v>0.69326816104387801</v>
      </c>
      <c r="W3">
        <v>1.8</v>
      </c>
      <c r="X3">
        <f>W4-W3</f>
        <v>1.45</v>
      </c>
      <c r="Y3">
        <v>2.5099999999999998</v>
      </c>
      <c r="Z3">
        <f>Y4-Y3</f>
        <v>1.4600000000000004</v>
      </c>
      <c r="AA3">
        <f>Y3-W3</f>
        <v>0.70999999999999974</v>
      </c>
      <c r="AB3">
        <f>1/AA3</f>
        <v>1.4084507042253527</v>
      </c>
    </row>
    <row r="4" spans="1:28">
      <c r="A4">
        <v>1.625675</v>
      </c>
      <c r="B4">
        <v>518.51336313685499</v>
      </c>
      <c r="C4">
        <v>214.85929520306399</v>
      </c>
      <c r="D4">
        <v>482.23276053699499</v>
      </c>
      <c r="E4">
        <v>213.42499230529501</v>
      </c>
      <c r="F4">
        <v>511.34663741412299</v>
      </c>
      <c r="G4">
        <v>251.515444981912</v>
      </c>
      <c r="H4">
        <v>479.51483225544098</v>
      </c>
      <c r="I4">
        <v>251.23176117537</v>
      </c>
      <c r="J4">
        <v>522.61632398315896</v>
      </c>
      <c r="K4">
        <v>175.087344870957</v>
      </c>
      <c r="L4">
        <v>502.69074032557103</v>
      </c>
      <c r="M4">
        <v>176.94036129012599</v>
      </c>
      <c r="O4">
        <f t="shared" si="0"/>
        <v>36.308943110637593</v>
      </c>
      <c r="P4">
        <f t="shared" si="1"/>
        <v>31.833069223095489</v>
      </c>
      <c r="Q4">
        <f t="shared" si="2"/>
        <v>20.011560507497791</v>
      </c>
      <c r="S4">
        <f>CORREL(O2:O173,O5:O176)</f>
        <v>0.42443441441431778</v>
      </c>
      <c r="T4">
        <f>CORREL(P2:P173,P5:P176)</f>
        <v>8.4317174883204258E-3</v>
      </c>
      <c r="U4">
        <f>CORREL(Q2:Q173,Q5:Q176)</f>
        <v>0.58117098288240487</v>
      </c>
      <c r="W4">
        <v>3.25</v>
      </c>
      <c r="X4">
        <f>W5-W4</f>
        <v>1.3600000000000003</v>
      </c>
      <c r="Y4">
        <v>3.97</v>
      </c>
      <c r="Z4">
        <f>Y5-Y4</f>
        <v>1.35</v>
      </c>
      <c r="AA4">
        <f>W4-Y3</f>
        <v>0.74000000000000021</v>
      </c>
      <c r="AB4">
        <f t="shared" ref="AB4:AB9" si="3">1/AA4</f>
        <v>1.3513513513513509</v>
      </c>
    </row>
    <row r="5" spans="1:28">
      <c r="A5">
        <v>1.6906909999999999</v>
      </c>
      <c r="B5">
        <v>521.27840343430796</v>
      </c>
      <c r="C5">
        <v>212.76120861958901</v>
      </c>
      <c r="D5">
        <v>487.17733016552103</v>
      </c>
      <c r="E5">
        <v>214.755898323504</v>
      </c>
      <c r="F5">
        <v>515.55090427027596</v>
      </c>
      <c r="G5">
        <v>248.53868726440899</v>
      </c>
      <c r="H5">
        <v>482.37770502112699</v>
      </c>
      <c r="I5">
        <v>248.333411072014</v>
      </c>
      <c r="J5">
        <v>530.01820510092398</v>
      </c>
      <c r="K5">
        <v>170.25831265579399</v>
      </c>
      <c r="L5">
        <v>496.32842613843599</v>
      </c>
      <c r="M5">
        <v>179.573103492825</v>
      </c>
      <c r="O5">
        <f t="shared" si="0"/>
        <v>34.15936160261311</v>
      </c>
      <c r="P5">
        <f t="shared" si="1"/>
        <v>33.173834368955646</v>
      </c>
      <c r="Q5">
        <f t="shared" si="2"/>
        <v>34.953777118917138</v>
      </c>
      <c r="S5">
        <f>CORREL(O2:O172,O6:O176)</f>
        <v>0.31857363140292733</v>
      </c>
      <c r="T5">
        <f>CORREL(P2:P172,P6:P176)</f>
        <v>-1.4533880607491457E-2</v>
      </c>
      <c r="U5">
        <f>CORREL(Q2:Q172,Q6:Q176)</f>
        <v>0.40425029632100257</v>
      </c>
      <c r="W5">
        <v>4.6100000000000003</v>
      </c>
      <c r="X5">
        <f>W6-W5</f>
        <v>1.3599999999999994</v>
      </c>
      <c r="Y5">
        <v>5.32</v>
      </c>
      <c r="Z5">
        <f>Y6-Y5</f>
        <v>1.2599999999999998</v>
      </c>
      <c r="AA5">
        <f>Y4-W4</f>
        <v>0.7200000000000002</v>
      </c>
      <c r="AB5">
        <f t="shared" si="3"/>
        <v>1.3888888888888886</v>
      </c>
    </row>
    <row r="6" spans="1:28">
      <c r="A6">
        <v>1.7556529999999999</v>
      </c>
      <c r="B6">
        <v>519.00036716090096</v>
      </c>
      <c r="C6">
        <v>213.954926605818</v>
      </c>
      <c r="D6">
        <v>486.02158507113302</v>
      </c>
      <c r="E6">
        <v>213.91992140001801</v>
      </c>
      <c r="F6">
        <v>512.78974219889903</v>
      </c>
      <c r="G6">
        <v>247.81069364436399</v>
      </c>
      <c r="H6">
        <v>480.82455978690399</v>
      </c>
      <c r="I6">
        <v>246.31022483736601</v>
      </c>
      <c r="J6">
        <v>523.66782910536199</v>
      </c>
      <c r="K6">
        <v>174.610390511004</v>
      </c>
      <c r="L6">
        <v>489.41051391126501</v>
      </c>
      <c r="M6">
        <v>172.34935098492201</v>
      </c>
      <c r="O6">
        <f t="shared" si="0"/>
        <v>32.978800667835579</v>
      </c>
      <c r="P6">
        <f t="shared" si="1"/>
        <v>32.000379580137661</v>
      </c>
      <c r="Q6">
        <f t="shared" si="2"/>
        <v>34.331850285794566</v>
      </c>
      <c r="S6">
        <f>CORREL(O2:O171,O7:O176)</f>
        <v>0.26121537076980511</v>
      </c>
      <c r="T6">
        <f>CORREL(P2:P171,P7:P176)</f>
        <v>7.7744477781599694E-2</v>
      </c>
      <c r="U6">
        <f>CORREL(Q2:Q171,Q7:Q176)</f>
        <v>0.38648058283324688</v>
      </c>
      <c r="W6">
        <v>5.97</v>
      </c>
      <c r="Y6">
        <v>6.58</v>
      </c>
      <c r="AA6">
        <f>W5-Y4</f>
        <v>0.64000000000000012</v>
      </c>
      <c r="AB6">
        <f t="shared" si="3"/>
        <v>1.5624999999999998</v>
      </c>
    </row>
    <row r="7" spans="1:28">
      <c r="A7">
        <v>1.8017160000000001</v>
      </c>
      <c r="B7">
        <v>516.51681862916405</v>
      </c>
      <c r="C7">
        <v>214.60154492567401</v>
      </c>
      <c r="D7">
        <v>482.041783195525</v>
      </c>
      <c r="E7">
        <v>214.25334767144901</v>
      </c>
      <c r="F7">
        <v>518.00457359937297</v>
      </c>
      <c r="G7">
        <v>249.59838724692901</v>
      </c>
      <c r="H7">
        <v>465.11056102945599</v>
      </c>
      <c r="I7">
        <v>250.66024554657099</v>
      </c>
      <c r="J7">
        <v>509.83217326954599</v>
      </c>
      <c r="K7">
        <v>174.00343126823901</v>
      </c>
      <c r="L7">
        <v>483.47777227854402</v>
      </c>
      <c r="M7">
        <v>177.94515908089099</v>
      </c>
      <c r="O7">
        <f t="shared" si="0"/>
        <v>34.476793781883458</v>
      </c>
      <c r="P7">
        <f t="shared" si="1"/>
        <v>52.904670009320107</v>
      </c>
      <c r="Q7">
        <f t="shared" si="2"/>
        <v>26.647545285514752</v>
      </c>
      <c r="S7">
        <f>CORREL(O2:O170,O8:O176)</f>
        <v>0.1532799746962786</v>
      </c>
      <c r="T7">
        <f>CORREL(P2:P170,P8:P176)</f>
        <v>-4.7214210165860755E-2</v>
      </c>
      <c r="U7">
        <f>CORREL(Q2:Q170,Q8:Q176)</f>
        <v>0.39692392854477127</v>
      </c>
      <c r="AA7">
        <f>Y5-W5</f>
        <v>0.71</v>
      </c>
      <c r="AB7">
        <f t="shared" si="3"/>
        <v>1.4084507042253522</v>
      </c>
    </row>
    <row r="8" spans="1:28" s="7" customFormat="1">
      <c r="A8" s="7">
        <v>1.8399160000000001</v>
      </c>
      <c r="B8" s="7">
        <v>516.24119478811997</v>
      </c>
      <c r="C8" s="7">
        <v>216.170405406432</v>
      </c>
      <c r="D8" s="7">
        <v>480.341872397099</v>
      </c>
      <c r="E8" s="7">
        <v>215.60759049352501</v>
      </c>
      <c r="F8" s="7">
        <v>517.12354180599402</v>
      </c>
      <c r="G8" s="7">
        <v>251.18400840907699</v>
      </c>
      <c r="H8" s="7">
        <v>465.084998461059</v>
      </c>
      <c r="I8" s="7">
        <v>251.63910980818301</v>
      </c>
      <c r="J8" s="7">
        <v>516.33302443686102</v>
      </c>
      <c r="K8" s="7">
        <v>179.464479438989</v>
      </c>
      <c r="L8" s="7">
        <v>481.567493008268</v>
      </c>
      <c r="M8" s="7">
        <v>182.169491541524</v>
      </c>
      <c r="O8" s="7">
        <f t="shared" si="0"/>
        <v>35.903733911121982</v>
      </c>
      <c r="P8" s="7">
        <f t="shared" si="1"/>
        <v>52.040533344174605</v>
      </c>
      <c r="Q8" s="7">
        <f t="shared" si="2"/>
        <v>34.870607479471161</v>
      </c>
      <c r="S8" s="7">
        <f>CORREL(O2:O169,O9:O176)</f>
        <v>0.12000463192635885</v>
      </c>
      <c r="T8" s="7">
        <f>CORREL(P2:P169,P9:P176)</f>
        <v>-8.5966830791937787E-2</v>
      </c>
      <c r="U8" s="7">
        <f>CORREL(Q2:Q169,Q9:Q176)</f>
        <v>0.29327264584128321</v>
      </c>
      <c r="AA8" s="19">
        <f>W6-Y5</f>
        <v>0.64999999999999947</v>
      </c>
      <c r="AB8">
        <f t="shared" si="3"/>
        <v>1.5384615384615397</v>
      </c>
    </row>
    <row r="9" spans="1:28">
      <c r="A9">
        <v>1.9147160000000001</v>
      </c>
      <c r="B9">
        <v>505.18514789032099</v>
      </c>
      <c r="C9">
        <v>210.74736385122799</v>
      </c>
      <c r="D9">
        <v>475.33788160034601</v>
      </c>
      <c r="E9">
        <v>214.55311768528</v>
      </c>
      <c r="F9">
        <v>512.788629316634</v>
      </c>
      <c r="G9">
        <v>250.54032405155601</v>
      </c>
      <c r="H9">
        <v>463.18551077638602</v>
      </c>
      <c r="I9">
        <v>251.33360676449999</v>
      </c>
      <c r="J9">
        <v>510.20603426328398</v>
      </c>
      <c r="K9">
        <v>175.94446655748399</v>
      </c>
      <c r="L9">
        <v>477.14813636156299</v>
      </c>
      <c r="M9">
        <v>175.00303560843199</v>
      </c>
      <c r="O9">
        <f t="shared" si="0"/>
        <v>30.088919343008623</v>
      </c>
      <c r="P9">
        <f t="shared" si="1"/>
        <v>49.609461460295542</v>
      </c>
      <c r="Q9">
        <f t="shared" si="2"/>
        <v>33.071300335977753</v>
      </c>
      <c r="S9">
        <f>CORREL(O2:O168,O10:O176)</f>
        <v>6.6477774856383079E-2</v>
      </c>
      <c r="T9">
        <f>CORREL(P2:P168,P10:P176)</f>
        <v>-9.9389004551214077E-2</v>
      </c>
      <c r="U9">
        <f>CORREL(Q2:Q168,Q10:Q176)</f>
        <v>0.23560015837487466</v>
      </c>
      <c r="AA9">
        <f>Y6-W6</f>
        <v>0.61000000000000032</v>
      </c>
      <c r="AB9">
        <f t="shared" si="3"/>
        <v>1.6393442622950811</v>
      </c>
    </row>
    <row r="10" spans="1:28">
      <c r="A10">
        <v>1.9928859999999999</v>
      </c>
      <c r="B10">
        <v>498.34240580161702</v>
      </c>
      <c r="C10">
        <v>215.66033436815999</v>
      </c>
      <c r="D10">
        <v>472.05491264135401</v>
      </c>
      <c r="E10">
        <v>217.94892616123499</v>
      </c>
      <c r="F10">
        <v>508.212895849799</v>
      </c>
      <c r="G10">
        <v>252.320261201969</v>
      </c>
      <c r="H10">
        <v>466.52358426936399</v>
      </c>
      <c r="I10">
        <v>252.639489793591</v>
      </c>
      <c r="J10">
        <v>497.90460466318098</v>
      </c>
      <c r="K10">
        <v>170.60903918789501</v>
      </c>
      <c r="L10">
        <v>468.10546210025501</v>
      </c>
      <c r="M10">
        <v>169.72342097063401</v>
      </c>
      <c r="O10">
        <f t="shared" si="0"/>
        <v>26.386927616647696</v>
      </c>
      <c r="P10">
        <f t="shared" si="1"/>
        <v>41.690533780995189</v>
      </c>
      <c r="Q10">
        <f t="shared" si="2"/>
        <v>29.81229976221778</v>
      </c>
      <c r="S10">
        <f>CORREL(O2:O167,O11:O176)</f>
        <v>5.2304821282865156E-2</v>
      </c>
      <c r="T10">
        <f>CORREL(P2:P167,P11:P176)</f>
        <v>-0.10832632845349123</v>
      </c>
      <c r="U10">
        <f>CORREL(Q2:Q167,Q11:Q176)</f>
        <v>0.33320457545799403</v>
      </c>
    </row>
    <row r="11" spans="1:28">
      <c r="A11">
        <v>2.05735</v>
      </c>
      <c r="B11">
        <v>490.45571270063198</v>
      </c>
      <c r="C11">
        <v>216.478842412451</v>
      </c>
      <c r="D11">
        <v>473.15683470254697</v>
      </c>
      <c r="E11">
        <v>218.662351140716</v>
      </c>
      <c r="F11">
        <v>500.46844933654501</v>
      </c>
      <c r="G11">
        <v>252.577100939323</v>
      </c>
      <c r="H11">
        <v>467.855805512068</v>
      </c>
      <c r="I11">
        <v>253.48119974692901</v>
      </c>
      <c r="J11">
        <v>494.84249224829699</v>
      </c>
      <c r="K11">
        <v>170.70110490257099</v>
      </c>
      <c r="L11">
        <v>466.99102854450302</v>
      </c>
      <c r="M11">
        <v>171.01237469981101</v>
      </c>
      <c r="O11">
        <f t="shared" si="0"/>
        <v>17.436137483945199</v>
      </c>
      <c r="P11">
        <f t="shared" si="1"/>
        <v>32.625173284997473</v>
      </c>
      <c r="Q11">
        <f t="shared" si="2"/>
        <v>27.853203035385832</v>
      </c>
      <c r="S11">
        <f>CORREL(O2:O166,O12:O176)</f>
        <v>1.7044850184189445E-2</v>
      </c>
      <c r="T11">
        <f>CORREL(P2:P166,P12:P176)</f>
        <v>-0.11024588089660953</v>
      </c>
      <c r="U11">
        <f>CORREL(Q2:Q166,Q12:Q176)</f>
        <v>-7.71117451425158E-2</v>
      </c>
      <c r="AA11">
        <f>AVERAGE(AA3:AA9)</f>
        <v>0.68285714285714294</v>
      </c>
      <c r="AB11">
        <f>AVERAGE(AB3:AB9)</f>
        <v>1.4710639213496521</v>
      </c>
    </row>
    <row r="12" spans="1:28">
      <c r="A12">
        <v>2.1033909999999998</v>
      </c>
      <c r="B12">
        <v>486.19549821786802</v>
      </c>
      <c r="C12">
        <v>216.29305852155201</v>
      </c>
      <c r="D12">
        <v>465.618102789852</v>
      </c>
      <c r="E12">
        <v>217.46613760031599</v>
      </c>
      <c r="F12">
        <v>489.96597705648099</v>
      </c>
      <c r="G12">
        <v>252.906918774319</v>
      </c>
      <c r="H12">
        <v>464.11328362490798</v>
      </c>
      <c r="I12">
        <v>253.053043588126</v>
      </c>
      <c r="J12">
        <v>486.32836961560599</v>
      </c>
      <c r="K12">
        <v>173.18937475300899</v>
      </c>
      <c r="L12">
        <v>465.21894901735698</v>
      </c>
      <c r="M12">
        <v>179.97326897647099</v>
      </c>
      <c r="O12">
        <f t="shared" si="0"/>
        <v>20.610805833978649</v>
      </c>
      <c r="P12">
        <f t="shared" si="1"/>
        <v>25.853106392232803</v>
      </c>
      <c r="Q12">
        <f t="shared" si="2"/>
        <v>22.172705266360733</v>
      </c>
      <c r="S12">
        <f>CORREL(O2:O165,O13:O176)</f>
        <v>6.5818622237622484E-2</v>
      </c>
      <c r="T12">
        <f>CORREL(P2:P165,P13:P176)</f>
        <v>-9.9451363428404674E-2</v>
      </c>
      <c r="U12">
        <f>CORREL(Q2:Q165,Q13:Q176)</f>
        <v>0.17221418398766114</v>
      </c>
    </row>
    <row r="13" spans="1:28">
      <c r="A13">
        <v>2.1363919999999998</v>
      </c>
      <c r="B13">
        <v>483.43845043850303</v>
      </c>
      <c r="C13">
        <v>214.37788931405001</v>
      </c>
      <c r="D13">
        <v>465.19605062165601</v>
      </c>
      <c r="E13">
        <v>214.91271355179899</v>
      </c>
      <c r="F13">
        <v>486.372648840284</v>
      </c>
      <c r="G13">
        <v>252.80254390731301</v>
      </c>
      <c r="H13">
        <v>465.22545769242402</v>
      </c>
      <c r="I13">
        <v>251.68423212548601</v>
      </c>
      <c r="J13">
        <v>483.25904032785098</v>
      </c>
      <c r="K13">
        <v>170.71631429353101</v>
      </c>
      <c r="L13">
        <v>454.88607324978699</v>
      </c>
      <c r="M13">
        <v>179.421920123267</v>
      </c>
      <c r="O13">
        <f t="shared" si="0"/>
        <v>18.25023802702265</v>
      </c>
      <c r="P13">
        <f t="shared" si="1"/>
        <v>21.17673994470114</v>
      </c>
      <c r="Q13">
        <f t="shared" si="2"/>
        <v>29.678491094993969</v>
      </c>
      <c r="S13">
        <f>CORREL(O2:O164,O14:O176)</f>
        <v>1.6258542001756082E-2</v>
      </c>
      <c r="T13">
        <f>CORREL(P2:P164,P14:P176)</f>
        <v>-5.614491670449278E-2</v>
      </c>
      <c r="U13">
        <f>CORREL(Q2:Q164,Q14:Q176)</f>
        <v>-0.13962972632291165</v>
      </c>
      <c r="W13" t="s">
        <v>4</v>
      </c>
      <c r="X13" t="s">
        <v>555</v>
      </c>
      <c r="Y13" t="s">
        <v>556</v>
      </c>
    </row>
    <row r="14" spans="1:28">
      <c r="A14">
        <v>2.168409</v>
      </c>
      <c r="B14">
        <v>475.47564293531099</v>
      </c>
      <c r="C14">
        <v>212.290324526538</v>
      </c>
      <c r="D14">
        <v>463.38667267676902</v>
      </c>
      <c r="E14">
        <v>213.08829483447801</v>
      </c>
      <c r="F14">
        <v>481.08042153681299</v>
      </c>
      <c r="G14">
        <v>251.80557001611101</v>
      </c>
      <c r="H14">
        <v>463.72721464995698</v>
      </c>
      <c r="I14">
        <v>250.522281869376</v>
      </c>
      <c r="J14">
        <v>475.61411246808098</v>
      </c>
      <c r="K14">
        <v>172.82745195084499</v>
      </c>
      <c r="L14">
        <v>445.08272709827901</v>
      </c>
      <c r="M14">
        <v>171.16423254347001</v>
      </c>
      <c r="O14">
        <f t="shared" si="0"/>
        <v>12.115277897112637</v>
      </c>
      <c r="P14">
        <f t="shared" si="1"/>
        <v>17.400592453292433</v>
      </c>
      <c r="Q14">
        <f t="shared" si="2"/>
        <v>30.576654352568173</v>
      </c>
      <c r="S14">
        <f>CORREL(O2:O163,O15:O176)</f>
        <v>3.6248518395118522E-2</v>
      </c>
      <c r="T14">
        <f>CORREL(P2:P163,P15:P176)</f>
        <v>-4.896814292325255E-2</v>
      </c>
      <c r="U14">
        <f>CORREL(Q2:Q163,Q15:Q176)</f>
        <v>-0.13513475245705525</v>
      </c>
      <c r="V14" t="s">
        <v>13</v>
      </c>
      <c r="W14">
        <v>1.2987012987012987</v>
      </c>
      <c r="X14">
        <v>1.5151515151515151</v>
      </c>
    </row>
    <row r="15" spans="1:28">
      <c r="A15">
        <v>2.2174230000000001</v>
      </c>
      <c r="B15">
        <v>468.658868099465</v>
      </c>
      <c r="C15">
        <v>215.20526669275901</v>
      </c>
      <c r="D15">
        <v>465.729323568974</v>
      </c>
      <c r="E15">
        <v>214.77461497978399</v>
      </c>
      <c r="F15">
        <v>473.71651331088799</v>
      </c>
      <c r="G15">
        <v>254.09203721577001</v>
      </c>
      <c r="H15">
        <v>464.81001537040902</v>
      </c>
      <c r="I15">
        <v>253.214748753647</v>
      </c>
      <c r="J15">
        <v>480.56819218141999</v>
      </c>
      <c r="K15">
        <v>179.19799472200199</v>
      </c>
      <c r="L15">
        <v>449.83972547954102</v>
      </c>
      <c r="M15">
        <v>174.92435820464499</v>
      </c>
      <c r="O15">
        <f t="shared" si="0"/>
        <v>2.9610288843606463</v>
      </c>
      <c r="P15">
        <f t="shared" si="1"/>
        <v>8.9496000251145471</v>
      </c>
      <c r="Q15">
        <f t="shared" si="2"/>
        <v>31.024226580705797</v>
      </c>
      <c r="S15">
        <f>CORREL(O2:O162,O16:O176)</f>
        <v>5.8085069549346849E-2</v>
      </c>
      <c r="T15">
        <f>CORREL(P2:P162,P16:P176)</f>
        <v>-4.6930126843046205E-2</v>
      </c>
      <c r="U15">
        <f>CORREL(Q2:Q162,Q16:Q176)</f>
        <v>-7.4222008068135156E-2</v>
      </c>
      <c r="V15" t="s">
        <v>23</v>
      </c>
      <c r="W15" s="20">
        <f>1/W14</f>
        <v>0.77</v>
      </c>
      <c r="X15" s="20">
        <f t="shared" ref="X15:Y15" si="4">1/X14</f>
        <v>0.66</v>
      </c>
      <c r="Y15" s="20"/>
    </row>
    <row r="16" spans="1:28">
      <c r="A16">
        <v>2.2758440000000002</v>
      </c>
      <c r="B16">
        <v>466.99096109709302</v>
      </c>
      <c r="C16">
        <v>213.97630743479399</v>
      </c>
      <c r="D16">
        <v>457.09625742871401</v>
      </c>
      <c r="E16">
        <v>213.649693351775</v>
      </c>
      <c r="F16">
        <v>466.58108318640501</v>
      </c>
      <c r="G16">
        <v>255.464558285961</v>
      </c>
      <c r="H16">
        <v>456.34985066573398</v>
      </c>
      <c r="I16">
        <v>253.19235621352101</v>
      </c>
      <c r="J16">
        <v>482.63444358736598</v>
      </c>
      <c r="K16">
        <v>175.251242077304</v>
      </c>
      <c r="L16">
        <v>441.73571682347398</v>
      </c>
      <c r="M16">
        <v>178.708090459326</v>
      </c>
      <c r="O16">
        <f t="shared" si="0"/>
        <v>9.9000927997801789</v>
      </c>
      <c r="P16">
        <f t="shared" si="1"/>
        <v>10.480506722007151</v>
      </c>
      <c r="Q16">
        <f t="shared" si="2"/>
        <v>41.044556906413106</v>
      </c>
      <c r="S16">
        <f>CORREL(O2:O161,O17:O176)</f>
        <v>9.51155093807943E-2</v>
      </c>
      <c r="T16">
        <f>CORREL(P2:P161,P17:P176)</f>
        <v>-4.9581600728441685E-2</v>
      </c>
      <c r="U16">
        <f>CORREL(Q2:Q161,Q17:Q176)</f>
        <v>-3.3587171692065265E-2</v>
      </c>
      <c r="V16" t="s">
        <v>557</v>
      </c>
      <c r="W16">
        <f>ABS(AB11-W14)/AB11*100</f>
        <v>11.716868325491694</v>
      </c>
      <c r="X16">
        <f>ABS(AB11-X14)/AB11*100</f>
        <v>2.9969869535930229</v>
      </c>
    </row>
    <row r="17" spans="1:21">
      <c r="A17">
        <v>2.3036759999999998</v>
      </c>
      <c r="B17">
        <v>463.61231798698901</v>
      </c>
      <c r="C17">
        <v>215.80821281462701</v>
      </c>
      <c r="D17">
        <v>457.66318663363302</v>
      </c>
      <c r="E17">
        <v>218.668151617977</v>
      </c>
      <c r="F17">
        <v>467.296228074841</v>
      </c>
      <c r="G17">
        <v>255.35286537496901</v>
      </c>
      <c r="H17">
        <v>455.45310362582001</v>
      </c>
      <c r="I17">
        <v>257.22486824005898</v>
      </c>
      <c r="J17">
        <v>480.90853181237799</v>
      </c>
      <c r="K17">
        <v>177.546140203216</v>
      </c>
      <c r="L17">
        <v>442.46556524729402</v>
      </c>
      <c r="M17">
        <v>177.751517566725</v>
      </c>
      <c r="O17">
        <f t="shared" si="0"/>
        <v>6.6008646265766044</v>
      </c>
      <c r="P17">
        <f t="shared" si="1"/>
        <v>11.990162277546697</v>
      </c>
      <c r="Q17">
        <f t="shared" si="2"/>
        <v>38.443515164271922</v>
      </c>
      <c r="S17">
        <f>CORREL(O2:O160,O18:O176)</f>
        <v>0.13954073784570556</v>
      </c>
      <c r="T17">
        <f>CORREL(P2:P160,P18:P176)</f>
        <v>-4.119556722014981E-2</v>
      </c>
      <c r="U17">
        <f>CORREL(Q2:Q160,Q18:Q176)</f>
        <v>2.5343103368696329E-2</v>
      </c>
    </row>
    <row r="18" spans="1:21">
      <c r="A18">
        <v>2.3389489999999999</v>
      </c>
      <c r="B18">
        <v>458.73539811071203</v>
      </c>
      <c r="C18">
        <v>215.22873839144501</v>
      </c>
      <c r="D18">
        <v>452.67656354495898</v>
      </c>
      <c r="E18">
        <v>218.66130570586</v>
      </c>
      <c r="F18">
        <v>462.20887227930399</v>
      </c>
      <c r="G18">
        <v>255.15942620303301</v>
      </c>
      <c r="H18">
        <v>445.199208775383</v>
      </c>
      <c r="I18">
        <v>255.90128026583699</v>
      </c>
      <c r="J18">
        <v>477.03759005654098</v>
      </c>
      <c r="K18">
        <v>177.96353850012099</v>
      </c>
      <c r="L18">
        <v>436.12807170704599</v>
      </c>
      <c r="M18">
        <v>178.59440784973799</v>
      </c>
      <c r="O18">
        <f t="shared" si="0"/>
        <v>6.9636193651831713</v>
      </c>
      <c r="P18">
        <f t="shared" si="1"/>
        <v>17.025833311973908</v>
      </c>
      <c r="Q18">
        <f t="shared" si="2"/>
        <v>40.914382406727754</v>
      </c>
      <c r="S18">
        <f>CORREL(O2:O159,O19:O176)</f>
        <v>0.13470061654974771</v>
      </c>
      <c r="T18">
        <f>CORREL(P2:P159,P19:P176)</f>
        <v>-2.0339934901414367E-2</v>
      </c>
      <c r="U18">
        <f>CORREL(Q2:Q159,Q19:Q176)</f>
        <v>2.2230711837459019E-2</v>
      </c>
    </row>
    <row r="19" spans="1:21" s="6" customFormat="1">
      <c r="A19" s="6">
        <v>2.368827</v>
      </c>
      <c r="B19" s="6">
        <v>456.999942527207</v>
      </c>
      <c r="C19" s="6">
        <v>215.69122528194899</v>
      </c>
      <c r="D19" s="6">
        <v>447.65817272616698</v>
      </c>
      <c r="E19" s="6">
        <v>218.974464030581</v>
      </c>
      <c r="F19" s="6">
        <v>462.90385039214499</v>
      </c>
      <c r="G19" s="6">
        <v>255.13130063305499</v>
      </c>
      <c r="H19" s="6">
        <v>439.32157167664701</v>
      </c>
      <c r="I19" s="6">
        <v>255.047935634271</v>
      </c>
      <c r="J19" s="6">
        <v>456.93070776082197</v>
      </c>
      <c r="K19" s="6">
        <v>178.06271991655501</v>
      </c>
      <c r="L19" s="6">
        <v>437.32893911873703</v>
      </c>
      <c r="M19" s="6">
        <v>172.26055646963101</v>
      </c>
      <c r="O19" s="6">
        <f t="shared" si="0"/>
        <v>9.9019351490575787</v>
      </c>
      <c r="P19" s="6">
        <f t="shared" si="1"/>
        <v>23.58242606557797</v>
      </c>
      <c r="Q19" s="6">
        <f t="shared" si="2"/>
        <v>20.442466450079984</v>
      </c>
      <c r="S19" s="6">
        <f>CORREL(O2:O158,O20:O176)</f>
        <v>0.200129588312081</v>
      </c>
      <c r="T19" s="6">
        <f>CORREL(P2:P158,P20:P176)</f>
        <v>1.3225977637446247E-2</v>
      </c>
      <c r="U19" s="6">
        <f>CORREL(Q2:Q158,Q20:Q176)</f>
        <v>4.2418440126512934E-2</v>
      </c>
    </row>
    <row r="20" spans="1:21">
      <c r="A20">
        <v>2.4061729999999999</v>
      </c>
      <c r="B20">
        <v>458.15046044731798</v>
      </c>
      <c r="C20">
        <v>213.58592182560099</v>
      </c>
      <c r="D20">
        <v>443.80345207244</v>
      </c>
      <c r="E20">
        <v>216.22756708642299</v>
      </c>
      <c r="F20">
        <v>460.29019580648099</v>
      </c>
      <c r="G20">
        <v>254.531625710572</v>
      </c>
      <c r="H20">
        <v>432.19143617384998</v>
      </c>
      <c r="I20">
        <v>253.358681526629</v>
      </c>
      <c r="J20">
        <v>460.05561371443298</v>
      </c>
      <c r="K20">
        <v>176.176350753131</v>
      </c>
      <c r="L20">
        <v>436.02460738007602</v>
      </c>
      <c r="M20">
        <v>171.21380638983399</v>
      </c>
      <c r="O20">
        <f t="shared" si="0"/>
        <v>14.588178055975408</v>
      </c>
      <c r="P20">
        <f t="shared" si="1"/>
        <v>28.123230450128236</v>
      </c>
      <c r="Q20">
        <f t="shared" si="2"/>
        <v>24.538054364590426</v>
      </c>
      <c r="S20">
        <f>CORREL(O2:O157,O21:O176)</f>
        <v>0.28050225162238251</v>
      </c>
      <c r="T20">
        <f>CORREL(P2:P157,P21:P176)</f>
        <v>5.6368319532716038E-2</v>
      </c>
      <c r="U20">
        <f>CORREL(Q2:Q157,Q21:Q176)</f>
        <v>2.8726657993308764E-2</v>
      </c>
    </row>
    <row r="21" spans="1:21">
      <c r="A21">
        <v>2.4370189999999998</v>
      </c>
      <c r="B21">
        <v>446.76081865956297</v>
      </c>
      <c r="C21">
        <v>217.296642258937</v>
      </c>
      <c r="D21">
        <v>439.40355400352598</v>
      </c>
      <c r="E21">
        <v>216.62257284320199</v>
      </c>
      <c r="F21">
        <v>460.55843415612799</v>
      </c>
      <c r="G21">
        <v>255.930383823261</v>
      </c>
      <c r="H21">
        <v>430.40988028559701</v>
      </c>
      <c r="I21">
        <v>253.57953807073801</v>
      </c>
      <c r="J21">
        <v>451.27996374939198</v>
      </c>
      <c r="K21">
        <v>181.59892017646499</v>
      </c>
      <c r="L21">
        <v>432.03772352641602</v>
      </c>
      <c r="M21">
        <v>175.49479467488399</v>
      </c>
      <c r="O21">
        <f t="shared" si="0"/>
        <v>7.3880791005646662</v>
      </c>
      <c r="P21">
        <f t="shared" si="1"/>
        <v>30.240069051449989</v>
      </c>
      <c r="Q21">
        <f t="shared" si="2"/>
        <v>20.187227569375779</v>
      </c>
      <c r="S21">
        <f>CORREL(O2:O156,O22:O176)</f>
        <v>0.25905175094501837</v>
      </c>
      <c r="T21">
        <f>CORREL(P2:P156,P22:P176)</f>
        <v>9.6381215334452597E-2</v>
      </c>
      <c r="U21">
        <f>CORREL(Q2:Q156,Q22:Q176)</f>
        <v>2.8046647945358046E-2</v>
      </c>
    </row>
    <row r="22" spans="1:21">
      <c r="A22">
        <v>2.4924689999999998</v>
      </c>
      <c r="B22">
        <v>437.80471314901502</v>
      </c>
      <c r="C22">
        <v>220.278627150717</v>
      </c>
      <c r="D22">
        <v>456.43011308365698</v>
      </c>
      <c r="E22">
        <v>218.01795858539001</v>
      </c>
      <c r="F22">
        <v>460.20703314992699</v>
      </c>
      <c r="G22">
        <v>256.89538764211397</v>
      </c>
      <c r="H22">
        <v>447.04322096531399</v>
      </c>
      <c r="I22">
        <v>257.454189434125</v>
      </c>
      <c r="J22">
        <v>454.38868232459799</v>
      </c>
      <c r="K22">
        <v>179.403540704036</v>
      </c>
      <c r="L22">
        <v>434.20494370516099</v>
      </c>
      <c r="M22">
        <v>176.26076118677</v>
      </c>
      <c r="O22">
        <f t="shared" si="0"/>
        <v>18.76209330239082</v>
      </c>
      <c r="P22">
        <f t="shared" si="1"/>
        <v>13.175667371124707</v>
      </c>
      <c r="Q22">
        <f t="shared" si="2"/>
        <v>20.426951993674919</v>
      </c>
      <c r="S22">
        <f>CORREL(O2:O155,O23:O176)</f>
        <v>0.23999880836744561</v>
      </c>
      <c r="T22">
        <f>CORREL(P2:P155,P23:P176)</f>
        <v>0.10714080967615114</v>
      </c>
      <c r="U22">
        <f>CORREL(Q2:Q155,Q23:Q176)</f>
        <v>1.203891591179999E-2</v>
      </c>
    </row>
    <row r="23" spans="1:21">
      <c r="A23">
        <v>2.5578989999999999</v>
      </c>
      <c r="B23">
        <v>455.07806230240698</v>
      </c>
      <c r="C23">
        <v>220.39922311983199</v>
      </c>
      <c r="D23">
        <v>428.456670738843</v>
      </c>
      <c r="E23">
        <v>220.379899436861</v>
      </c>
      <c r="F23">
        <v>463.420261486958</v>
      </c>
      <c r="G23">
        <v>256.02899193670902</v>
      </c>
      <c r="H23">
        <v>417.88381708642299</v>
      </c>
      <c r="I23">
        <v>252.38919245500901</v>
      </c>
      <c r="J23">
        <v>445.43261053775501</v>
      </c>
      <c r="K23">
        <v>183.44202182636101</v>
      </c>
      <c r="L23">
        <v>428.13211380182997</v>
      </c>
      <c r="M23">
        <v>179.633064240333</v>
      </c>
      <c r="O23">
        <f t="shared" si="0"/>
        <v>26.621398576808822</v>
      </c>
      <c r="P23">
        <f t="shared" si="1"/>
        <v>45.681680232999305</v>
      </c>
      <c r="Q23">
        <f t="shared" si="2"/>
        <v>17.714834043871626</v>
      </c>
      <c r="S23">
        <f>CORREL(O2:O154,O24:O176)</f>
        <v>0.18085067964168897</v>
      </c>
      <c r="T23">
        <f>CORREL(P2:P154,P24:P176)</f>
        <v>2.7699323516159068E-2</v>
      </c>
      <c r="U23">
        <f>CORREL(Q2:Q154,Q24:Q176)</f>
        <v>1.5377966952601865E-2</v>
      </c>
    </row>
    <row r="24" spans="1:21">
      <c r="A24">
        <v>2.6045759999999998</v>
      </c>
      <c r="B24">
        <v>435.115483740424</v>
      </c>
      <c r="C24">
        <v>218.10115496564899</v>
      </c>
      <c r="D24">
        <v>426.33167263876999</v>
      </c>
      <c r="E24">
        <v>218.062608770823</v>
      </c>
      <c r="F24">
        <v>451.468276918166</v>
      </c>
      <c r="G24">
        <v>254.71609437697501</v>
      </c>
      <c r="H24">
        <v>415.79692677301102</v>
      </c>
      <c r="I24">
        <v>253.45840252234299</v>
      </c>
      <c r="J24">
        <v>445.22952638618602</v>
      </c>
      <c r="K24">
        <v>178.672916635001</v>
      </c>
      <c r="L24">
        <v>428.15045949735497</v>
      </c>
      <c r="M24">
        <v>178.90264251352701</v>
      </c>
      <c r="O24">
        <f t="shared" si="0"/>
        <v>8.7838956778115129</v>
      </c>
      <c r="P24">
        <f t="shared" si="1"/>
        <v>35.693514956914171</v>
      </c>
      <c r="Q24">
        <f t="shared" si="2"/>
        <v>17.080611809078434</v>
      </c>
      <c r="S24">
        <f>CORREL(O2:O153,O25:O176)</f>
        <v>0.14558352938460098</v>
      </c>
      <c r="T24">
        <f>CORREL(P2:P153,P25:P176)</f>
        <v>1.5374703713853986E-2</v>
      </c>
      <c r="U24">
        <f>CORREL(Q2:Q153,Q25:Q176)</f>
        <v>-7.2507889241171719E-3</v>
      </c>
    </row>
    <row r="25" spans="1:21">
      <c r="A25">
        <v>2.634436</v>
      </c>
      <c r="B25">
        <v>434.80515820692398</v>
      </c>
      <c r="C25">
        <v>217.51918498829599</v>
      </c>
      <c r="D25">
        <v>426.52872024714202</v>
      </c>
      <c r="E25">
        <v>217.41143775078999</v>
      </c>
      <c r="F25">
        <v>448.02441216257199</v>
      </c>
      <c r="G25">
        <v>254.92204504347001</v>
      </c>
      <c r="H25">
        <v>415.84582614527602</v>
      </c>
      <c r="I25">
        <v>253.63990350270501</v>
      </c>
      <c r="J25">
        <v>447.206814658317</v>
      </c>
      <c r="K25">
        <v>176.60457435934401</v>
      </c>
      <c r="L25">
        <v>438.43622324902702</v>
      </c>
      <c r="M25">
        <v>173.29745922756501</v>
      </c>
      <c r="O25">
        <f t="shared" si="0"/>
        <v>8.2771392865717743</v>
      </c>
      <c r="P25">
        <f t="shared" si="1"/>
        <v>32.204119068887309</v>
      </c>
      <c r="Q25">
        <f t="shared" si="2"/>
        <v>9.3733816823787119</v>
      </c>
      <c r="S25">
        <f>CORREL(O2:O152,O26:O176)</f>
        <v>2.896574066313987E-2</v>
      </c>
      <c r="T25">
        <f>CORREL(P2:P152,P26:P176)</f>
        <v>-2.3527772050530967E-2</v>
      </c>
      <c r="U25">
        <f>CORREL(Q2:Q152,Q26:Q176)</f>
        <v>3.1769685487428145E-2</v>
      </c>
    </row>
    <row r="26" spans="1:21">
      <c r="A26">
        <v>2.68886</v>
      </c>
      <c r="B26">
        <v>429.88402655338001</v>
      </c>
      <c r="C26">
        <v>218.81967222458599</v>
      </c>
      <c r="D26">
        <v>427.74243639044198</v>
      </c>
      <c r="E26">
        <v>218.682281850376</v>
      </c>
      <c r="F26">
        <v>446.07575531599502</v>
      </c>
      <c r="G26">
        <v>254.78296848401001</v>
      </c>
      <c r="H26">
        <v>418.33234236305299</v>
      </c>
      <c r="I26">
        <v>253.302497834083</v>
      </c>
      <c r="J26">
        <v>444.16072100331297</v>
      </c>
      <c r="K26">
        <v>176.59405256338101</v>
      </c>
      <c r="L26">
        <v>441.22888326088201</v>
      </c>
      <c r="M26">
        <v>174.17849102094399</v>
      </c>
      <c r="O26">
        <f t="shared" si="0"/>
        <v>2.145992670285362</v>
      </c>
      <c r="P26">
        <f t="shared" si="1"/>
        <v>27.782886020404131</v>
      </c>
      <c r="Q26">
        <f t="shared" si="2"/>
        <v>3.7987642876655774</v>
      </c>
      <c r="S26">
        <f>CORREL(O2:O151,O27:O176)</f>
        <v>-5.3963088432312754E-2</v>
      </c>
      <c r="T26">
        <f>CORREL(P2:P151,P27:P176)</f>
        <v>-7.0824455824588226E-2</v>
      </c>
      <c r="U26">
        <f>CORREL(Q2:Q151,Q27:Q176)</f>
        <v>2.7031592983209108E-2</v>
      </c>
    </row>
    <row r="27" spans="1:21">
      <c r="A27">
        <v>2.7177199999999999</v>
      </c>
      <c r="B27">
        <v>421.62306777419701</v>
      </c>
      <c r="C27">
        <v>218.31010704188901</v>
      </c>
      <c r="D27">
        <v>426.396051191634</v>
      </c>
      <c r="E27">
        <v>218.13696954036899</v>
      </c>
      <c r="F27">
        <v>432.64525607216598</v>
      </c>
      <c r="G27">
        <v>254.430758108888</v>
      </c>
      <c r="H27">
        <v>418.98219815858999</v>
      </c>
      <c r="I27">
        <v>254.41942694400501</v>
      </c>
      <c r="J27">
        <v>432.611667261977</v>
      </c>
      <c r="K27">
        <v>168.061246998115</v>
      </c>
      <c r="L27">
        <v>426.80832348537803</v>
      </c>
      <c r="M27">
        <v>170.32282610347701</v>
      </c>
      <c r="O27">
        <f t="shared" si="0"/>
        <v>4.7761226217048787</v>
      </c>
      <c r="P27">
        <f t="shared" si="1"/>
        <v>13.66306261220481</v>
      </c>
      <c r="Q27">
        <f t="shared" si="2"/>
        <v>6.2284459569944213</v>
      </c>
      <c r="S27">
        <f>CORREL(O2:O150,O28:O176)</f>
        <v>-0.11632470455594399</v>
      </c>
      <c r="T27">
        <f>CORREL(P2:P150,P28:P176)</f>
        <v>0.15036345587088432</v>
      </c>
      <c r="U27">
        <f>CORREL(Q2:Q150,Q28:Q176)</f>
        <v>3.0559882655681537E-2</v>
      </c>
    </row>
    <row r="28" spans="1:21">
      <c r="A28">
        <v>2.7478699999999998</v>
      </c>
      <c r="B28">
        <v>421.62306777419701</v>
      </c>
      <c r="C28">
        <v>218.31010704188901</v>
      </c>
      <c r="D28">
        <v>426.396051191634</v>
      </c>
      <c r="E28">
        <v>218.13696954036899</v>
      </c>
      <c r="F28">
        <v>432.64525607216598</v>
      </c>
      <c r="G28">
        <v>254.430758108888</v>
      </c>
      <c r="H28">
        <v>418.98219815858999</v>
      </c>
      <c r="I28">
        <v>254.41942694400501</v>
      </c>
      <c r="J28">
        <v>432.611667261977</v>
      </c>
      <c r="K28">
        <v>168.061246998115</v>
      </c>
      <c r="L28">
        <v>426.80832348537803</v>
      </c>
      <c r="M28">
        <v>170.32282610347701</v>
      </c>
      <c r="O28">
        <f t="shared" si="0"/>
        <v>4.7761226217048787</v>
      </c>
      <c r="P28">
        <f t="shared" si="1"/>
        <v>13.66306261220481</v>
      </c>
      <c r="Q28">
        <f t="shared" si="2"/>
        <v>6.2284459569944213</v>
      </c>
      <c r="S28">
        <f>CORREL(O2:O149,O29:O176)</f>
        <v>-0.13705611657880912</v>
      </c>
      <c r="T28">
        <f>CORREL(P2:P149,P29:P176)</f>
        <v>0.12775366757215073</v>
      </c>
      <c r="U28">
        <f>CORREL(Q2:Q149,Q29:Q176)</f>
        <v>9.2583712769463519E-2</v>
      </c>
    </row>
    <row r="29" spans="1:21">
      <c r="A29">
        <v>2.7807490000000001</v>
      </c>
      <c r="B29">
        <v>417.20627412907299</v>
      </c>
      <c r="C29">
        <v>216.68111719509901</v>
      </c>
      <c r="D29">
        <v>426.347252990485</v>
      </c>
      <c r="E29">
        <v>216.758175861046</v>
      </c>
      <c r="F29">
        <v>427.11915487445202</v>
      </c>
      <c r="G29">
        <v>253.93512081636001</v>
      </c>
      <c r="H29">
        <v>419.28679066223799</v>
      </c>
      <c r="I29">
        <v>253.34101030520401</v>
      </c>
      <c r="J29">
        <v>424.86988492141899</v>
      </c>
      <c r="K29">
        <v>173.46284027693301</v>
      </c>
      <c r="L29">
        <v>435.01434634909998</v>
      </c>
      <c r="M29">
        <v>169.62646531873099</v>
      </c>
      <c r="O29">
        <f t="shared" si="0"/>
        <v>9.1413036588212471</v>
      </c>
      <c r="P29">
        <f t="shared" si="1"/>
        <v>7.8548645088401861</v>
      </c>
      <c r="Q29">
        <f t="shared" si="2"/>
        <v>10.845638315822034</v>
      </c>
      <c r="S29">
        <f>CORREL(O2:O148,O30:O176)</f>
        <v>-0.16736360065880665</v>
      </c>
      <c r="T29">
        <f>CORREL(P2:P148,P30:P176)</f>
        <v>-0.1258205188178429</v>
      </c>
      <c r="U29">
        <f>CORREL(Q2:Q148,Q30:Q176)</f>
        <v>8.2939057835838909E-2</v>
      </c>
    </row>
    <row r="30" spans="1:21" s="7" customFormat="1">
      <c r="A30" s="7">
        <v>2.822187</v>
      </c>
      <c r="B30" s="7">
        <v>416.04236789807197</v>
      </c>
      <c r="C30" s="7">
        <v>211.875253165278</v>
      </c>
      <c r="D30" s="7">
        <v>421.04554932590497</v>
      </c>
      <c r="E30" s="7">
        <v>211.81471911478599</v>
      </c>
      <c r="F30" s="7">
        <v>420.37485228067197</v>
      </c>
      <c r="G30" s="7">
        <v>253.75803764135401</v>
      </c>
      <c r="H30" s="7">
        <v>407.65599065995798</v>
      </c>
      <c r="I30" s="7">
        <v>251.538073587974</v>
      </c>
      <c r="J30" s="7">
        <v>415.89961545476598</v>
      </c>
      <c r="K30" s="7">
        <v>171.65764407146699</v>
      </c>
      <c r="L30" s="7">
        <v>408.81918869315399</v>
      </c>
      <c r="M30" s="7">
        <v>170.522268094905</v>
      </c>
      <c r="O30" s="7">
        <f t="shared" si="0"/>
        <v>5.0035476185484651</v>
      </c>
      <c r="P30" s="7">
        <f t="shared" si="1"/>
        <v>12.91114562404014</v>
      </c>
      <c r="Q30" s="7">
        <f t="shared" si="2"/>
        <v>7.1708801227398382</v>
      </c>
      <c r="S30" s="7">
        <f>CORREL(O2:O147,O31:O176)</f>
        <v>-0.12359107797910555</v>
      </c>
      <c r="T30" s="7">
        <f>CORREL(P2:P147,P31:P176)</f>
        <v>-0.14800840511153143</v>
      </c>
      <c r="U30" s="7">
        <f>CORREL(Q2:Q147,Q31:Q176)</f>
        <v>0.12446655210564235</v>
      </c>
    </row>
    <row r="31" spans="1:21">
      <c r="A31">
        <v>2.8594309999999998</v>
      </c>
      <c r="B31">
        <v>416.04236789807197</v>
      </c>
      <c r="C31">
        <v>211.875253165278</v>
      </c>
      <c r="D31">
        <v>421.04554932590497</v>
      </c>
      <c r="E31">
        <v>211.81471911478599</v>
      </c>
      <c r="F31">
        <v>420.37485228067197</v>
      </c>
      <c r="G31">
        <v>253.75803764135401</v>
      </c>
      <c r="H31">
        <v>407.65599065995798</v>
      </c>
      <c r="I31">
        <v>251.538073587974</v>
      </c>
      <c r="J31">
        <v>415.89961545476598</v>
      </c>
      <c r="K31">
        <v>171.65764407146699</v>
      </c>
      <c r="L31">
        <v>408.81918869315399</v>
      </c>
      <c r="M31">
        <v>170.522268094905</v>
      </c>
      <c r="O31">
        <f t="shared" si="0"/>
        <v>5.0035476185484651</v>
      </c>
      <c r="P31">
        <f t="shared" si="1"/>
        <v>12.91114562404014</v>
      </c>
      <c r="Q31">
        <f t="shared" si="2"/>
        <v>7.1708801227398382</v>
      </c>
      <c r="S31">
        <f>CORREL(O2:O146,O32:O176)</f>
        <v>-0.12548314147826103</v>
      </c>
      <c r="T31">
        <f>CORREL(P2:P146,P32:P176)</f>
        <v>-0.15283885688237697</v>
      </c>
      <c r="U31">
        <f>CORREL(Q2:Q146,Q32:Q176)</f>
        <v>8.1318777039514734E-2</v>
      </c>
    </row>
    <row r="32" spans="1:21">
      <c r="A32">
        <v>2.8872490000000002</v>
      </c>
      <c r="B32">
        <v>412.90090360530098</v>
      </c>
      <c r="C32">
        <v>212.51263118996201</v>
      </c>
      <c r="D32">
        <v>421.28434688107899</v>
      </c>
      <c r="E32">
        <v>212.71510831483999</v>
      </c>
      <c r="F32">
        <v>418.89684346121101</v>
      </c>
      <c r="G32">
        <v>254.39858569430899</v>
      </c>
      <c r="H32">
        <v>420.22343284517802</v>
      </c>
      <c r="I32">
        <v>254.72007377416699</v>
      </c>
      <c r="J32">
        <v>412.93398655991598</v>
      </c>
      <c r="K32">
        <v>171.259198496777</v>
      </c>
      <c r="L32">
        <v>418.57238769531199</v>
      </c>
      <c r="M32">
        <v>170.21609057712101</v>
      </c>
      <c r="O32">
        <f t="shared" si="0"/>
        <v>8.3858880355205265</v>
      </c>
      <c r="P32">
        <f t="shared" si="1"/>
        <v>1.364988637002073</v>
      </c>
      <c r="Q32">
        <f t="shared" si="2"/>
        <v>5.73407721396251</v>
      </c>
      <c r="S32">
        <f>CORREL(O2:O145,O33:O176)</f>
        <v>-0.14082878850053737</v>
      </c>
      <c r="T32">
        <f>CORREL(P2:P145,P33:P176)</f>
        <v>-0.12811646110034994</v>
      </c>
      <c r="U32">
        <f>CORREL(Q2:Q145,Q33:Q176)</f>
        <v>2.0122067186265987E-3</v>
      </c>
    </row>
    <row r="33" spans="1:21">
      <c r="A33">
        <v>2.9174530000000001</v>
      </c>
      <c r="B33">
        <v>411.91856580207298</v>
      </c>
      <c r="C33">
        <v>212.02066978127999</v>
      </c>
      <c r="D33">
        <v>417.21133268482401</v>
      </c>
      <c r="E33">
        <v>212.875329637341</v>
      </c>
      <c r="F33">
        <v>419.74222929839499</v>
      </c>
      <c r="G33">
        <v>253.03756440752599</v>
      </c>
      <c r="H33">
        <v>417.42618640944102</v>
      </c>
      <c r="I33">
        <v>253.916505331195</v>
      </c>
      <c r="J33">
        <v>416.48809410718599</v>
      </c>
      <c r="K33">
        <v>169.14644210162299</v>
      </c>
      <c r="L33">
        <v>416.29364322409998</v>
      </c>
      <c r="M33">
        <v>169.73974324385901</v>
      </c>
      <c r="O33">
        <f t="shared" si="0"/>
        <v>5.3613267709316474</v>
      </c>
      <c r="P33">
        <f t="shared" si="1"/>
        <v>2.4772145265952221</v>
      </c>
      <c r="Q33">
        <f t="shared" si="2"/>
        <v>0.62435357876085562</v>
      </c>
      <c r="S33">
        <f>CORREL(O2:O144,O34:O176)</f>
        <v>-0.11395700880293438</v>
      </c>
      <c r="T33">
        <f>CORREL(P2:P144,P34:P176)</f>
        <v>-0.12544063192298907</v>
      </c>
      <c r="U33">
        <f>CORREL(Q2:Q144,Q34:Q176)</f>
        <v>-4.1392049358475506E-2</v>
      </c>
    </row>
    <row r="34" spans="1:21">
      <c r="A34">
        <v>2.9422760000000001</v>
      </c>
      <c r="B34">
        <v>406.21787698352301</v>
      </c>
      <c r="C34">
        <v>211.223947250425</v>
      </c>
      <c r="D34">
        <v>415.74617259697197</v>
      </c>
      <c r="E34">
        <v>212.795606798698</v>
      </c>
      <c r="F34">
        <v>415.69390085420702</v>
      </c>
      <c r="G34">
        <v>253.77901378587001</v>
      </c>
      <c r="H34">
        <v>414.171882599708</v>
      </c>
      <c r="I34">
        <v>255.779605138162</v>
      </c>
      <c r="J34">
        <v>411.24820599388897</v>
      </c>
      <c r="K34">
        <v>172.07730185660799</v>
      </c>
      <c r="L34">
        <v>419.10437914184098</v>
      </c>
      <c r="M34">
        <v>172.93550270169601</v>
      </c>
      <c r="O34">
        <f t="shared" si="0"/>
        <v>9.6570456679539642</v>
      </c>
      <c r="P34">
        <f t="shared" si="1"/>
        <v>2.5137432895770662</v>
      </c>
      <c r="Q34">
        <f t="shared" si="2"/>
        <v>7.9029086557489663</v>
      </c>
      <c r="S34">
        <f>CORREL(O2:O143,O35:O176)</f>
        <v>-7.8869104417915725E-2</v>
      </c>
      <c r="T34">
        <f>CORREL(P2:P143,P35:P176)</f>
        <v>-0.13655741948999237</v>
      </c>
      <c r="U34">
        <f>CORREL(Q2:Q143,Q35:Q176)</f>
        <v>-4.7621163910284495E-2</v>
      </c>
    </row>
    <row r="35" spans="1:21">
      <c r="A35">
        <v>2.989697</v>
      </c>
      <c r="B35">
        <v>398.08982332578398</v>
      </c>
      <c r="C35">
        <v>207.448814540521</v>
      </c>
      <c r="D35">
        <v>413.46614662496899</v>
      </c>
      <c r="E35">
        <v>206.75056522829499</v>
      </c>
      <c r="F35">
        <v>401.99054311314399</v>
      </c>
      <c r="G35">
        <v>253.25599284487399</v>
      </c>
      <c r="H35">
        <v>409.69647715527702</v>
      </c>
      <c r="I35">
        <v>252.87420678045899</v>
      </c>
      <c r="J35">
        <v>400.81426028240497</v>
      </c>
      <c r="K35">
        <v>171.61731052027599</v>
      </c>
      <c r="L35">
        <v>416.51736628313398</v>
      </c>
      <c r="M35">
        <v>169.193689012341</v>
      </c>
      <c r="O35">
        <f t="shared" si="0"/>
        <v>15.392169122741722</v>
      </c>
      <c r="P35">
        <f t="shared" si="1"/>
        <v>7.7153859307675789</v>
      </c>
      <c r="Q35">
        <f t="shared" si="2"/>
        <v>15.889036449195292</v>
      </c>
      <c r="S35">
        <f>CORREL(O2:O142,O36:O176)</f>
        <v>-9.7049454622246088E-3</v>
      </c>
      <c r="T35">
        <f>CORREL(P2:P142,P36:P176)</f>
        <v>-8.1013290266473706E-2</v>
      </c>
      <c r="U35">
        <f>CORREL(Q2:Q142,Q36:Q176)</f>
        <v>-9.1884517714609829E-2</v>
      </c>
    </row>
    <row r="36" spans="1:21">
      <c r="A36">
        <v>3.0250020000000002</v>
      </c>
      <c r="B36">
        <v>392.74829196558801</v>
      </c>
      <c r="C36">
        <v>209.22517697820399</v>
      </c>
      <c r="D36">
        <v>411.25289358888602</v>
      </c>
      <c r="E36">
        <v>211.429864193215</v>
      </c>
      <c r="F36">
        <v>401.739706195282</v>
      </c>
      <c r="G36">
        <v>252.44014897327901</v>
      </c>
      <c r="H36">
        <v>387.72457280140401</v>
      </c>
      <c r="I36">
        <v>251.28888913165699</v>
      </c>
      <c r="J36">
        <v>391.03890480605497</v>
      </c>
      <c r="K36">
        <v>170.03131839737301</v>
      </c>
      <c r="L36">
        <v>397.41349442181399</v>
      </c>
      <c r="M36">
        <v>165.215944282739</v>
      </c>
      <c r="O36">
        <f t="shared" si="0"/>
        <v>18.635474959147043</v>
      </c>
      <c r="P36">
        <f t="shared" si="1"/>
        <v>14.062338470934538</v>
      </c>
      <c r="Q36">
        <f t="shared" si="2"/>
        <v>7.9889436493963348</v>
      </c>
      <c r="S36">
        <f>CORREL(O2:O141,O37:O176)</f>
        <v>2.3562221795384412E-2</v>
      </c>
      <c r="T36">
        <f>CORREL(P2:P141,P37:P176)</f>
        <v>-0.1053476858834456</v>
      </c>
      <c r="U36">
        <f>CORREL(Q2:Q141,Q37:Q176)</f>
        <v>-9.5609054222502831E-3</v>
      </c>
    </row>
    <row r="37" spans="1:21">
      <c r="A37">
        <v>3.0557919999999998</v>
      </c>
      <c r="B37">
        <v>392.74829196558801</v>
      </c>
      <c r="C37">
        <v>209.22517697820399</v>
      </c>
      <c r="D37">
        <v>411.25289358888602</v>
      </c>
      <c r="E37">
        <v>211.429864193215</v>
      </c>
      <c r="F37">
        <v>401.739706195282</v>
      </c>
      <c r="G37">
        <v>252.44014897327901</v>
      </c>
      <c r="H37">
        <v>387.72457280140401</v>
      </c>
      <c r="I37">
        <v>251.28888913165699</v>
      </c>
      <c r="J37">
        <v>391.03890480605497</v>
      </c>
      <c r="K37">
        <v>170.03131839737301</v>
      </c>
      <c r="L37">
        <v>397.41349442181399</v>
      </c>
      <c r="M37">
        <v>165.215944282739</v>
      </c>
      <c r="O37">
        <f t="shared" si="0"/>
        <v>18.635474959147043</v>
      </c>
      <c r="P37">
        <f t="shared" si="1"/>
        <v>14.062338470934538</v>
      </c>
      <c r="Q37">
        <f t="shared" si="2"/>
        <v>7.9889436493963348</v>
      </c>
      <c r="S37">
        <f>CORREL(O2:O140,O38:O176)</f>
        <v>3.6554079098714852E-2</v>
      </c>
      <c r="T37">
        <f>CORREL(P2:P140,P38:P176)</f>
        <v>-8.8719271933677804E-2</v>
      </c>
      <c r="U37">
        <f>CORREL(Q2:Q140,Q38:Q176)</f>
        <v>-2.0342569328237647E-2</v>
      </c>
    </row>
    <row r="38" spans="1:21">
      <c r="A38">
        <v>3.0819190000000001</v>
      </c>
      <c r="B38">
        <v>392.471757584508</v>
      </c>
      <c r="C38">
        <v>210.30780908013099</v>
      </c>
      <c r="D38">
        <v>391.21038984602899</v>
      </c>
      <c r="E38">
        <v>210.515884340041</v>
      </c>
      <c r="F38">
        <v>401.15601630897299</v>
      </c>
      <c r="G38">
        <v>252.901185744467</v>
      </c>
      <c r="H38">
        <v>389.06512379924601</v>
      </c>
      <c r="I38">
        <v>252.18330923592501</v>
      </c>
      <c r="J38">
        <v>387.09238822729202</v>
      </c>
      <c r="K38">
        <v>170.152993525048</v>
      </c>
      <c r="L38">
        <v>391.28164803471498</v>
      </c>
      <c r="M38">
        <v>165.61897628131001</v>
      </c>
      <c r="O38">
        <f t="shared" si="0"/>
        <v>1.2784145984234794</v>
      </c>
      <c r="P38">
        <f t="shared" si="1"/>
        <v>12.112185119262689</v>
      </c>
      <c r="Q38">
        <f t="shared" si="2"/>
        <v>6.1731037655787775</v>
      </c>
      <c r="S38">
        <f>CORREL(O2:O139,O39:O176)</f>
        <v>6.6930289170242629E-2</v>
      </c>
      <c r="T38">
        <f>CORREL(P2:P139,P39:P176)</f>
        <v>-8.1801234179398177E-2</v>
      </c>
      <c r="U38">
        <f>CORREL(Q2:Q139,Q39:Q176)</f>
        <v>-4.3921694851927706E-2</v>
      </c>
    </row>
    <row r="39" spans="1:21">
      <c r="A39">
        <v>3.1108150000000001</v>
      </c>
      <c r="B39">
        <v>394.11578820373302</v>
      </c>
      <c r="C39">
        <v>208.47243015868099</v>
      </c>
      <c r="D39">
        <v>414.44173968719599</v>
      </c>
      <c r="E39">
        <v>212.29204443549301</v>
      </c>
      <c r="F39">
        <v>400.92261454660098</v>
      </c>
      <c r="G39">
        <v>251.39296048531699</v>
      </c>
      <c r="H39">
        <v>393.272392065144</v>
      </c>
      <c r="I39">
        <v>251.03525314627899</v>
      </c>
      <c r="J39">
        <v>381.95421080830499</v>
      </c>
      <c r="K39">
        <v>169.97139137357101</v>
      </c>
      <c r="L39">
        <v>386.336201589859</v>
      </c>
      <c r="M39">
        <v>165.503742381292</v>
      </c>
      <c r="O39">
        <f t="shared" si="0"/>
        <v>20.681725192345944</v>
      </c>
      <c r="P39">
        <f t="shared" si="1"/>
        <v>7.6585807142179689</v>
      </c>
      <c r="Q39">
        <f t="shared" si="2"/>
        <v>6.257933423090722</v>
      </c>
      <c r="S39">
        <f>CORREL(O2:O138,O40:O176)</f>
        <v>0.11423019646781887</v>
      </c>
      <c r="T39">
        <f>CORREL(P2:P138,P40:P176)</f>
        <v>-3.4852270140442301E-2</v>
      </c>
      <c r="U39">
        <f>CORREL(Q2:Q138,Q40:Q176)</f>
        <v>-2.9998807886668161E-2</v>
      </c>
    </row>
    <row r="40" spans="1:21" s="6" customFormat="1">
      <c r="A40" s="6">
        <v>3.1390660000000001</v>
      </c>
      <c r="B40" s="6">
        <v>390.52589980544701</v>
      </c>
      <c r="C40" s="6">
        <v>210.10007105727101</v>
      </c>
      <c r="D40" s="6">
        <v>415.59087493540198</v>
      </c>
      <c r="E40" s="6">
        <v>214.953991366731</v>
      </c>
      <c r="F40" s="6">
        <v>399.29440034502602</v>
      </c>
      <c r="G40" s="6">
        <v>251.29344183183301</v>
      </c>
      <c r="H40" s="6">
        <v>396.31865433867301</v>
      </c>
      <c r="I40" s="6">
        <v>251.63196038272099</v>
      </c>
      <c r="J40" s="6">
        <v>381.17839697455599</v>
      </c>
      <c r="K40" s="6">
        <v>167.64877236214099</v>
      </c>
      <c r="L40" s="6">
        <v>385.75467002067103</v>
      </c>
      <c r="M40" s="6">
        <v>163.008761513557</v>
      </c>
      <c r="O40" s="6">
        <f t="shared" si="0"/>
        <v>25.530638860707139</v>
      </c>
      <c r="P40" s="6">
        <f t="shared" si="1"/>
        <v>2.9949389148396941</v>
      </c>
      <c r="Q40" s="6">
        <f t="shared" si="2"/>
        <v>6.5170526825840556</v>
      </c>
      <c r="S40" s="6">
        <f>CORREL(O2:O137,O41:O176)</f>
        <v>8.102392792840056E-2</v>
      </c>
      <c r="T40" s="6">
        <f>CORREL(P2:P137,P41:P176)</f>
        <v>-1.6037792587337871E-2</v>
      </c>
      <c r="U40" s="6">
        <f>CORREL(Q2:Q137,Q41:Q176)</f>
        <v>-9.853285010232922E-2</v>
      </c>
    </row>
    <row r="41" spans="1:21">
      <c r="A41">
        <v>3.1678809999999999</v>
      </c>
      <c r="B41">
        <v>388.70525814308701</v>
      </c>
      <c r="C41">
        <v>211.456067512007</v>
      </c>
      <c r="D41">
        <v>413.99466452988202</v>
      </c>
      <c r="E41">
        <v>216.65875837867799</v>
      </c>
      <c r="F41">
        <v>402.22566478447197</v>
      </c>
      <c r="G41">
        <v>250.879449629134</v>
      </c>
      <c r="H41">
        <v>399.53498525656602</v>
      </c>
      <c r="I41">
        <v>250.81601534001001</v>
      </c>
      <c r="J41">
        <v>378.11389017661702</v>
      </c>
      <c r="K41">
        <v>169.669125805569</v>
      </c>
      <c r="L41">
        <v>381.14362783469102</v>
      </c>
      <c r="M41">
        <v>164.997886806146</v>
      </c>
      <c r="O41">
        <f t="shared" si="0"/>
        <v>25.819025304039073</v>
      </c>
      <c r="P41">
        <f t="shared" si="1"/>
        <v>2.6914271736253403</v>
      </c>
      <c r="Q41">
        <f t="shared" si="2"/>
        <v>5.5677449713939007</v>
      </c>
      <c r="S41">
        <f>CORREL(O2:O136,O42:O176)</f>
        <v>6.2156638297092462E-2</v>
      </c>
      <c r="T41">
        <f>CORREL(P2:P136,P42:P176)</f>
        <v>-2.251199072679879E-2</v>
      </c>
      <c r="U41">
        <f>CORREL(Q2:Q136,Q42:Q176)</f>
        <v>-0.11057419188936293</v>
      </c>
    </row>
    <row r="42" spans="1:21">
      <c r="A42">
        <v>3.2063990000000002</v>
      </c>
      <c r="B42">
        <v>383.18020238022802</v>
      </c>
      <c r="C42">
        <v>210.67968037527299</v>
      </c>
      <c r="D42">
        <v>410.13707736122899</v>
      </c>
      <c r="E42">
        <v>217.61745586469399</v>
      </c>
      <c r="F42">
        <v>393.10056978812003</v>
      </c>
      <c r="G42">
        <v>250.71019035369</v>
      </c>
      <c r="H42">
        <v>407.52305181481</v>
      </c>
      <c r="I42">
        <v>251.37282743342601</v>
      </c>
      <c r="J42">
        <v>372.71459010973899</v>
      </c>
      <c r="K42">
        <v>169.080444810919</v>
      </c>
      <c r="L42">
        <v>380.91029351972799</v>
      </c>
      <c r="M42">
        <v>164.50376708034401</v>
      </c>
      <c r="O42">
        <f t="shared" si="0"/>
        <v>27.835334333952709</v>
      </c>
      <c r="P42">
        <f t="shared" si="1"/>
        <v>14.437696343587383</v>
      </c>
      <c r="Q42">
        <f t="shared" si="2"/>
        <v>9.3869874525348305</v>
      </c>
      <c r="S42">
        <f>CORREL(O2:O135,O43:O176)</f>
        <v>5.7441245466941952E-2</v>
      </c>
      <c r="T42">
        <f>CORREL(P2:P135,P43:P176)</f>
        <v>-1.6578079830143762E-2</v>
      </c>
      <c r="U42">
        <f>CORREL(Q2:Q135,Q43:Q176)</f>
        <v>-0.10357009284035652</v>
      </c>
    </row>
    <row r="43" spans="1:21">
      <c r="A43">
        <v>3.2522530000000001</v>
      </c>
      <c r="B43">
        <v>384.65652501443901</v>
      </c>
      <c r="C43">
        <v>213.88832228842401</v>
      </c>
      <c r="D43">
        <v>393.75949726030501</v>
      </c>
      <c r="E43">
        <v>213.194322163028</v>
      </c>
      <c r="F43">
        <v>399.810305584265</v>
      </c>
      <c r="G43">
        <v>253.66671384818801</v>
      </c>
      <c r="H43">
        <v>404.76465508724402</v>
      </c>
      <c r="I43">
        <v>253.53964292771099</v>
      </c>
      <c r="J43">
        <v>370.29757844798701</v>
      </c>
      <c r="K43">
        <v>166.12473068534101</v>
      </c>
      <c r="L43">
        <v>371.30203900170198</v>
      </c>
      <c r="M43">
        <v>164.24011515457801</v>
      </c>
      <c r="O43">
        <f t="shared" si="0"/>
        <v>9.1293888011770168</v>
      </c>
      <c r="P43">
        <f t="shared" si="1"/>
        <v>4.9559788151786339</v>
      </c>
      <c r="Q43">
        <f t="shared" si="2"/>
        <v>2.135583457222523</v>
      </c>
      <c r="S43">
        <f>CORREL(O2:O134,O44:O176)</f>
        <v>2.7565685221138829E-2</v>
      </c>
      <c r="T43">
        <f>CORREL(P2:P134,P44:P176)</f>
        <v>-6.7736951467506051E-2</v>
      </c>
      <c r="U43">
        <f>CORREL(Q2:Q134,Q44:Q176)</f>
        <v>-7.3432370083566276E-2</v>
      </c>
    </row>
    <row r="44" spans="1:21">
      <c r="A44">
        <v>3.301186</v>
      </c>
      <c r="B44">
        <v>353.44796764804198</v>
      </c>
      <c r="C44">
        <v>218.65304339813301</v>
      </c>
      <c r="D44">
        <v>388.62772734526999</v>
      </c>
      <c r="E44">
        <v>216.95407686344799</v>
      </c>
      <c r="F44">
        <v>344.33076399866201</v>
      </c>
      <c r="G44">
        <v>253.58206734861301</v>
      </c>
      <c r="H44">
        <v>399.88355347154601</v>
      </c>
      <c r="I44">
        <v>257.05641833353599</v>
      </c>
      <c r="J44">
        <v>370.74691309353699</v>
      </c>
      <c r="K44">
        <v>167.40285910521001</v>
      </c>
      <c r="L44">
        <v>372.82125818868502</v>
      </c>
      <c r="M44">
        <v>166.78571530353199</v>
      </c>
      <c r="O44">
        <f t="shared" si="0"/>
        <v>35.220760634044915</v>
      </c>
      <c r="P44">
        <f t="shared" si="1"/>
        <v>55.661328882672272</v>
      </c>
      <c r="Q44">
        <f t="shared" si="2"/>
        <v>2.1642028661182175</v>
      </c>
      <c r="S44">
        <f>CORREL(O2:O133,O45:O176)</f>
        <v>1.0086922860978897E-2</v>
      </c>
      <c r="T44">
        <f>CORREL(P2:P133,P45:P176)</f>
        <v>-6.040944035070793E-2</v>
      </c>
      <c r="U44">
        <f>CORREL(Q2:Q133,Q45:Q176)</f>
        <v>-5.7470530570112262E-2</v>
      </c>
    </row>
    <row r="45" spans="1:21">
      <c r="A45">
        <v>3.3374039999999998</v>
      </c>
      <c r="B45">
        <v>358.03418918713498</v>
      </c>
      <c r="C45">
        <v>218.86708775382999</v>
      </c>
      <c r="D45">
        <v>352.57101642296902</v>
      </c>
      <c r="E45">
        <v>218.897068127583</v>
      </c>
      <c r="F45">
        <v>402.870698090193</v>
      </c>
      <c r="G45">
        <v>256.56057869877799</v>
      </c>
      <c r="H45">
        <v>389.20898912481698</v>
      </c>
      <c r="I45">
        <v>256.57410190448599</v>
      </c>
      <c r="J45">
        <v>369.94621116549098</v>
      </c>
      <c r="K45">
        <v>173.28923064354299</v>
      </c>
      <c r="L45">
        <v>366.13657910536199</v>
      </c>
      <c r="M45">
        <v>176.38128970847501</v>
      </c>
      <c r="O45">
        <f t="shared" si="0"/>
        <v>5.463255025526002</v>
      </c>
      <c r="P45">
        <f t="shared" si="1"/>
        <v>13.661715658427685</v>
      </c>
      <c r="Q45">
        <f t="shared" si="2"/>
        <v>4.9065390750090749</v>
      </c>
      <c r="S45">
        <f>CORREL(O2:O132,O46:O176)</f>
        <v>-3.1080842323883948E-2</v>
      </c>
      <c r="T45">
        <f>CORREL(P2:P132,P46:P176)</f>
        <v>-8.6395449974418351E-2</v>
      </c>
      <c r="U45">
        <f>CORREL(Q2:Q132,Q46:Q176)</f>
        <v>-4.1710154973095048E-2</v>
      </c>
    </row>
    <row r="46" spans="1:21">
      <c r="A46">
        <v>3.3834970000000002</v>
      </c>
      <c r="B46">
        <v>354.5146484375</v>
      </c>
      <c r="C46">
        <v>218.46503374270401</v>
      </c>
      <c r="D46">
        <v>377.43385166509597</v>
      </c>
      <c r="E46">
        <v>216.213538025139</v>
      </c>
      <c r="F46">
        <v>388.40488110256501</v>
      </c>
      <c r="G46">
        <v>253.763669500091</v>
      </c>
      <c r="H46">
        <v>381.36529374771999</v>
      </c>
      <c r="I46">
        <v>254.548386391962</v>
      </c>
      <c r="J46">
        <v>363.35821794443098</v>
      </c>
      <c r="K46">
        <v>172.99583440995801</v>
      </c>
      <c r="L46">
        <v>364.24157667345497</v>
      </c>
      <c r="M46">
        <v>172.951049329705</v>
      </c>
      <c r="O46">
        <f t="shared" si="0"/>
        <v>23.029526906865872</v>
      </c>
      <c r="P46">
        <f t="shared" si="1"/>
        <v>7.0831893047469556</v>
      </c>
      <c r="Q46">
        <f t="shared" si="2"/>
        <v>0.88449327162853997</v>
      </c>
      <c r="S46">
        <f>CORREL(O2:O131,O47:O176)</f>
        <v>-9.99541748485515E-2</v>
      </c>
      <c r="T46">
        <f>CORREL(P2:P131,P47:P176)</f>
        <v>9.1251187110350365E-2</v>
      </c>
      <c r="U46">
        <f>CORREL(Q2:Q131,Q47:Q176)</f>
        <v>1.8237092630655233E-2</v>
      </c>
    </row>
    <row r="47" spans="1:21">
      <c r="A47">
        <v>3.4239869999999999</v>
      </c>
      <c r="B47">
        <v>355.03470169245497</v>
      </c>
      <c r="C47">
        <v>218.531604336393</v>
      </c>
      <c r="D47">
        <v>348.93762444522099</v>
      </c>
      <c r="E47">
        <v>219.014190555082</v>
      </c>
      <c r="F47">
        <v>374.12805175781199</v>
      </c>
      <c r="G47">
        <v>255.39926919306299</v>
      </c>
      <c r="H47">
        <v>348.68058236563701</v>
      </c>
      <c r="I47">
        <v>252.868743540248</v>
      </c>
      <c r="J47">
        <v>365.287922068792</v>
      </c>
      <c r="K47">
        <v>168.98038657815499</v>
      </c>
      <c r="L47">
        <v>353.47231616305902</v>
      </c>
      <c r="M47">
        <v>172.81065754574999</v>
      </c>
      <c r="O47">
        <f t="shared" si="0"/>
        <v>6.1161458793268544</v>
      </c>
      <c r="P47">
        <f t="shared" si="1"/>
        <v>25.572979070597878</v>
      </c>
      <c r="Q47">
        <f t="shared" si="2"/>
        <v>12.42093066580734</v>
      </c>
      <c r="S47">
        <f>CORREL(O2:O130,O48:O176)</f>
        <v>-0.17970346063645506</v>
      </c>
      <c r="T47">
        <f>CORREL(P2:P130,P48:P176)</f>
        <v>3.9206305130095209E-2</v>
      </c>
      <c r="U47">
        <f>CORREL(Q2:Q130,Q48:Q176)</f>
        <v>2.8214895081639858E-2</v>
      </c>
    </row>
    <row r="48" spans="1:21">
      <c r="A48">
        <v>3.4485139999999999</v>
      </c>
      <c r="B48">
        <v>355.03470169245497</v>
      </c>
      <c r="C48">
        <v>218.531604336393</v>
      </c>
      <c r="D48">
        <v>348.93762444522099</v>
      </c>
      <c r="E48">
        <v>219.014190555082</v>
      </c>
      <c r="F48">
        <v>374.12805175781199</v>
      </c>
      <c r="G48">
        <v>255.39926919306299</v>
      </c>
      <c r="H48">
        <v>348.68058236563701</v>
      </c>
      <c r="I48">
        <v>252.868743540248</v>
      </c>
      <c r="J48">
        <v>365.287922068792</v>
      </c>
      <c r="K48">
        <v>168.98038657815499</v>
      </c>
      <c r="L48">
        <v>353.47231616305902</v>
      </c>
      <c r="M48">
        <v>172.81065754574999</v>
      </c>
      <c r="O48">
        <f t="shared" si="0"/>
        <v>6.1161458793268544</v>
      </c>
      <c r="P48">
        <f t="shared" si="1"/>
        <v>25.572979070597878</v>
      </c>
      <c r="Q48">
        <f t="shared" si="2"/>
        <v>12.42093066580734</v>
      </c>
      <c r="S48">
        <f>CORREL(O2:O129,O49:O176)</f>
        <v>-0.26047544216478996</v>
      </c>
      <c r="T48">
        <f>CORREL(P2:P129,P49:P176)</f>
        <v>3.1799774449738021E-2</v>
      </c>
      <c r="U48">
        <f>CORREL(Q2:Q129,Q49:Q176)</f>
        <v>3.2706371817917843E-2</v>
      </c>
    </row>
    <row r="49" spans="1:21">
      <c r="A49">
        <v>3.4890159999999999</v>
      </c>
      <c r="B49">
        <v>354.46925633055599</v>
      </c>
      <c r="C49">
        <v>216.83371696026799</v>
      </c>
      <c r="D49">
        <v>349.90384231745497</v>
      </c>
      <c r="E49">
        <v>217.258770538211</v>
      </c>
      <c r="F49">
        <v>359.84670343658797</v>
      </c>
      <c r="G49">
        <v>258.99087750030401</v>
      </c>
      <c r="H49">
        <v>353.570148631292</v>
      </c>
      <c r="I49">
        <v>253.98449232049401</v>
      </c>
      <c r="J49">
        <v>361.79778838992502</v>
      </c>
      <c r="K49">
        <v>171.725158928897</v>
      </c>
      <c r="L49">
        <v>342.584112145093</v>
      </c>
      <c r="M49">
        <v>171.79938480362301</v>
      </c>
      <c r="O49">
        <f t="shared" si="0"/>
        <v>4.5851581930333989</v>
      </c>
      <c r="P49">
        <f t="shared" si="1"/>
        <v>8.0286382900529993</v>
      </c>
      <c r="Q49">
        <f t="shared" si="2"/>
        <v>19.21381961822534</v>
      </c>
      <c r="S49">
        <f>CORREL(O2:O128,O50:O176)</f>
        <v>-0.31818333820105321</v>
      </c>
      <c r="T49">
        <f>CORREL(P2:P128,P50:P176)</f>
        <v>6.0344077429886823E-2</v>
      </c>
      <c r="U49">
        <f>CORREL(Q2:Q128,Q50:Q176)</f>
        <v>4.1577036948650406E-2</v>
      </c>
    </row>
    <row r="50" spans="1:21">
      <c r="A50">
        <v>3.5188619999999999</v>
      </c>
      <c r="B50">
        <v>354.46925633055599</v>
      </c>
      <c r="C50">
        <v>216.83371696026799</v>
      </c>
      <c r="D50">
        <v>349.90384231745497</v>
      </c>
      <c r="E50">
        <v>217.258770538211</v>
      </c>
      <c r="F50">
        <v>359.84670343658797</v>
      </c>
      <c r="G50">
        <v>258.99087750030401</v>
      </c>
      <c r="H50">
        <v>353.570148631292</v>
      </c>
      <c r="I50">
        <v>253.98449232049401</v>
      </c>
      <c r="J50">
        <v>361.79778838992502</v>
      </c>
      <c r="K50">
        <v>171.725158928897</v>
      </c>
      <c r="L50">
        <v>342.584112145093</v>
      </c>
      <c r="M50">
        <v>171.79938480362301</v>
      </c>
      <c r="O50">
        <f t="shared" si="0"/>
        <v>4.5851581930333989</v>
      </c>
      <c r="P50">
        <f t="shared" si="1"/>
        <v>8.0286382900529993</v>
      </c>
      <c r="Q50">
        <f t="shared" si="2"/>
        <v>19.21381961822534</v>
      </c>
      <c r="S50">
        <f>CORREL(O2:O127,O51:O176)</f>
        <v>-0.39704624372709507</v>
      </c>
      <c r="T50">
        <f>CORREL(P2:P127,P51:P176)</f>
        <v>1.485241513584196E-2</v>
      </c>
      <c r="U50">
        <f>CORREL(Q2:Q127,Q51:Q176)</f>
        <v>1.6158269425604496E-2</v>
      </c>
    </row>
    <row r="51" spans="1:21" s="7" customFormat="1">
      <c r="A51" s="7">
        <v>3.5541480000000001</v>
      </c>
      <c r="B51" s="7">
        <v>343.93208235803701</v>
      </c>
      <c r="C51" s="7">
        <v>217.72564151036599</v>
      </c>
      <c r="D51" s="7">
        <v>353.08557271400701</v>
      </c>
      <c r="E51" s="7">
        <v>216.948984583992</v>
      </c>
      <c r="F51" s="7">
        <v>348.824279072683</v>
      </c>
      <c r="G51" s="7">
        <v>256.79721793683098</v>
      </c>
      <c r="H51" s="7">
        <v>352.04786058715302</v>
      </c>
      <c r="I51" s="7">
        <v>260.53151123996798</v>
      </c>
      <c r="J51" s="7">
        <v>347.93198356183098</v>
      </c>
      <c r="K51" s="7">
        <v>172.66942266916899</v>
      </c>
      <c r="L51" s="7">
        <v>343.92638305189001</v>
      </c>
      <c r="M51" s="7">
        <v>171.350657184764</v>
      </c>
      <c r="O51" s="7">
        <f t="shared" si="0"/>
        <v>9.1863802271689483</v>
      </c>
      <c r="P51" s="7">
        <f t="shared" si="1"/>
        <v>4.9331961499910761</v>
      </c>
      <c r="Q51" s="7">
        <f t="shared" si="2"/>
        <v>4.2171053873595836</v>
      </c>
      <c r="S51" s="7">
        <f>CORREL(O2:O126,O52:O176)</f>
        <v>-0.38810212360211743</v>
      </c>
      <c r="T51" s="7">
        <f>CORREL(P2:P126,P52:P176)</f>
        <v>3.8890879921211353E-2</v>
      </c>
      <c r="U51" s="7">
        <f>CORREL(Q2:Q126,Q52:Q176)</f>
        <v>-3.8324311944950659E-2</v>
      </c>
    </row>
    <row r="52" spans="1:21">
      <c r="A52">
        <v>3.5818750000000001</v>
      </c>
      <c r="B52">
        <v>343.93208235803701</v>
      </c>
      <c r="C52">
        <v>217.72564151036599</v>
      </c>
      <c r="D52">
        <v>353.08557271400701</v>
      </c>
      <c r="E52">
        <v>216.948984583992</v>
      </c>
      <c r="F52">
        <v>348.824279072683</v>
      </c>
      <c r="G52">
        <v>256.79721793683098</v>
      </c>
      <c r="H52">
        <v>352.04786058715302</v>
      </c>
      <c r="I52">
        <v>260.53151123996798</v>
      </c>
      <c r="J52">
        <v>347.93198356183098</v>
      </c>
      <c r="K52">
        <v>172.66942266916899</v>
      </c>
      <c r="L52">
        <v>343.92638305189001</v>
      </c>
      <c r="M52">
        <v>171.350657184764</v>
      </c>
      <c r="O52">
        <f t="shared" si="0"/>
        <v>9.1863802271689483</v>
      </c>
      <c r="P52">
        <f t="shared" si="1"/>
        <v>4.9331961499910761</v>
      </c>
      <c r="Q52">
        <f t="shared" si="2"/>
        <v>4.2171053873595836</v>
      </c>
      <c r="S52">
        <f>CORREL(O2:O125,O53:O176)</f>
        <v>-0.4135210908808003</v>
      </c>
      <c r="T52">
        <f>CORREL(P2:P125,P53:P176)</f>
        <v>-2.2358476578562343E-2</v>
      </c>
      <c r="U52">
        <f>CORREL(Q2:Q125,Q53:Q176)</f>
        <v>-2.0208312071841348E-2</v>
      </c>
    </row>
    <row r="53" spans="1:21">
      <c r="A53">
        <v>3.6223960000000002</v>
      </c>
      <c r="B53">
        <v>330.93897956818398</v>
      </c>
      <c r="C53">
        <v>218.802135897981</v>
      </c>
      <c r="D53">
        <v>345.31279828854503</v>
      </c>
      <c r="E53">
        <v>217.23658034031399</v>
      </c>
      <c r="F53">
        <v>346.54610790445599</v>
      </c>
      <c r="G53">
        <v>255.99799985180499</v>
      </c>
      <c r="H53">
        <v>346.71938030079599</v>
      </c>
      <c r="I53">
        <v>255.312093415612</v>
      </c>
      <c r="J53">
        <v>336.33824591135698</v>
      </c>
      <c r="K53">
        <v>171.50683166266401</v>
      </c>
      <c r="L53">
        <v>329.67056357535802</v>
      </c>
      <c r="M53">
        <v>169.03211874164001</v>
      </c>
      <c r="O53">
        <f t="shared" si="0"/>
        <v>14.4588252914939</v>
      </c>
      <c r="P53">
        <f t="shared" si="1"/>
        <v>0.70745385895079993</v>
      </c>
      <c r="Q53">
        <f t="shared" si="2"/>
        <v>7.1121158437750251</v>
      </c>
      <c r="S53">
        <f>CORREL(O2:O124,O54:O176)</f>
        <v>-0.40094213306856896</v>
      </c>
      <c r="T53">
        <f>CORREL(P2:P124,P54:P176)</f>
        <v>-0.17997878217212862</v>
      </c>
      <c r="U53">
        <f>CORREL(Q2:Q124,Q54:Q176)</f>
        <v>-7.8040424924319361E-3</v>
      </c>
    </row>
    <row r="54" spans="1:21">
      <c r="A54">
        <v>3.647014</v>
      </c>
      <c r="B54">
        <v>330.93897956818398</v>
      </c>
      <c r="C54">
        <v>218.802135897981</v>
      </c>
      <c r="D54">
        <v>345.31279828854503</v>
      </c>
      <c r="E54">
        <v>217.23658034031399</v>
      </c>
      <c r="F54">
        <v>346.54610790445599</v>
      </c>
      <c r="G54">
        <v>255.99799985180499</v>
      </c>
      <c r="H54">
        <v>346.71938030079599</v>
      </c>
      <c r="I54">
        <v>255.312093415612</v>
      </c>
      <c r="J54">
        <v>336.33824591135698</v>
      </c>
      <c r="K54">
        <v>171.50683166266401</v>
      </c>
      <c r="L54">
        <v>329.67056357535802</v>
      </c>
      <c r="M54">
        <v>169.03211874164001</v>
      </c>
      <c r="O54">
        <f t="shared" si="0"/>
        <v>14.4588252914939</v>
      </c>
      <c r="P54">
        <f t="shared" si="1"/>
        <v>0.70745385895079993</v>
      </c>
      <c r="Q54">
        <f t="shared" si="2"/>
        <v>7.1121158437750251</v>
      </c>
      <c r="S54">
        <f>CORREL(O2:O123,O55:O176)</f>
        <v>-0.34628643259114855</v>
      </c>
      <c r="T54">
        <f>CORREL(P2:P123,P55:P176)</f>
        <v>-5.5842951787754537E-2</v>
      </c>
      <c r="U54">
        <f>CORREL(Q2:Q123,Q55:Q176)</f>
        <v>-4.7278207019737603E-2</v>
      </c>
    </row>
    <row r="55" spans="1:21">
      <c r="A55">
        <v>3.689365</v>
      </c>
      <c r="B55">
        <v>328.45347506155701</v>
      </c>
      <c r="C55">
        <v>218.317728599221</v>
      </c>
      <c r="D55">
        <v>343.08288574218699</v>
      </c>
      <c r="E55">
        <v>216.97872889180999</v>
      </c>
      <c r="F55">
        <v>346.53747463597398</v>
      </c>
      <c r="G55">
        <v>259.3940781174</v>
      </c>
      <c r="H55">
        <v>342.17315507584499</v>
      </c>
      <c r="I55">
        <v>259.29722363661199</v>
      </c>
      <c r="J55">
        <v>337.09170092868402</v>
      </c>
      <c r="K55">
        <v>170.47350361746101</v>
      </c>
      <c r="L55">
        <v>331.24124513618602</v>
      </c>
      <c r="M55">
        <v>170.283200750091</v>
      </c>
      <c r="O55">
        <f t="shared" si="0"/>
        <v>14.690560815672665</v>
      </c>
      <c r="P55">
        <f t="shared" si="1"/>
        <v>4.3653941418127662</v>
      </c>
      <c r="Q55">
        <f t="shared" si="2"/>
        <v>5.8535500477319404</v>
      </c>
      <c r="S55">
        <f>CORREL(O2:O122,O56:O176)</f>
        <v>-0.32754350779201929</v>
      </c>
      <c r="T55">
        <f>CORREL(P2:P122,P56:P176)</f>
        <v>-4.5829996572647004E-2</v>
      </c>
      <c r="U55">
        <f>CORREL(Q2:Q122,Q56:Q176)</f>
        <v>1.3385557324656652E-2</v>
      </c>
    </row>
    <row r="56" spans="1:21">
      <c r="A56">
        <v>3.7157339999999999</v>
      </c>
      <c r="B56">
        <v>328.45347506155701</v>
      </c>
      <c r="C56">
        <v>218.317728599221</v>
      </c>
      <c r="D56">
        <v>343.08288574218699</v>
      </c>
      <c r="E56">
        <v>216.97872889180999</v>
      </c>
      <c r="F56">
        <v>346.53747463597398</v>
      </c>
      <c r="G56">
        <v>259.3940781174</v>
      </c>
      <c r="H56">
        <v>342.17315507584499</v>
      </c>
      <c r="I56">
        <v>259.29722363661199</v>
      </c>
      <c r="J56">
        <v>337.09170092868402</v>
      </c>
      <c r="K56">
        <v>170.47350361746101</v>
      </c>
      <c r="L56">
        <v>331.24124513618602</v>
      </c>
      <c r="M56">
        <v>170.283200750091</v>
      </c>
      <c r="O56">
        <f t="shared" si="0"/>
        <v>14.690560815672665</v>
      </c>
      <c r="P56">
        <f t="shared" si="1"/>
        <v>4.3653941418127662</v>
      </c>
      <c r="Q56">
        <f t="shared" si="2"/>
        <v>5.8535500477319404</v>
      </c>
      <c r="S56">
        <f>CORREL(O2:O121,O57:O176)</f>
        <v>-0.33353568310303799</v>
      </c>
      <c r="T56">
        <f>CORREL(P2:P121,P57:P176)</f>
        <v>-7.6430330371708877E-2</v>
      </c>
      <c r="U56">
        <f>CORREL(Q2:Q121,Q57:Q176)</f>
        <v>-4.7190801606478261E-2</v>
      </c>
    </row>
    <row r="57" spans="1:21">
      <c r="A57">
        <v>3.754448</v>
      </c>
      <c r="B57">
        <v>325.112400158833</v>
      </c>
      <c r="C57">
        <v>216.63073397981501</v>
      </c>
      <c r="D57">
        <v>312.73640744695399</v>
      </c>
      <c r="E57">
        <v>216.73703109800499</v>
      </c>
      <c r="F57">
        <v>343.52712810828001</v>
      </c>
      <c r="G57">
        <v>259.73377699796299</v>
      </c>
      <c r="H57">
        <v>306.69231014028998</v>
      </c>
      <c r="I57">
        <v>254.88012647814301</v>
      </c>
      <c r="J57">
        <v>334.01832479632702</v>
      </c>
      <c r="K57">
        <v>174.93599288287299</v>
      </c>
      <c r="L57">
        <v>324.17929896491898</v>
      </c>
      <c r="M57">
        <v>173.20458414396799</v>
      </c>
      <c r="O57">
        <f t="shared" si="0"/>
        <v>12.376449195218223</v>
      </c>
      <c r="P57">
        <f t="shared" si="1"/>
        <v>37.153219754195064</v>
      </c>
      <c r="Q57">
        <f t="shared" si="2"/>
        <v>9.9902054799824427</v>
      </c>
      <c r="S57">
        <f>CORREL(O2:O120,O58:O176)</f>
        <v>-0.21419386663144863</v>
      </c>
      <c r="T57">
        <f>CORREL(P2:P120,P58:P176)</f>
        <v>-5.3208031859404994E-2</v>
      </c>
      <c r="U57">
        <f>CORREL(Q2:Q120,Q58:Q176)</f>
        <v>-9.1605170397862451E-2</v>
      </c>
    </row>
    <row r="58" spans="1:21">
      <c r="A58">
        <v>3.790842</v>
      </c>
      <c r="B58">
        <v>314.92430025687003</v>
      </c>
      <c r="C58">
        <v>221.757782576149</v>
      </c>
      <c r="D58">
        <v>320.91905978310399</v>
      </c>
      <c r="E58">
        <v>220.90339250972701</v>
      </c>
      <c r="F58">
        <v>327.28693838156602</v>
      </c>
      <c r="G58">
        <v>258.38611029836397</v>
      </c>
      <c r="H58">
        <v>311.56329464448498</v>
      </c>
      <c r="I58">
        <v>258.14471601790399</v>
      </c>
      <c r="J58">
        <v>333.09874680812197</v>
      </c>
      <c r="K58">
        <v>177.27496789123299</v>
      </c>
      <c r="L58">
        <v>323.18691149759798</v>
      </c>
      <c r="M58">
        <v>178.126626337548</v>
      </c>
      <c r="O58">
        <f t="shared" si="0"/>
        <v>6.0553384845913785</v>
      </c>
      <c r="P58">
        <f t="shared" si="1"/>
        <v>15.725496608033923</v>
      </c>
      <c r="Q58">
        <f t="shared" si="2"/>
        <v>9.9483567151630652</v>
      </c>
      <c r="S58">
        <f>CORREL(O2:O119,O59:O176)</f>
        <v>-0.12528144943850197</v>
      </c>
      <c r="T58">
        <f>CORREL(P2:P119,P59:P176)</f>
        <v>-6.3137161566578809E-2</v>
      </c>
      <c r="U58">
        <f>CORREL(Q2:Q119,Q59:Q176)</f>
        <v>-8.9394281838992007E-2</v>
      </c>
    </row>
    <row r="59" spans="1:21">
      <c r="A59">
        <v>3.819696</v>
      </c>
      <c r="B59">
        <v>314.92430025687003</v>
      </c>
      <c r="C59">
        <v>221.757782576149</v>
      </c>
      <c r="D59">
        <v>320.91905978310399</v>
      </c>
      <c r="E59">
        <v>220.90339250972701</v>
      </c>
      <c r="F59">
        <v>327.28693838156602</v>
      </c>
      <c r="G59">
        <v>258.38611029836397</v>
      </c>
      <c r="H59">
        <v>311.56329464448498</v>
      </c>
      <c r="I59">
        <v>258.14471601790399</v>
      </c>
      <c r="J59">
        <v>333.09874680812197</v>
      </c>
      <c r="K59">
        <v>177.27496789123299</v>
      </c>
      <c r="L59">
        <v>323.18691149759798</v>
      </c>
      <c r="M59">
        <v>178.126626337548</v>
      </c>
      <c r="O59">
        <f t="shared" si="0"/>
        <v>6.0553384845913785</v>
      </c>
      <c r="P59">
        <f t="shared" si="1"/>
        <v>15.725496608033923</v>
      </c>
      <c r="Q59">
        <f t="shared" si="2"/>
        <v>9.9483567151630652</v>
      </c>
      <c r="S59">
        <f>CORREL(O2:O118,O60:O176)</f>
        <v>-4.0811836029370684E-2</v>
      </c>
      <c r="T59">
        <f>CORREL(P2:P118,P60:P176)</f>
        <v>-4.1104179223621487E-2</v>
      </c>
      <c r="U59">
        <f>CORREL(Q2:Q118,Q60:Q176)</f>
        <v>-0.15118975958059969</v>
      </c>
    </row>
    <row r="60" spans="1:21">
      <c r="A60">
        <v>3.8549479999999998</v>
      </c>
      <c r="B60">
        <v>317.657775166433</v>
      </c>
      <c r="C60">
        <v>222.56054165020001</v>
      </c>
      <c r="D60">
        <v>323.21179959189499</v>
      </c>
      <c r="E60">
        <v>222.16718835496701</v>
      </c>
      <c r="F60">
        <v>326.78324112353999</v>
      </c>
      <c r="G60">
        <v>258.51338356107101</v>
      </c>
      <c r="H60">
        <v>316.200708767783</v>
      </c>
      <c r="I60">
        <v>258.01272143649601</v>
      </c>
      <c r="J60">
        <v>315.08647755426102</v>
      </c>
      <c r="K60">
        <v>180.39613051358799</v>
      </c>
      <c r="L60">
        <v>317.90756664944001</v>
      </c>
      <c r="M60">
        <v>179.211281861776</v>
      </c>
      <c r="O60">
        <f t="shared" si="0"/>
        <v>5.567936254439255</v>
      </c>
      <c r="P60">
        <f t="shared" si="1"/>
        <v>10.594368958254552</v>
      </c>
      <c r="Q60">
        <f t="shared" si="2"/>
        <v>3.0598055511157085</v>
      </c>
      <c r="S60">
        <f>CORREL(O2:O117,O61:O176)</f>
        <v>-2.9854592719367311E-2</v>
      </c>
      <c r="T60">
        <f>CORREL(P2:P117,P61:P176)</f>
        <v>-1.5179719601043543E-2</v>
      </c>
      <c r="U60">
        <f>CORREL(Q2:Q117,Q61:Q176)</f>
        <v>-0.1065705957588594</v>
      </c>
    </row>
    <row r="61" spans="1:21" s="6" customFormat="1">
      <c r="A61" s="6">
        <v>3.8846699999999998</v>
      </c>
      <c r="B61" s="6">
        <v>317.657775166433</v>
      </c>
      <c r="C61" s="6">
        <v>222.56054165020001</v>
      </c>
      <c r="D61" s="6">
        <v>323.21179959189499</v>
      </c>
      <c r="E61" s="6">
        <v>222.16718835496701</v>
      </c>
      <c r="F61" s="6">
        <v>326.78324112353999</v>
      </c>
      <c r="G61" s="6">
        <v>258.51338356107101</v>
      </c>
      <c r="H61" s="6">
        <v>316.200708767783</v>
      </c>
      <c r="I61" s="6">
        <v>258.01272143649601</v>
      </c>
      <c r="J61" s="6">
        <v>315.08647755426102</v>
      </c>
      <c r="K61" s="6">
        <v>180.39613051358799</v>
      </c>
      <c r="L61" s="6">
        <v>317.90756664944001</v>
      </c>
      <c r="M61" s="6">
        <v>179.211281861776</v>
      </c>
      <c r="O61" s="6">
        <f t="shared" si="0"/>
        <v>5.567936254439255</v>
      </c>
      <c r="P61" s="6">
        <f t="shared" si="1"/>
        <v>10.594368958254552</v>
      </c>
      <c r="Q61" s="6">
        <f t="shared" si="2"/>
        <v>3.0598055511157085</v>
      </c>
      <c r="S61" s="6">
        <f>CORREL(O2:O116,O62:O176)</f>
        <v>-8.1842054403445053E-2</v>
      </c>
      <c r="T61" s="6">
        <f>CORREL(P2:P116,P62:P176)</f>
        <v>-4.2328627345923096E-2</v>
      </c>
      <c r="U61" s="6">
        <f>CORREL(Q2:Q116,Q62:Q176)</f>
        <v>-4.9866901606752514E-2</v>
      </c>
    </row>
    <row r="62" spans="1:21">
      <c r="A62">
        <v>3.923168</v>
      </c>
      <c r="B62">
        <v>316.95416378510998</v>
      </c>
      <c r="C62">
        <v>216.99130783377899</v>
      </c>
      <c r="D62">
        <v>322.420034445677</v>
      </c>
      <c r="E62">
        <v>216.05574480939899</v>
      </c>
      <c r="F62">
        <v>326.34233740424298</v>
      </c>
      <c r="G62">
        <v>257.871317941391</v>
      </c>
      <c r="H62">
        <v>317.10349235089302</v>
      </c>
      <c r="I62">
        <v>257.407954234557</v>
      </c>
      <c r="J62">
        <v>316.81549191010998</v>
      </c>
      <c r="K62">
        <v>178.77435753967001</v>
      </c>
      <c r="L62">
        <v>310.88103036843302</v>
      </c>
      <c r="M62">
        <v>179.724421757204</v>
      </c>
      <c r="O62">
        <f t="shared" si="0"/>
        <v>5.5453602453433462</v>
      </c>
      <c r="P62">
        <f t="shared" si="1"/>
        <v>9.2504574938010506</v>
      </c>
      <c r="Q62">
        <f t="shared" si="2"/>
        <v>6.010029601181798</v>
      </c>
      <c r="S62">
        <f>CORREL(O2:O115,O63:O176)</f>
        <v>-2.9732310292031921E-2</v>
      </c>
      <c r="T62">
        <f>CORREL(P2:P115,P63:P176)</f>
        <v>-4.8356886766837984E-2</v>
      </c>
      <c r="U62">
        <f>CORREL(Q2:Q115,Q63:Q176)</f>
        <v>-1.3560812956941972E-2</v>
      </c>
    </row>
    <row r="63" spans="1:21">
      <c r="A63">
        <v>3.9477709999999999</v>
      </c>
      <c r="B63">
        <v>316.95416378510998</v>
      </c>
      <c r="C63">
        <v>216.99130783377899</v>
      </c>
      <c r="D63">
        <v>322.420034445677</v>
      </c>
      <c r="E63">
        <v>216.05574480939899</v>
      </c>
      <c r="F63">
        <v>326.34233740424298</v>
      </c>
      <c r="G63">
        <v>257.871317941391</v>
      </c>
      <c r="H63">
        <v>317.10349235089302</v>
      </c>
      <c r="I63">
        <v>257.407954234557</v>
      </c>
      <c r="J63">
        <v>316.81549191010998</v>
      </c>
      <c r="K63">
        <v>178.77435753967001</v>
      </c>
      <c r="L63">
        <v>310.88103036843302</v>
      </c>
      <c r="M63">
        <v>179.724421757204</v>
      </c>
      <c r="O63">
        <f t="shared" si="0"/>
        <v>5.5453602453433462</v>
      </c>
      <c r="P63">
        <f t="shared" si="1"/>
        <v>9.2504574938010506</v>
      </c>
      <c r="Q63">
        <f t="shared" si="2"/>
        <v>6.010029601181798</v>
      </c>
      <c r="S63">
        <f>CORREL(O2:O114,O64:O176)</f>
        <v>-8.3702826602180355E-2</v>
      </c>
      <c r="T63">
        <f>CORREL(P2:P114,P64:P176)</f>
        <v>4.1056634513309431E-2</v>
      </c>
      <c r="U63">
        <f>CORREL(Q2:Q114,Q64:Q176)</f>
        <v>0.12726909405709266</v>
      </c>
    </row>
    <row r="64" spans="1:21">
      <c r="A64">
        <v>3.9872299999999998</v>
      </c>
      <c r="B64">
        <v>291.40016120880898</v>
      </c>
      <c r="C64">
        <v>224.553342826635</v>
      </c>
      <c r="D64">
        <v>321.43132286220202</v>
      </c>
      <c r="E64">
        <v>219.88905091044501</v>
      </c>
      <c r="F64">
        <v>317.12257996792903</v>
      </c>
      <c r="G64">
        <v>260.99406557788097</v>
      </c>
      <c r="H64">
        <v>321.37122721987402</v>
      </c>
      <c r="I64">
        <v>260.85448316284601</v>
      </c>
      <c r="J64">
        <v>310.405391232976</v>
      </c>
      <c r="K64">
        <v>179.53995309080099</v>
      </c>
      <c r="L64">
        <v>314.463094867157</v>
      </c>
      <c r="M64">
        <v>179.481273844084</v>
      </c>
      <c r="O64">
        <f t="shared" si="0"/>
        <v>30.391220596278458</v>
      </c>
      <c r="P64">
        <f t="shared" si="1"/>
        <v>4.2509395105137271</v>
      </c>
      <c r="Q64">
        <f t="shared" si="2"/>
        <v>4.0581278980388147</v>
      </c>
      <c r="S64">
        <f>CORREL(O2:O113,O65:O176)</f>
        <v>-0.10474576816198407</v>
      </c>
      <c r="T64">
        <f>CORREL(P2:P113,P65:P176)</f>
        <v>4.4764425966089337E-2</v>
      </c>
      <c r="U64">
        <f>CORREL(Q2:Q113,Q65:Q176)</f>
        <v>0.26434896101672717</v>
      </c>
    </row>
    <row r="65" spans="1:21">
      <c r="A65">
        <v>4.0160739999999997</v>
      </c>
      <c r="B65">
        <v>291.40016120880898</v>
      </c>
      <c r="C65">
        <v>224.553342826635</v>
      </c>
      <c r="D65">
        <v>321.43132286220202</v>
      </c>
      <c r="E65">
        <v>219.88905091044501</v>
      </c>
      <c r="F65">
        <v>317.12257996792903</v>
      </c>
      <c r="G65">
        <v>260.99406557788097</v>
      </c>
      <c r="H65">
        <v>321.37122721987402</v>
      </c>
      <c r="I65">
        <v>260.85448316284601</v>
      </c>
      <c r="J65">
        <v>310.405391232976</v>
      </c>
      <c r="K65">
        <v>179.53995309080099</v>
      </c>
      <c r="L65">
        <v>314.463094867157</v>
      </c>
      <c r="M65">
        <v>179.481273844084</v>
      </c>
      <c r="O65">
        <f t="shared" si="0"/>
        <v>30.391220596278458</v>
      </c>
      <c r="P65">
        <f t="shared" si="1"/>
        <v>4.2509395105137271</v>
      </c>
      <c r="Q65">
        <f t="shared" si="2"/>
        <v>4.0581278980388147</v>
      </c>
      <c r="S65">
        <f>CORREL(O2:O112,O66:O176)</f>
        <v>-0.20161374414129224</v>
      </c>
      <c r="T65">
        <f>CORREL(P2:P112,P66:P176)</f>
        <v>-3.8182547994286667E-4</v>
      </c>
      <c r="U65">
        <f>CORREL(Q2:Q112,Q66:Q176)</f>
        <v>0.33872675749778386</v>
      </c>
    </row>
    <row r="66" spans="1:21">
      <c r="A66">
        <v>4.05626</v>
      </c>
      <c r="B66">
        <v>285.15544158104302</v>
      </c>
      <c r="C66">
        <v>227.33740329371301</v>
      </c>
      <c r="D66">
        <v>311.35744514910601</v>
      </c>
      <c r="E66">
        <v>221.05211404881999</v>
      </c>
      <c r="F66">
        <v>278.35787239519999</v>
      </c>
      <c r="G66">
        <v>259.97442935691203</v>
      </c>
      <c r="H66">
        <v>308.20208668987101</v>
      </c>
      <c r="I66">
        <v>259.45447727307197</v>
      </c>
      <c r="J66">
        <v>302.01199946422003</v>
      </c>
      <c r="K66">
        <v>179.392378157678</v>
      </c>
      <c r="L66">
        <v>309.04824817227001</v>
      </c>
      <c r="M66">
        <v>180.22181268239299</v>
      </c>
      <c r="O66">
        <f t="shared" si="0"/>
        <v>26.945312242999776</v>
      </c>
      <c r="P66">
        <f t="shared" si="1"/>
        <v>29.848743307478383</v>
      </c>
      <c r="Q66">
        <f t="shared" si="2"/>
        <v>7.0849670085558074</v>
      </c>
      <c r="S66">
        <f>CORREL(O2:O111,O67:O176)</f>
        <v>-0.25460195467389624</v>
      </c>
      <c r="T66">
        <f>CORREL(P2:P111,P67:P176)</f>
        <v>0.17374340984217027</v>
      </c>
      <c r="U66">
        <f>CORREL(Q2:Q111,Q67:Q176)</f>
        <v>0.40685210026660734</v>
      </c>
    </row>
    <row r="67" spans="1:21">
      <c r="A67">
        <v>4.0760269999999998</v>
      </c>
      <c r="B67">
        <v>285.15544158104302</v>
      </c>
      <c r="C67">
        <v>227.33740329371301</v>
      </c>
      <c r="D67">
        <v>311.35744514910601</v>
      </c>
      <c r="E67">
        <v>221.05211404881999</v>
      </c>
      <c r="F67">
        <v>278.35787239519999</v>
      </c>
      <c r="G67">
        <v>259.97442935691203</v>
      </c>
      <c r="H67">
        <v>308.20208668987101</v>
      </c>
      <c r="I67">
        <v>259.45447727307197</v>
      </c>
      <c r="J67">
        <v>302.01199946422003</v>
      </c>
      <c r="K67">
        <v>179.392378157678</v>
      </c>
      <c r="L67">
        <v>309.04824817227001</v>
      </c>
      <c r="M67">
        <v>180.22181268239299</v>
      </c>
      <c r="O67">
        <f t="shared" ref="O67:O130" si="5">SQRT((B67-D67)^2+(C67-E67)^2)</f>
        <v>26.945312242999776</v>
      </c>
      <c r="P67">
        <f t="shared" ref="P67:P130" si="6">SQRT((F67-H67)^2+(G67-I67)^2)</f>
        <v>29.848743307478383</v>
      </c>
      <c r="Q67">
        <f t="shared" ref="Q67:Q130" si="7">SQRT((J67-L67)^2+(K67-M67)^2)</f>
        <v>7.0849670085558074</v>
      </c>
      <c r="S67">
        <f>CORREL(O2:O110,O68:O176)</f>
        <v>-0.3244311866964294</v>
      </c>
      <c r="T67">
        <f>CORREL(P2:P110,P68:P176)</f>
        <v>0.17695575669911437</v>
      </c>
      <c r="U67">
        <f>CORREL(Q2:Q110,Q68:Q176)</f>
        <v>0.3551422619507093</v>
      </c>
    </row>
    <row r="68" spans="1:21">
      <c r="A68">
        <v>4.1216020000000002</v>
      </c>
      <c r="B68">
        <v>280.88367672931298</v>
      </c>
      <c r="C68">
        <v>231.13519833338401</v>
      </c>
      <c r="D68">
        <v>287.24469255380598</v>
      </c>
      <c r="E68">
        <v>230.404810330283</v>
      </c>
      <c r="F68">
        <v>281.931337349145</v>
      </c>
      <c r="G68">
        <v>261.65016025884597</v>
      </c>
      <c r="H68">
        <v>298.68272785825002</v>
      </c>
      <c r="I68">
        <v>259.13949786828101</v>
      </c>
      <c r="J68">
        <v>298.95191047163701</v>
      </c>
      <c r="K68">
        <v>182.18284612870801</v>
      </c>
      <c r="L68">
        <v>293.93088920385401</v>
      </c>
      <c r="M68">
        <v>181.60718248419201</v>
      </c>
      <c r="O68">
        <f t="shared" si="5"/>
        <v>6.4028110197415771</v>
      </c>
      <c r="P68">
        <f t="shared" si="6"/>
        <v>16.93849195258926</v>
      </c>
      <c r="Q68">
        <f t="shared" si="7"/>
        <v>5.0539136521261057</v>
      </c>
      <c r="S68">
        <f>CORREL(O2:O109,O69:O176)</f>
        <v>-0.33257993719536638</v>
      </c>
      <c r="T68">
        <f>CORREL(P2:P109,P69:P176)</f>
        <v>0.18698237622898203</v>
      </c>
      <c r="U68">
        <f>CORREL(Q2:Q109,Q69:Q176)</f>
        <v>0.17794204500146338</v>
      </c>
    </row>
    <row r="69" spans="1:21">
      <c r="A69">
        <v>4.1567629999999998</v>
      </c>
      <c r="B69">
        <v>277.00276961864603</v>
      </c>
      <c r="C69">
        <v>226.138458133207</v>
      </c>
      <c r="D69">
        <v>288.73608968415601</v>
      </c>
      <c r="E69">
        <v>225.69242841074899</v>
      </c>
      <c r="F69">
        <v>279.26674310706397</v>
      </c>
      <c r="G69">
        <v>261.87519854237598</v>
      </c>
      <c r="H69">
        <v>290.78241038044098</v>
      </c>
      <c r="I69">
        <v>262.35117491488302</v>
      </c>
      <c r="J69">
        <v>286.583707935615</v>
      </c>
      <c r="K69">
        <v>183.19317460709499</v>
      </c>
      <c r="L69">
        <v>289.87966052103599</v>
      </c>
      <c r="M69">
        <v>182.159677943367</v>
      </c>
      <c r="O69">
        <f t="shared" si="5"/>
        <v>11.741794678541062</v>
      </c>
      <c r="P69">
        <f t="shared" si="6"/>
        <v>11.52549982683229</v>
      </c>
      <c r="Q69">
        <f t="shared" si="7"/>
        <v>3.4541885876831042</v>
      </c>
      <c r="S69">
        <f>CORREL(O2:O108,O70:O176)</f>
        <v>-0.38012193198274713</v>
      </c>
      <c r="T69">
        <f>CORREL(P2:P108,P70:P176)</f>
        <v>0.17153040885184614</v>
      </c>
      <c r="U69">
        <f>CORREL(Q2:Q108,Q70:Q176)</f>
        <v>0.12950816646742519</v>
      </c>
    </row>
    <row r="70" spans="1:21">
      <c r="A70">
        <v>4.1846389999999998</v>
      </c>
      <c r="B70">
        <v>277.00276961864603</v>
      </c>
      <c r="C70">
        <v>226.138458133207</v>
      </c>
      <c r="D70">
        <v>288.73608968415601</v>
      </c>
      <c r="E70">
        <v>225.69242841074899</v>
      </c>
      <c r="F70">
        <v>279.26674310706397</v>
      </c>
      <c r="G70">
        <v>261.87519854237598</v>
      </c>
      <c r="H70">
        <v>290.78241038044098</v>
      </c>
      <c r="I70">
        <v>262.35117491488302</v>
      </c>
      <c r="J70">
        <v>286.583707935615</v>
      </c>
      <c r="K70">
        <v>183.19317460709499</v>
      </c>
      <c r="L70">
        <v>289.87966052103599</v>
      </c>
      <c r="M70">
        <v>182.159677943367</v>
      </c>
      <c r="O70">
        <f t="shared" si="5"/>
        <v>11.741794678541062</v>
      </c>
      <c r="P70">
        <f t="shared" si="6"/>
        <v>11.52549982683229</v>
      </c>
      <c r="Q70">
        <f t="shared" si="7"/>
        <v>3.4541885876831042</v>
      </c>
      <c r="S70">
        <f>CORREL(O2:O107,O71:O176)</f>
        <v>-0.35816020587649727</v>
      </c>
      <c r="T70">
        <f>CORREL(P2:P107,P71:P176)</f>
        <v>7.4450186943951419E-2</v>
      </c>
      <c r="U70">
        <f>CORREL(Q2:Q107,Q71:Q176)</f>
        <v>0.12129783002008665</v>
      </c>
    </row>
    <row r="71" spans="1:21">
      <c r="A71">
        <v>4.2143810000000004</v>
      </c>
      <c r="B71">
        <v>277.083740234375</v>
      </c>
      <c r="C71">
        <v>222.107126436344</v>
      </c>
      <c r="D71">
        <v>282.67943029737597</v>
      </c>
      <c r="E71">
        <v>221.92255659882599</v>
      </c>
      <c r="F71">
        <v>283.99551474723302</v>
      </c>
      <c r="G71">
        <v>259.46459438457498</v>
      </c>
      <c r="H71">
        <v>280.72158374118402</v>
      </c>
      <c r="I71">
        <v>259.33644430553801</v>
      </c>
      <c r="J71">
        <v>276.54810662770501</v>
      </c>
      <c r="K71">
        <v>177.46651853568801</v>
      </c>
      <c r="L71">
        <v>274.25831764310198</v>
      </c>
      <c r="M71">
        <v>175.542277651538</v>
      </c>
      <c r="O71">
        <f t="shared" si="5"/>
        <v>5.5987331876138962</v>
      </c>
      <c r="P71">
        <f t="shared" si="6"/>
        <v>3.2764381079346179</v>
      </c>
      <c r="Q71">
        <f t="shared" si="7"/>
        <v>2.9909591395142479</v>
      </c>
      <c r="S71">
        <f>CORREL(O2:O106,O72:O176)</f>
        <v>-0.36403529189791445</v>
      </c>
      <c r="T71">
        <f>CORREL(P2:P106,P72:P176)</f>
        <v>0.10635077304221627</v>
      </c>
      <c r="U71">
        <f>CORREL(Q2:Q106,Q72:Q176)</f>
        <v>2.5745597106829596E-2</v>
      </c>
    </row>
    <row r="72" spans="1:21" s="7" customFormat="1">
      <c r="A72" s="7">
        <v>4.2438159999999998</v>
      </c>
      <c r="B72" s="7">
        <v>277.083740234375</v>
      </c>
      <c r="C72" s="7">
        <v>222.107126436344</v>
      </c>
      <c r="D72" s="7">
        <v>282.67943029737597</v>
      </c>
      <c r="E72" s="7">
        <v>221.92255659882599</v>
      </c>
      <c r="F72" s="7">
        <v>283.99551474723302</v>
      </c>
      <c r="G72" s="7">
        <v>259.46459438457498</v>
      </c>
      <c r="H72" s="7">
        <v>280.72158374118402</v>
      </c>
      <c r="I72" s="7">
        <v>259.33644430553801</v>
      </c>
      <c r="J72" s="7">
        <v>276.54810662770501</v>
      </c>
      <c r="K72" s="7">
        <v>177.46651853568801</v>
      </c>
      <c r="L72" s="7">
        <v>274.25831764310198</v>
      </c>
      <c r="M72" s="7">
        <v>175.542277651538</v>
      </c>
      <c r="O72" s="7">
        <f t="shared" si="5"/>
        <v>5.5987331876138962</v>
      </c>
      <c r="P72" s="7">
        <f t="shared" si="6"/>
        <v>3.2764381079346179</v>
      </c>
      <c r="Q72" s="7">
        <f t="shared" si="7"/>
        <v>2.9909591395142479</v>
      </c>
      <c r="S72" s="7">
        <f>CORREL(O2:O105,O73:O176)</f>
        <v>-0.35857108249169367</v>
      </c>
      <c r="T72" s="7">
        <f>CORREL(P2:P105,P73:P176)</f>
        <v>-0.13580996232886813</v>
      </c>
      <c r="U72" s="7">
        <f>CORREL(Q2:Q105,Q73:Q176)</f>
        <v>0.16175242076156596</v>
      </c>
    </row>
    <row r="73" spans="1:21">
      <c r="A73">
        <v>4.2911270000000004</v>
      </c>
      <c r="B73">
        <v>274.31011725399702</v>
      </c>
      <c r="C73">
        <v>221.20542201179401</v>
      </c>
      <c r="D73">
        <v>282.60004469578303</v>
      </c>
      <c r="E73">
        <v>220.761348264226</v>
      </c>
      <c r="F73">
        <v>280.68000241290702</v>
      </c>
      <c r="G73">
        <v>258.76142141141702</v>
      </c>
      <c r="H73">
        <v>279.72064731464297</v>
      </c>
      <c r="I73">
        <v>258.02452473325002</v>
      </c>
      <c r="J73">
        <v>269.69410082152802</v>
      </c>
      <c r="K73">
        <v>178.16358751823901</v>
      </c>
      <c r="L73">
        <v>272.29811042755898</v>
      </c>
      <c r="M73">
        <v>175.53290246154501</v>
      </c>
      <c r="O73">
        <f t="shared" si="5"/>
        <v>8.3018129636456983</v>
      </c>
      <c r="P73">
        <f t="shared" si="6"/>
        <v>1.2097019958893869</v>
      </c>
      <c r="Q73">
        <f t="shared" si="7"/>
        <v>3.7015361535198656</v>
      </c>
      <c r="S73">
        <f>CORREL(O2:O104,O74:O176)</f>
        <v>-0.27086765030236698</v>
      </c>
      <c r="T73">
        <f>CORREL(P2:P104,P74:P176)</f>
        <v>-9.890372011817862E-2</v>
      </c>
      <c r="U73">
        <f>CORREL(Q2:Q104,Q74:Q176)</f>
        <v>8.626403424180798E-2</v>
      </c>
    </row>
    <row r="74" spans="1:21">
      <c r="A74">
        <v>4.3209400000000002</v>
      </c>
      <c r="B74">
        <v>268.25364334759502</v>
      </c>
      <c r="C74">
        <v>220.758245683365</v>
      </c>
      <c r="D74">
        <v>279.66419383245602</v>
      </c>
      <c r="E74">
        <v>218.90195806481</v>
      </c>
      <c r="F74">
        <v>275.675522622431</v>
      </c>
      <c r="G74">
        <v>263.58445080708901</v>
      </c>
      <c r="H74">
        <v>280.27182754932198</v>
      </c>
      <c r="I74">
        <v>262.55925017479302</v>
      </c>
      <c r="J74">
        <v>262.51681957912803</v>
      </c>
      <c r="K74">
        <v>171.403164993464</v>
      </c>
      <c r="L74">
        <v>267.27351444704499</v>
      </c>
      <c r="M74">
        <v>169.86590362429999</v>
      </c>
      <c r="O74">
        <f t="shared" si="5"/>
        <v>11.560556478403726</v>
      </c>
      <c r="P74">
        <f t="shared" si="6"/>
        <v>4.7092520974590428</v>
      </c>
      <c r="Q74">
        <f t="shared" si="7"/>
        <v>4.9989317442421228</v>
      </c>
      <c r="S74">
        <f>CORREL(O2:O103,O75:O176)</f>
        <v>-0.20636316112136638</v>
      </c>
      <c r="T74">
        <f>CORREL(P2:P103,P75:P176)</f>
        <v>1.6094831112282361E-2</v>
      </c>
      <c r="U74">
        <f>CORREL(Q2:Q103,Q75:Q176)</f>
        <v>-4.1833475520655972E-2</v>
      </c>
    </row>
    <row r="75" spans="1:21">
      <c r="A75">
        <v>4.3472270000000002</v>
      </c>
      <c r="B75">
        <v>268.25364334759502</v>
      </c>
      <c r="C75">
        <v>220.758245683365</v>
      </c>
      <c r="D75">
        <v>279.66419383245602</v>
      </c>
      <c r="E75">
        <v>218.90195806481</v>
      </c>
      <c r="F75">
        <v>275.675522622431</v>
      </c>
      <c r="G75">
        <v>263.58445080708901</v>
      </c>
      <c r="H75">
        <v>280.27182754932198</v>
      </c>
      <c r="I75">
        <v>262.55925017479302</v>
      </c>
      <c r="J75">
        <v>262.51681957912803</v>
      </c>
      <c r="K75">
        <v>171.403164993464</v>
      </c>
      <c r="L75">
        <v>267.27351444704499</v>
      </c>
      <c r="M75">
        <v>169.86590362429999</v>
      </c>
      <c r="O75">
        <f t="shared" si="5"/>
        <v>11.560556478403726</v>
      </c>
      <c r="P75">
        <f t="shared" si="6"/>
        <v>4.7092520974590428</v>
      </c>
      <c r="Q75">
        <f t="shared" si="7"/>
        <v>4.9989317442421228</v>
      </c>
      <c r="S75">
        <f>CORREL(O2:O102,O76:O176)</f>
        <v>-0.19656459444160085</v>
      </c>
      <c r="T75">
        <f>CORREL(P2:P102,P76:P176)</f>
        <v>1.609751739093726E-2</v>
      </c>
      <c r="U75">
        <f>CORREL(Q2:Q102,Q76:Q176)</f>
        <v>-3.3812933740763197E-2</v>
      </c>
    </row>
    <row r="76" spans="1:21">
      <c r="A76">
        <v>4.3820119999999996</v>
      </c>
      <c r="B76">
        <v>261.55183262212699</v>
      </c>
      <c r="C76">
        <v>217.129575024319</v>
      </c>
      <c r="D76">
        <v>277.08347044473402</v>
      </c>
      <c r="E76">
        <v>213.560865112779</v>
      </c>
      <c r="F76">
        <v>264.54278801944002</v>
      </c>
      <c r="G76">
        <v>257.07105442150998</v>
      </c>
      <c r="H76">
        <v>276.906673921221</v>
      </c>
      <c r="I76">
        <v>260.36447772905501</v>
      </c>
      <c r="J76">
        <v>261.34384167147903</v>
      </c>
      <c r="K76">
        <v>168.49007763101901</v>
      </c>
      <c r="L76">
        <v>267.24973923501301</v>
      </c>
      <c r="M76">
        <v>167.43010785885801</v>
      </c>
      <c r="O76">
        <f t="shared" si="5"/>
        <v>15.9363566691186</v>
      </c>
      <c r="P76">
        <f t="shared" si="6"/>
        <v>12.79501120261093</v>
      </c>
      <c r="Q76">
        <f t="shared" si="7"/>
        <v>6.0002634899520606</v>
      </c>
      <c r="S76">
        <f>CORREL(O2:O101,O77:O176)</f>
        <v>-0.14721329760953403</v>
      </c>
      <c r="T76">
        <f>CORREL(P2:P101,P77:P176)</f>
        <v>-5.3948241348954588E-2</v>
      </c>
      <c r="U76">
        <f>CORREL(Q2:Q101,Q77:Q176)</f>
        <v>-0.21331101659916676</v>
      </c>
    </row>
    <row r="77" spans="1:21">
      <c r="A77">
        <v>4.4269699999999998</v>
      </c>
      <c r="B77">
        <v>255.52410817424601</v>
      </c>
      <c r="C77">
        <v>219.875797494376</v>
      </c>
      <c r="D77">
        <v>273.06869708703101</v>
      </c>
      <c r="E77">
        <v>220.52413572318801</v>
      </c>
      <c r="F77">
        <v>278.30415053311901</v>
      </c>
      <c r="G77">
        <v>261.43827422026999</v>
      </c>
      <c r="H77">
        <v>242.628466891871</v>
      </c>
      <c r="I77">
        <v>254.573173315144</v>
      </c>
      <c r="J77">
        <v>240.93592472298999</v>
      </c>
      <c r="K77">
        <v>174.971841181298</v>
      </c>
      <c r="L77">
        <v>242.79716972618201</v>
      </c>
      <c r="M77">
        <v>172.68813932544899</v>
      </c>
      <c r="O77">
        <f t="shared" si="5"/>
        <v>17.556564088042897</v>
      </c>
      <c r="P77">
        <f t="shared" si="6"/>
        <v>36.330208005294615</v>
      </c>
      <c r="Q77">
        <f t="shared" si="7"/>
        <v>2.9461037198841917</v>
      </c>
      <c r="S77">
        <f>CORREL(O2:O100,O78:O176)</f>
        <v>-7.4489095139908215E-2</v>
      </c>
      <c r="T77">
        <f>CORREL(P2:P100,P78:P176)</f>
        <v>-3.0053796967666063E-2</v>
      </c>
      <c r="U77">
        <f>CORREL(Q2:Q100,Q78:Q176)</f>
        <v>-0.1902888273845863</v>
      </c>
    </row>
    <row r="78" spans="1:21">
      <c r="A78">
        <v>4.4429939999999997</v>
      </c>
      <c r="B78">
        <v>255.52410817424601</v>
      </c>
      <c r="C78">
        <v>219.875797494376</v>
      </c>
      <c r="D78">
        <v>273.06869708703101</v>
      </c>
      <c r="E78">
        <v>220.52413572318801</v>
      </c>
      <c r="F78">
        <v>278.30415053311901</v>
      </c>
      <c r="G78">
        <v>261.43827422026999</v>
      </c>
      <c r="H78">
        <v>242.628466891871</v>
      </c>
      <c r="I78">
        <v>254.573173315144</v>
      </c>
      <c r="J78">
        <v>240.93592472298999</v>
      </c>
      <c r="K78">
        <v>174.971841181298</v>
      </c>
      <c r="L78">
        <v>242.79716972618201</v>
      </c>
      <c r="M78">
        <v>172.68813932544899</v>
      </c>
      <c r="O78">
        <f t="shared" si="5"/>
        <v>17.556564088042897</v>
      </c>
      <c r="P78">
        <f t="shared" si="6"/>
        <v>36.330208005294615</v>
      </c>
      <c r="Q78">
        <f t="shared" si="7"/>
        <v>2.9461037198841917</v>
      </c>
      <c r="S78">
        <f>CORREL(O2:O99,O79:O176)</f>
        <v>-6.4239178209354764E-2</v>
      </c>
      <c r="T78">
        <f>CORREL(P2:P99,P79:P176)</f>
        <v>-6.0338580038946966E-3</v>
      </c>
      <c r="U78">
        <f>CORREL(Q2:Q99,Q79:Q176)</f>
        <v>-0.11823896321020769</v>
      </c>
    </row>
    <row r="79" spans="1:21">
      <c r="A79">
        <v>4.4884880000000003</v>
      </c>
      <c r="B79">
        <v>254.39957436884399</v>
      </c>
      <c r="C79">
        <v>220.99326618357799</v>
      </c>
      <c r="D79">
        <v>279.90324431541802</v>
      </c>
      <c r="E79">
        <v>222.52293971911399</v>
      </c>
      <c r="F79">
        <v>253.96298728378801</v>
      </c>
      <c r="G79">
        <v>254.636708775383</v>
      </c>
      <c r="H79">
        <v>279.71149132873302</v>
      </c>
      <c r="I79">
        <v>261.15111687211203</v>
      </c>
      <c r="J79">
        <v>235.622417761657</v>
      </c>
      <c r="K79">
        <v>174.655647723127</v>
      </c>
      <c r="L79">
        <v>252.21240661858499</v>
      </c>
      <c r="M79">
        <v>170.24718383314001</v>
      </c>
      <c r="O79">
        <f t="shared" si="5"/>
        <v>25.549502575766574</v>
      </c>
      <c r="P79">
        <f t="shared" si="6"/>
        <v>26.559799950362542</v>
      </c>
      <c r="Q79">
        <f t="shared" si="7"/>
        <v>17.165729933280264</v>
      </c>
      <c r="S79">
        <f>CORREL(O2:O98,O80:O176)</f>
        <v>1.4425038040793278E-3</v>
      </c>
      <c r="T79">
        <f>CORREL(P2:P98,P80:P176)</f>
        <v>-2.9032565661712868E-2</v>
      </c>
      <c r="U79">
        <f>CORREL(Q2:Q98,Q80:Q176)</f>
        <v>-0.12095721278991242</v>
      </c>
    </row>
    <row r="80" spans="1:21">
      <c r="A80">
        <v>4.5191999999999997</v>
      </c>
      <c r="B80">
        <v>250.28882334668299</v>
      </c>
      <c r="C80">
        <v>222.200035243646</v>
      </c>
      <c r="D80">
        <v>281.77308886338699</v>
      </c>
      <c r="E80">
        <v>228.43814502523099</v>
      </c>
      <c r="F80">
        <v>251.09893418842699</v>
      </c>
      <c r="G80">
        <v>256.63261253267802</v>
      </c>
      <c r="H80">
        <v>282.73276433684902</v>
      </c>
      <c r="I80">
        <v>263.71742337594202</v>
      </c>
      <c r="J80">
        <v>234.098645874498</v>
      </c>
      <c r="K80">
        <v>172.84414518482399</v>
      </c>
      <c r="L80">
        <v>249.07018354245099</v>
      </c>
      <c r="M80">
        <v>168.47429493707401</v>
      </c>
      <c r="O80">
        <f t="shared" si="5"/>
        <v>32.096308024030165</v>
      </c>
      <c r="P80">
        <f t="shared" si="6"/>
        <v>32.417491490614218</v>
      </c>
      <c r="Q80">
        <f t="shared" si="7"/>
        <v>15.596234524098941</v>
      </c>
      <c r="S80">
        <f>CORREL(O2:O97,O81:O176)</f>
        <v>9.2219571910359295E-3</v>
      </c>
      <c r="T80">
        <f>CORREL(P2:P97,P81:P176)</f>
        <v>-6.3145806569365789E-2</v>
      </c>
      <c r="U80">
        <f>CORREL(Q2:Q97,Q81:Q176)</f>
        <v>-0.11368251869341443</v>
      </c>
    </row>
    <row r="81" spans="1:21">
      <c r="A81">
        <v>4.5474509999999997</v>
      </c>
      <c r="B81">
        <v>250.28882334668299</v>
      </c>
      <c r="C81">
        <v>222.200035243646</v>
      </c>
      <c r="D81">
        <v>281.77308886338699</v>
      </c>
      <c r="E81">
        <v>228.43814502523099</v>
      </c>
      <c r="F81">
        <v>251.09893418842699</v>
      </c>
      <c r="G81">
        <v>256.63261253267802</v>
      </c>
      <c r="H81">
        <v>282.73276433684902</v>
      </c>
      <c r="I81">
        <v>263.71742337594202</v>
      </c>
      <c r="J81">
        <v>234.098645874498</v>
      </c>
      <c r="K81">
        <v>172.84414518482399</v>
      </c>
      <c r="L81">
        <v>249.07018354245099</v>
      </c>
      <c r="M81">
        <v>168.47429493707401</v>
      </c>
      <c r="O81">
        <f t="shared" si="5"/>
        <v>32.096308024030165</v>
      </c>
      <c r="P81">
        <f t="shared" si="6"/>
        <v>32.417491490614218</v>
      </c>
      <c r="Q81">
        <f t="shared" si="7"/>
        <v>15.596234524098941</v>
      </c>
      <c r="S81">
        <f>CORREL(O2:O96,O82:O176)</f>
        <v>9.2838205660876905E-3</v>
      </c>
      <c r="T81">
        <f>CORREL(P2:P96,P82:P176)</f>
        <v>-7.651169206887562E-2</v>
      </c>
      <c r="U81">
        <f>CORREL(Q2:Q96,Q82:Q176)</f>
        <v>-0.11834052249143003</v>
      </c>
    </row>
    <row r="82" spans="1:21">
      <c r="A82">
        <v>4.5833659999999998</v>
      </c>
      <c r="B82">
        <v>249.95160315843799</v>
      </c>
      <c r="C82">
        <v>221.567176195434</v>
      </c>
      <c r="D82">
        <v>278.99132160825002</v>
      </c>
      <c r="E82">
        <v>228.419799329705</v>
      </c>
      <c r="F82">
        <v>254.13057723583401</v>
      </c>
      <c r="G82">
        <v>257.00846322501201</v>
      </c>
      <c r="H82">
        <v>284.00762155733202</v>
      </c>
      <c r="I82">
        <v>263.388752146917</v>
      </c>
      <c r="J82">
        <v>235.41388723173</v>
      </c>
      <c r="K82">
        <v>174.94331092685999</v>
      </c>
      <c r="L82">
        <v>243.77443211180599</v>
      </c>
      <c r="M82">
        <v>171.45749388223399</v>
      </c>
      <c r="O82">
        <f t="shared" si="5"/>
        <v>29.837286932036889</v>
      </c>
      <c r="P82">
        <f t="shared" si="6"/>
        <v>30.550709715418066</v>
      </c>
      <c r="Q82">
        <f t="shared" si="7"/>
        <v>9.058125145987443</v>
      </c>
      <c r="S82">
        <f>CORREL(O2:O95,O83:O176)</f>
        <v>-7.9205608891906434E-2</v>
      </c>
      <c r="T82">
        <f>CORREL(P2:P95,P83:P176)</f>
        <v>-4.5924723623072275E-2</v>
      </c>
      <c r="U82">
        <f>CORREL(Q2:Q95,Q83:Q176)</f>
        <v>-0.17346269416450374</v>
      </c>
    </row>
    <row r="83" spans="1:21" s="6" customFormat="1">
      <c r="A83" s="6">
        <v>4.6228059999999997</v>
      </c>
      <c r="B83" s="6">
        <v>218.95331309277699</v>
      </c>
      <c r="C83" s="6">
        <v>222.463653445707</v>
      </c>
      <c r="D83" s="6">
        <v>249.18160666380399</v>
      </c>
      <c r="E83" s="6">
        <v>216.617918971911</v>
      </c>
      <c r="F83" s="6">
        <v>239.05055040886401</v>
      </c>
      <c r="G83" s="6">
        <v>255.360925340466</v>
      </c>
      <c r="H83" s="6">
        <v>248.62781284198601</v>
      </c>
      <c r="I83" s="6">
        <v>255.621070000911</v>
      </c>
      <c r="J83" s="6">
        <v>228.56052217594799</v>
      </c>
      <c r="K83" s="6">
        <v>172.385334178167</v>
      </c>
      <c r="L83" s="6">
        <v>233.65071076270601</v>
      </c>
      <c r="M83" s="6">
        <v>169.86762353325599</v>
      </c>
      <c r="O83" s="6">
        <f t="shared" si="5"/>
        <v>30.78834753205048</v>
      </c>
      <c r="P83" s="6">
        <f t="shared" si="6"/>
        <v>9.5807949021596333</v>
      </c>
      <c r="Q83" s="6">
        <f t="shared" si="7"/>
        <v>5.6788103278996545</v>
      </c>
      <c r="S83" s="6">
        <f>CORREL(O2:O94,O84:O176)</f>
        <v>-0.10111814679496586</v>
      </c>
      <c r="T83" s="6">
        <f>CORREL(P2:P94,P84:P176)</f>
        <v>-7.6672467848698481E-2</v>
      </c>
      <c r="U83" s="6">
        <f>CORREL(Q2:Q94,Q84:Q176)</f>
        <v>-0.19398224461313171</v>
      </c>
    </row>
    <row r="84" spans="1:21">
      <c r="A84">
        <v>4.6491360000000004</v>
      </c>
      <c r="B84">
        <v>218.95331309277699</v>
      </c>
      <c r="C84">
        <v>222.463653445707</v>
      </c>
      <c r="D84">
        <v>249.18160666380399</v>
      </c>
      <c r="E84">
        <v>216.617918971911</v>
      </c>
      <c r="F84">
        <v>239.05055040886401</v>
      </c>
      <c r="G84">
        <v>255.360925340466</v>
      </c>
      <c r="H84">
        <v>248.62781284198601</v>
      </c>
      <c r="I84">
        <v>255.621070000911</v>
      </c>
      <c r="J84">
        <v>228.56052217594799</v>
      </c>
      <c r="K84">
        <v>172.385334178167</v>
      </c>
      <c r="L84">
        <v>233.65071076270601</v>
      </c>
      <c r="M84">
        <v>169.86762353325599</v>
      </c>
      <c r="O84">
        <f t="shared" si="5"/>
        <v>30.78834753205048</v>
      </c>
      <c r="P84">
        <f t="shared" si="6"/>
        <v>9.5807949021596333</v>
      </c>
      <c r="Q84">
        <f t="shared" si="7"/>
        <v>5.6788103278996545</v>
      </c>
      <c r="S84">
        <f>CORREL(O2:O93,O85:O176)</f>
        <v>-0.15258570922193859</v>
      </c>
      <c r="T84">
        <f>CORREL(P2:P93,P85:P176)</f>
        <v>-8.1617742654460465E-2</v>
      </c>
      <c r="U84">
        <f>CORREL(Q2:Q93,Q85:Q176)</f>
        <v>-0.17578363050025361</v>
      </c>
    </row>
    <row r="85" spans="1:21">
      <c r="A85">
        <v>4.6838839999999999</v>
      </c>
      <c r="B85">
        <v>215.44223699309899</v>
      </c>
      <c r="C85">
        <v>225.81349651173301</v>
      </c>
      <c r="D85">
        <v>253.08738500691501</v>
      </c>
      <c r="E85">
        <v>221.72682421495</v>
      </c>
      <c r="F85">
        <v>244.379165590041</v>
      </c>
      <c r="G85">
        <v>258.72344851957598</v>
      </c>
      <c r="H85">
        <v>254.18726678395501</v>
      </c>
      <c r="I85">
        <v>259.07019565448599</v>
      </c>
      <c r="J85">
        <v>224.588476752492</v>
      </c>
      <c r="K85">
        <v>173.60592995728899</v>
      </c>
      <c r="L85">
        <v>226.58758426176399</v>
      </c>
      <c r="M85">
        <v>172.83692831195199</v>
      </c>
      <c r="O85">
        <f t="shared" si="5"/>
        <v>37.866318271564381</v>
      </c>
      <c r="P85">
        <f t="shared" si="6"/>
        <v>9.8142285792427799</v>
      </c>
      <c r="Q85">
        <f t="shared" si="7"/>
        <v>2.1419137153860066</v>
      </c>
      <c r="S85">
        <f>CORREL(O2:O92,O86:O176)</f>
        <v>-0.15170468083144203</v>
      </c>
      <c r="T85">
        <f>CORREL(P2:P92,P86:P176)</f>
        <v>-9.1261241375413443E-2</v>
      </c>
      <c r="U85">
        <f>CORREL(Q2:Q92,Q86:Q176)</f>
        <v>-0.17957862627549112</v>
      </c>
    </row>
    <row r="86" spans="1:21">
      <c r="A86">
        <v>4.7273319999999996</v>
      </c>
      <c r="B86">
        <v>210.47579754187399</v>
      </c>
      <c r="C86">
        <v>226.94769215862101</v>
      </c>
      <c r="D86">
        <v>245.93962886825099</v>
      </c>
      <c r="E86">
        <v>223.59501630137399</v>
      </c>
      <c r="F86">
        <v>250.57085469167899</v>
      </c>
      <c r="G86">
        <v>260.51805548166902</v>
      </c>
      <c r="H86">
        <v>257.52309765055003</v>
      </c>
      <c r="I86">
        <v>261.13789717974799</v>
      </c>
      <c r="J86">
        <v>229.58978651469701</v>
      </c>
      <c r="K86">
        <v>180.41545419655799</v>
      </c>
      <c r="L86">
        <v>226.315551995303</v>
      </c>
      <c r="M86">
        <v>176.335290574841</v>
      </c>
      <c r="O86">
        <f t="shared" si="5"/>
        <v>35.621956259440417</v>
      </c>
      <c r="P86">
        <f t="shared" si="6"/>
        <v>6.9798199038262698</v>
      </c>
      <c r="Q86">
        <f t="shared" si="7"/>
        <v>5.2314765475890335</v>
      </c>
      <c r="S86">
        <f>CORREL(O2:O91,O87:O176)</f>
        <v>-0.16048691236543172</v>
      </c>
      <c r="T86">
        <f>CORREL(P2:P91,P87:P176)</f>
        <v>-8.4373642669028831E-2</v>
      </c>
      <c r="U86">
        <f>CORREL(Q2:Q91,Q87:Q176)</f>
        <v>-0.13186124617967807</v>
      </c>
    </row>
    <row r="87" spans="1:21">
      <c r="A87">
        <v>4.7420239999999998</v>
      </c>
      <c r="B87">
        <v>210.47579754187399</v>
      </c>
      <c r="C87">
        <v>226.94769215862101</v>
      </c>
      <c r="D87">
        <v>245.93962886825099</v>
      </c>
      <c r="E87">
        <v>223.59501630137399</v>
      </c>
      <c r="F87">
        <v>250.57085469167899</v>
      </c>
      <c r="G87">
        <v>260.51805548166902</v>
      </c>
      <c r="H87">
        <v>257.52309765055003</v>
      </c>
      <c r="I87">
        <v>261.13789717974799</v>
      </c>
      <c r="J87">
        <v>229.58978651469701</v>
      </c>
      <c r="K87">
        <v>180.41545419655799</v>
      </c>
      <c r="L87">
        <v>226.315551995303</v>
      </c>
      <c r="M87">
        <v>176.335290574841</v>
      </c>
      <c r="O87">
        <f t="shared" si="5"/>
        <v>35.621956259440417</v>
      </c>
      <c r="P87">
        <f t="shared" si="6"/>
        <v>6.9798199038262698</v>
      </c>
      <c r="Q87">
        <f t="shared" si="7"/>
        <v>5.2314765475890335</v>
      </c>
      <c r="S87">
        <f>CORREL(O2:O90,O88:O176)</f>
        <v>-0.22366949133949618</v>
      </c>
      <c r="T87">
        <f>CORREL(P2:P90,P88:P176)</f>
        <v>-8.1483868561726278E-2</v>
      </c>
      <c r="U87">
        <f>CORREL(Q2:Q90,Q88:Q176)</f>
        <v>-9.315999611029388E-2</v>
      </c>
    </row>
    <row r="88" spans="1:21">
      <c r="A88">
        <v>4.7690950000000001</v>
      </c>
      <c r="B88">
        <v>209.87396430227</v>
      </c>
      <c r="C88">
        <v>226.85758241883499</v>
      </c>
      <c r="D88">
        <v>239.43982313579099</v>
      </c>
      <c r="E88">
        <v>222.74207635426799</v>
      </c>
      <c r="F88">
        <v>229.51729741077901</v>
      </c>
      <c r="G88">
        <v>260.293826567059</v>
      </c>
      <c r="H88">
        <v>235.63567117772601</v>
      </c>
      <c r="I88">
        <v>261.27346647388703</v>
      </c>
      <c r="J88">
        <v>219.62117734678901</v>
      </c>
      <c r="K88">
        <v>180.15955872294501</v>
      </c>
      <c r="L88">
        <v>226.41562708991901</v>
      </c>
      <c r="M88">
        <v>176.50593252219099</v>
      </c>
      <c r="O88">
        <f t="shared" si="5"/>
        <v>29.850919562572589</v>
      </c>
      <c r="P88">
        <f t="shared" si="6"/>
        <v>6.196304697084809</v>
      </c>
      <c r="Q88">
        <f t="shared" si="7"/>
        <v>7.7145013919731449</v>
      </c>
      <c r="S88">
        <f>CORREL(O2:O89,O89:O176)</f>
        <v>-0.26560998957760101</v>
      </c>
      <c r="T88">
        <f>CORREL(P2:P89,P89:P176)</f>
        <v>-9.583081161443098E-2</v>
      </c>
      <c r="U88">
        <f>CORREL(Q2:Q89,Q89:Q176)</f>
        <v>-7.0391860574215023E-2</v>
      </c>
    </row>
    <row r="89" spans="1:21">
      <c r="A89">
        <v>4.8202600000000002</v>
      </c>
      <c r="B89">
        <v>210.094078924869</v>
      </c>
      <c r="C89">
        <v>229.119465037542</v>
      </c>
      <c r="D89">
        <v>233.12025374475601</v>
      </c>
      <c r="E89">
        <v>223.06767872613599</v>
      </c>
      <c r="F89">
        <v>226.138637438822</v>
      </c>
      <c r="G89">
        <v>261.43142830815299</v>
      </c>
      <c r="H89">
        <v>231.703369140625</v>
      </c>
      <c r="I89">
        <v>261.54069311238402</v>
      </c>
      <c r="J89">
        <v>219.427738174854</v>
      </c>
      <c r="K89">
        <v>183.10377306511401</v>
      </c>
      <c r="L89">
        <v>228.92291710998299</v>
      </c>
      <c r="M89">
        <v>185.83798989618799</v>
      </c>
      <c r="O89">
        <f t="shared" si="5"/>
        <v>23.808167598429744</v>
      </c>
      <c r="P89">
        <f t="shared" si="6"/>
        <v>5.5658043183797732</v>
      </c>
      <c r="Q89">
        <f t="shared" si="7"/>
        <v>9.8810103071217128</v>
      </c>
      <c r="S89">
        <f>CORREL(O2:O88,O90:O176)</f>
        <v>-0.31473903571476902</v>
      </c>
      <c r="T89">
        <f>CORREL(P2:P88,P90:P176)</f>
        <v>3.3981622704404538E-2</v>
      </c>
      <c r="U89">
        <f>CORREL(Q2:Q88,Q90:Q176)</f>
        <v>-4.3130724559395123E-2</v>
      </c>
    </row>
    <row r="90" spans="1:21">
      <c r="A90">
        <v>4.8544780000000003</v>
      </c>
      <c r="B90">
        <v>209.542190492385</v>
      </c>
      <c r="C90">
        <v>225.89416361411699</v>
      </c>
      <c r="D90">
        <v>219.503801991503</v>
      </c>
      <c r="E90">
        <v>225.694721622689</v>
      </c>
      <c r="F90">
        <v>225.623389811831</v>
      </c>
      <c r="G90">
        <v>260.49906903574902</v>
      </c>
      <c r="H90">
        <v>228.428713074917</v>
      </c>
      <c r="I90">
        <v>261.40512381824499</v>
      </c>
      <c r="J90">
        <v>209.30863697333999</v>
      </c>
      <c r="K90">
        <v>181.137512444522</v>
      </c>
      <c r="L90">
        <v>221.874325525899</v>
      </c>
      <c r="M90">
        <v>184.88593598005801</v>
      </c>
      <c r="O90">
        <f t="shared" si="5"/>
        <v>9.9636078188226875</v>
      </c>
      <c r="P90">
        <f t="shared" si="6"/>
        <v>2.9480118519597709</v>
      </c>
      <c r="Q90">
        <f t="shared" si="7"/>
        <v>13.112864210448944</v>
      </c>
      <c r="S90">
        <f>CORREL(O2:O87,O91:O176)</f>
        <v>-0.34288508697046677</v>
      </c>
      <c r="T90">
        <f>CORREL(P2:P87,P91:P176)</f>
        <v>4.6804920807978677E-2</v>
      </c>
      <c r="U90">
        <f>CORREL(Q2:Q87,Q91:Q176)</f>
        <v>-7.7644334480034993E-2</v>
      </c>
    </row>
    <row r="91" spans="1:21">
      <c r="A91">
        <v>4.8832979999999999</v>
      </c>
      <c r="B91">
        <v>209.542190492385</v>
      </c>
      <c r="C91">
        <v>225.89416361411699</v>
      </c>
      <c r="D91">
        <v>219.503801991503</v>
      </c>
      <c r="E91">
        <v>225.694721622689</v>
      </c>
      <c r="F91">
        <v>225.623389811831</v>
      </c>
      <c r="G91">
        <v>260.49906903574902</v>
      </c>
      <c r="H91">
        <v>228.428713074917</v>
      </c>
      <c r="I91">
        <v>261.40512381824499</v>
      </c>
      <c r="J91">
        <v>209.30863697333999</v>
      </c>
      <c r="K91">
        <v>181.137512444522</v>
      </c>
      <c r="L91">
        <v>221.874325525899</v>
      </c>
      <c r="M91">
        <v>184.88593598005801</v>
      </c>
      <c r="O91">
        <f t="shared" si="5"/>
        <v>9.9636078188226875</v>
      </c>
      <c r="P91">
        <f t="shared" si="6"/>
        <v>2.9480118519597709</v>
      </c>
      <c r="Q91">
        <f t="shared" si="7"/>
        <v>13.112864210448944</v>
      </c>
      <c r="S91">
        <f>CORREL(O2:O86,O92:O176)</f>
        <v>-0.33840670875579415</v>
      </c>
      <c r="T91">
        <f>CORREL(P2:P86,P92:P176)</f>
        <v>5.9590304715991659E-2</v>
      </c>
      <c r="U91">
        <f>CORREL(Q2:Q86,Q92:Q176)</f>
        <v>-0.11026629280856157</v>
      </c>
    </row>
    <row r="92" spans="1:21">
      <c r="A92">
        <v>4.9236829999999996</v>
      </c>
      <c r="B92">
        <v>201.80217864634</v>
      </c>
      <c r="C92">
        <v>222.47457992612999</v>
      </c>
      <c r="D92">
        <v>217.01448670620999</v>
      </c>
      <c r="E92">
        <v>221.394342207259</v>
      </c>
      <c r="F92">
        <v>212.18714067629799</v>
      </c>
      <c r="G92">
        <v>258.16879474328101</v>
      </c>
      <c r="H92">
        <v>215.07619989892299</v>
      </c>
      <c r="I92">
        <v>257.35686282146702</v>
      </c>
      <c r="J92">
        <v>202.005009870121</v>
      </c>
      <c r="K92">
        <v>178.260037314567</v>
      </c>
      <c r="L92">
        <v>200.453854334493</v>
      </c>
      <c r="M92">
        <v>176.46165329751301</v>
      </c>
      <c r="O92">
        <f t="shared" si="5"/>
        <v>15.250614087231282</v>
      </c>
      <c r="P92">
        <f t="shared" si="6"/>
        <v>3.0009826119948078</v>
      </c>
      <c r="Q92">
        <f t="shared" si="7"/>
        <v>2.3749249606049938</v>
      </c>
      <c r="S92">
        <f>CORREL(O2:O85,O93:O176)</f>
        <v>-0.2488814234068818</v>
      </c>
      <c r="T92">
        <f>CORREL(P2:P85,P93:P176)</f>
        <v>4.6331445502001918E-2</v>
      </c>
      <c r="U92">
        <f>CORREL(Q2:Q85,Q93:Q176)</f>
        <v>-0.16349807301158156</v>
      </c>
    </row>
    <row r="93" spans="1:21">
      <c r="A93">
        <v>4.9395730000000002</v>
      </c>
      <c r="B93">
        <v>201.80217864634</v>
      </c>
      <c r="C93">
        <v>222.47457992612999</v>
      </c>
      <c r="D93">
        <v>217.01448670620999</v>
      </c>
      <c r="E93">
        <v>221.394342207259</v>
      </c>
      <c r="F93">
        <v>212.18714067629799</v>
      </c>
      <c r="G93">
        <v>258.16879474328101</v>
      </c>
      <c r="H93">
        <v>215.07619989892299</v>
      </c>
      <c r="I93">
        <v>257.35686282146702</v>
      </c>
      <c r="J93">
        <v>202.005009870121</v>
      </c>
      <c r="K93">
        <v>178.260037314567</v>
      </c>
      <c r="L93">
        <v>200.453854334493</v>
      </c>
      <c r="M93">
        <v>176.46165329751301</v>
      </c>
      <c r="O93">
        <f t="shared" si="5"/>
        <v>15.250614087231282</v>
      </c>
      <c r="P93">
        <f t="shared" si="6"/>
        <v>3.0009826119948078</v>
      </c>
      <c r="Q93">
        <f t="shared" si="7"/>
        <v>2.3749249606049938</v>
      </c>
      <c r="S93">
        <f>CORREL(O2:O84,O94:O176)</f>
        <v>-0.19538393425303965</v>
      </c>
      <c r="T93">
        <f>CORREL(P2:P84,P94:P176)</f>
        <v>0.16425866751040469</v>
      </c>
      <c r="U93">
        <f>CORREL(Q2:Q84,Q94:Q176)</f>
        <v>-0.15845106316798341</v>
      </c>
    </row>
    <row r="94" spans="1:21" s="7" customFormat="1">
      <c r="A94" s="7">
        <v>4.9704490000000003</v>
      </c>
      <c r="B94" s="7">
        <v>199.39363163454499</v>
      </c>
      <c r="C94" s="7">
        <v>223.53755110803701</v>
      </c>
      <c r="D94" s="7">
        <v>213.92303466796801</v>
      </c>
      <c r="E94" s="7">
        <v>222.088241161539</v>
      </c>
      <c r="F94" s="7">
        <v>209.878382107627</v>
      </c>
      <c r="G94" s="7">
        <v>260.38265480605497</v>
      </c>
      <c r="H94" s="7">
        <v>215.92898808935701</v>
      </c>
      <c r="I94" s="7">
        <v>259.79407498251999</v>
      </c>
      <c r="J94" s="7">
        <v>197.35707395086001</v>
      </c>
      <c r="K94" s="7">
        <v>179.097767870713</v>
      </c>
      <c r="L94" s="7">
        <v>197.70567588954501</v>
      </c>
      <c r="M94" s="7">
        <v>176.629091492886</v>
      </c>
      <c r="O94" s="7">
        <f t="shared" si="5"/>
        <v>14.601508546333841</v>
      </c>
      <c r="P94" s="7">
        <f t="shared" si="6"/>
        <v>6.0791659752649743</v>
      </c>
      <c r="Q94" s="7">
        <f t="shared" si="7"/>
        <v>2.493167938606613</v>
      </c>
      <c r="S94" s="7">
        <f>CORREL(O2:O83,O95:O176)</f>
        <v>-0.18202720509036552</v>
      </c>
      <c r="T94" s="7">
        <f>CORREL(P2:P83,P95:P176)</f>
        <v>0.2195141119442981</v>
      </c>
      <c r="U94" s="7">
        <f>CORREL(Q2:Q83,Q95:Q176)</f>
        <v>-0.1847217200131393</v>
      </c>
    </row>
    <row r="95" spans="1:21">
      <c r="A95">
        <v>5.0165860000000002</v>
      </c>
      <c r="B95">
        <v>197.50365403468501</v>
      </c>
      <c r="C95">
        <v>220.15030845315499</v>
      </c>
      <c r="D95">
        <v>208.744237046297</v>
      </c>
      <c r="E95">
        <v>218.99338302909101</v>
      </c>
      <c r="F95">
        <v>210.89924924382899</v>
      </c>
      <c r="G95">
        <v>259.13757561709599</v>
      </c>
      <c r="H95">
        <v>211.012729511186</v>
      </c>
      <c r="I95">
        <v>258.031100855727</v>
      </c>
      <c r="J95">
        <v>193.962108567531</v>
      </c>
      <c r="K95">
        <v>176.43308931937</v>
      </c>
      <c r="L95">
        <v>189.81618372104501</v>
      </c>
      <c r="M95">
        <v>173.66211364983499</v>
      </c>
      <c r="O95">
        <f t="shared" si="5"/>
        <v>11.299963844091966</v>
      </c>
      <c r="P95">
        <f t="shared" si="6"/>
        <v>1.1122788178446859</v>
      </c>
      <c r="Q95">
        <f t="shared" si="7"/>
        <v>4.9866821629080098</v>
      </c>
      <c r="S95">
        <f>CORREL(O2:O82,O96:O176)</f>
        <v>-3.2699386543885545E-2</v>
      </c>
      <c r="T95">
        <f>CORREL(P2:P82,P96:P176)</f>
        <v>7.0788054439322817E-2</v>
      </c>
      <c r="U95">
        <f>CORREL(Q2:Q82,Q96:Q176)</f>
        <v>-0.17031623258787787</v>
      </c>
    </row>
    <row r="96" spans="1:21">
      <c r="A96">
        <v>5.0541530000000003</v>
      </c>
      <c r="B96">
        <v>205.298365730255</v>
      </c>
      <c r="C96">
        <v>225.23729328793701</v>
      </c>
      <c r="D96">
        <v>201.35233814521499</v>
      </c>
      <c r="E96">
        <v>223.734463821589</v>
      </c>
      <c r="F96">
        <v>210.71075059467699</v>
      </c>
      <c r="G96">
        <v>264.06781267099302</v>
      </c>
      <c r="H96">
        <v>194.12816409099801</v>
      </c>
      <c r="I96">
        <v>260.62620740363502</v>
      </c>
      <c r="J96">
        <v>196.87870319529699</v>
      </c>
      <c r="K96">
        <v>178.01301117537</v>
      </c>
      <c r="L96">
        <v>182.35155965010901</v>
      </c>
      <c r="M96">
        <v>173.20441552544301</v>
      </c>
      <c r="O96">
        <f t="shared" si="5"/>
        <v>4.2225146662647068</v>
      </c>
      <c r="P96">
        <f t="shared" si="6"/>
        <v>16.935962386835378</v>
      </c>
      <c r="Q96">
        <f t="shared" si="7"/>
        <v>15.302303477156425</v>
      </c>
      <c r="S96">
        <f>CORREL(O2:O81,O97:O176)</f>
        <v>6.6687221175714351E-2</v>
      </c>
      <c r="T96">
        <f>CORREL(P2:P81,P97:P176)</f>
        <v>4.3906882028153758E-2</v>
      </c>
      <c r="U96">
        <f>CORREL(Q2:Q81,Q97:Q176)</f>
        <v>-0.18819913911159863</v>
      </c>
    </row>
    <row r="97" spans="1:21">
      <c r="A97">
        <v>5.0842879999999999</v>
      </c>
      <c r="B97">
        <v>205.298365730255</v>
      </c>
      <c r="C97">
        <v>225.23729328793701</v>
      </c>
      <c r="D97">
        <v>201.35233814521499</v>
      </c>
      <c r="E97">
        <v>223.734463821589</v>
      </c>
      <c r="F97">
        <v>210.71075059467699</v>
      </c>
      <c r="G97">
        <v>264.06781267099302</v>
      </c>
      <c r="H97">
        <v>194.12816409099801</v>
      </c>
      <c r="I97">
        <v>260.62620740363502</v>
      </c>
      <c r="J97">
        <v>196.87870319529699</v>
      </c>
      <c r="K97">
        <v>178.01301117537</v>
      </c>
      <c r="L97">
        <v>182.35155965010901</v>
      </c>
      <c r="M97">
        <v>173.20441552544301</v>
      </c>
      <c r="O97">
        <f t="shared" si="5"/>
        <v>4.2225146662647068</v>
      </c>
      <c r="P97">
        <f t="shared" si="6"/>
        <v>16.935962386835378</v>
      </c>
      <c r="Q97">
        <f t="shared" si="7"/>
        <v>15.302303477156425</v>
      </c>
      <c r="S97">
        <f>CORREL(O2:O80,O98:O176)</f>
        <v>0.15375533681389744</v>
      </c>
      <c r="T97">
        <f>CORREL(P2:P80,P98:P176)</f>
        <v>8.3528481092989798E-2</v>
      </c>
      <c r="U97">
        <f>CORREL(Q2:Q80,Q98:Q176)</f>
        <v>-0.23889160543840388</v>
      </c>
    </row>
    <row r="98" spans="1:21">
      <c r="A98">
        <v>5.0998070000000002</v>
      </c>
      <c r="B98">
        <v>190.06723984299001</v>
      </c>
      <c r="C98">
        <v>225.07980358554201</v>
      </c>
      <c r="D98">
        <v>209.82713893786399</v>
      </c>
      <c r="E98">
        <v>225.94771685767199</v>
      </c>
      <c r="F98">
        <v>208.73278784844601</v>
      </c>
      <c r="G98">
        <v>262.76789873768797</v>
      </c>
      <c r="H98">
        <v>207.24999026287301</v>
      </c>
      <c r="I98">
        <v>262.85898646491898</v>
      </c>
      <c r="J98">
        <v>177.996901931465</v>
      </c>
      <c r="K98">
        <v>170.043087970421</v>
      </c>
      <c r="L98">
        <v>181.61021144288</v>
      </c>
      <c r="M98">
        <v>169.08708838080599</v>
      </c>
      <c r="O98">
        <f t="shared" si="5"/>
        <v>19.778950570936296</v>
      </c>
      <c r="P98">
        <f t="shared" si="6"/>
        <v>1.4855926944600992</v>
      </c>
      <c r="Q98">
        <f t="shared" si="7"/>
        <v>3.7376384042100885</v>
      </c>
      <c r="S98">
        <f>CORREL(O2:O79,O99:O176)</f>
        <v>0.22231329123875285</v>
      </c>
      <c r="T98">
        <f>CORREL(P2:P79,P99:P176)</f>
        <v>5.9082332387559257E-2</v>
      </c>
      <c r="U98">
        <f>CORREL(Q2:Q79,Q99:Q176)</f>
        <v>-0.22257020746758135</v>
      </c>
    </row>
    <row r="99" spans="1:21">
      <c r="A99">
        <v>5.1587540000000001</v>
      </c>
      <c r="B99">
        <v>180.92298978219199</v>
      </c>
      <c r="C99">
        <v>225.37859561192801</v>
      </c>
      <c r="D99">
        <v>211.138889891628</v>
      </c>
      <c r="E99">
        <v>225.85787690752599</v>
      </c>
      <c r="F99">
        <v>210.619949518938</v>
      </c>
      <c r="G99">
        <v>263.2095781022</v>
      </c>
      <c r="H99">
        <v>209.253701057879</v>
      </c>
      <c r="I99">
        <v>263.32339560660802</v>
      </c>
      <c r="J99">
        <v>175.52836044845799</v>
      </c>
      <c r="K99">
        <v>174.965366229936</v>
      </c>
      <c r="L99">
        <v>180.08289856669501</v>
      </c>
      <c r="M99">
        <v>173.95584712047</v>
      </c>
      <c r="O99">
        <f t="shared" si="5"/>
        <v>30.219701024062513</v>
      </c>
      <c r="P99">
        <f t="shared" si="6"/>
        <v>1.3709811383296848</v>
      </c>
      <c r="Q99">
        <f t="shared" si="7"/>
        <v>4.6650773094184661</v>
      </c>
      <c r="S99">
        <f>CORREL(O2:O78,O100:O176)</f>
        <v>0.14102182579352665</v>
      </c>
      <c r="T99">
        <f>CORREL(P2:P78,P100:P176)</f>
        <v>6.086673676686126E-2</v>
      </c>
      <c r="U99">
        <f>CORREL(Q2:Q78,Q100:Q176)</f>
        <v>-0.26863503198145744</v>
      </c>
    </row>
    <row r="100" spans="1:21">
      <c r="A100">
        <v>5.1832979999999997</v>
      </c>
      <c r="B100">
        <v>176.85813672254901</v>
      </c>
      <c r="C100">
        <v>227.015712871625</v>
      </c>
      <c r="D100">
        <v>210.28149841545999</v>
      </c>
      <c r="E100">
        <v>229.63864147616701</v>
      </c>
      <c r="F100">
        <v>169.81386177270701</v>
      </c>
      <c r="G100">
        <v>256.34666923790098</v>
      </c>
      <c r="H100">
        <v>215.00590283583099</v>
      </c>
      <c r="I100">
        <v>262.17972359861301</v>
      </c>
      <c r="J100">
        <v>168.49142040445599</v>
      </c>
      <c r="K100">
        <v>172.50117510487499</v>
      </c>
      <c r="L100">
        <v>168.69197527814899</v>
      </c>
      <c r="M100">
        <v>170.420220163545</v>
      </c>
      <c r="O100">
        <f t="shared" si="5"/>
        <v>33.526122073983956</v>
      </c>
      <c r="P100">
        <f t="shared" si="6"/>
        <v>45.566929879311658</v>
      </c>
      <c r="Q100">
        <f t="shared" si="7"/>
        <v>2.0905969781877429</v>
      </c>
      <c r="S100">
        <f>CORREL(O2:O77,O101:O176)</f>
        <v>0.19520336037179623</v>
      </c>
      <c r="T100">
        <f>CORREL(P2:P77,P101:P176)</f>
        <v>8.1226293803114719E-2</v>
      </c>
      <c r="U100">
        <f>CORREL(Q2:Q77,Q101:Q176)</f>
        <v>-0.26900563046321774</v>
      </c>
    </row>
    <row r="101" spans="1:21">
      <c r="A101">
        <v>5.2238579999999999</v>
      </c>
      <c r="B101">
        <v>176.85813672254901</v>
      </c>
      <c r="C101">
        <v>227.015712871625</v>
      </c>
      <c r="D101">
        <v>210.28149841545999</v>
      </c>
      <c r="E101">
        <v>229.63864147616701</v>
      </c>
      <c r="F101">
        <v>169.81386177270701</v>
      </c>
      <c r="G101">
        <v>256.34666923790098</v>
      </c>
      <c r="H101">
        <v>215.00590283583099</v>
      </c>
      <c r="I101">
        <v>262.17972359861301</v>
      </c>
      <c r="J101">
        <v>168.49142040445599</v>
      </c>
      <c r="K101">
        <v>172.50117510487499</v>
      </c>
      <c r="L101">
        <v>168.69197527814899</v>
      </c>
      <c r="M101">
        <v>170.420220163545</v>
      </c>
      <c r="O101">
        <f t="shared" si="5"/>
        <v>33.526122073983956</v>
      </c>
      <c r="P101">
        <f t="shared" si="6"/>
        <v>45.566929879311658</v>
      </c>
      <c r="Q101">
        <f t="shared" si="7"/>
        <v>2.0905969781877429</v>
      </c>
      <c r="S101">
        <f>CORREL(O2:O76,O102:O176)</f>
        <v>9.6091636133870992E-2</v>
      </c>
      <c r="T101">
        <f>CORREL(P2:P76,P102:P176)</f>
        <v>0.12453411748491193</v>
      </c>
      <c r="U101">
        <f>CORREL(Q2:Q76,Q102:Q176)</f>
        <v>-0.25712146619883242</v>
      </c>
    </row>
    <row r="102" spans="1:21">
      <c r="A102">
        <v>5.2492989999999997</v>
      </c>
      <c r="B102">
        <v>168.40984276203699</v>
      </c>
      <c r="C102">
        <v>225.33215807012999</v>
      </c>
      <c r="D102">
        <v>210.94958187355601</v>
      </c>
      <c r="E102">
        <v>229.491268885274</v>
      </c>
      <c r="F102">
        <v>158.54999254278599</v>
      </c>
      <c r="G102">
        <v>257.91424821786802</v>
      </c>
      <c r="H102">
        <v>219.74673070054101</v>
      </c>
      <c r="I102">
        <v>264.40707314339102</v>
      </c>
      <c r="J102">
        <v>163.533445603188</v>
      </c>
      <c r="K102">
        <v>168.899045001671</v>
      </c>
      <c r="L102">
        <v>212.09370915156799</v>
      </c>
      <c r="M102">
        <v>176.19543837016599</v>
      </c>
      <c r="O102">
        <f t="shared" si="5"/>
        <v>42.742573699401269</v>
      </c>
      <c r="P102">
        <f t="shared" si="6"/>
        <v>61.540210729752317</v>
      </c>
      <c r="Q102">
        <f t="shared" si="7"/>
        <v>49.105361744680593</v>
      </c>
      <c r="S102">
        <f>CORREL(O2:O75,O103:O176)</f>
        <v>0.14536155549034141</v>
      </c>
      <c r="T102">
        <f>CORREL(P2:P75,P103:P176)</f>
        <v>6.5594635272977223E-2</v>
      </c>
      <c r="U102">
        <f>CORREL(Q2:Q75,Q103:Q176)</f>
        <v>-0.25661693932355412</v>
      </c>
    </row>
    <row r="103" spans="1:21">
      <c r="A103">
        <v>5.2880830000000003</v>
      </c>
      <c r="B103">
        <v>168.40984276203699</v>
      </c>
      <c r="C103">
        <v>225.33215807012999</v>
      </c>
      <c r="D103">
        <v>210.94958187355601</v>
      </c>
      <c r="E103">
        <v>229.491268885274</v>
      </c>
      <c r="F103">
        <v>158.54999254278599</v>
      </c>
      <c r="G103">
        <v>257.91424821786802</v>
      </c>
      <c r="H103">
        <v>219.74673070054101</v>
      </c>
      <c r="I103">
        <v>264.40707314339102</v>
      </c>
      <c r="J103">
        <v>163.533445603188</v>
      </c>
      <c r="K103">
        <v>168.899045001671</v>
      </c>
      <c r="L103">
        <v>212.09370915156799</v>
      </c>
      <c r="M103">
        <v>176.19543837016599</v>
      </c>
      <c r="O103">
        <f t="shared" si="5"/>
        <v>42.742573699401269</v>
      </c>
      <c r="P103">
        <f t="shared" si="6"/>
        <v>61.540210729752317</v>
      </c>
      <c r="Q103">
        <f t="shared" si="7"/>
        <v>49.105361744680593</v>
      </c>
      <c r="S103">
        <f>CORREL(O2:O74,O104:O176)</f>
        <v>0.13026799948706244</v>
      </c>
      <c r="T103">
        <f>CORREL(P2:P74,P104:P176)</f>
        <v>6.8240793614700881E-2</v>
      </c>
      <c r="U103">
        <f>CORREL(Q2:Q74,Q104:Q176)</f>
        <v>-0.26007184766569275</v>
      </c>
    </row>
    <row r="104" spans="1:21" s="6" customFormat="1">
      <c r="A104" s="6">
        <v>5.3204799999999999</v>
      </c>
      <c r="B104" s="6">
        <v>162.003805791357</v>
      </c>
      <c r="C104" s="6">
        <v>226.00336097093799</v>
      </c>
      <c r="D104" s="6">
        <v>185.018700031918</v>
      </c>
      <c r="E104" s="6">
        <v>225.851132166524</v>
      </c>
      <c r="F104" s="6">
        <v>156.55024428311901</v>
      </c>
      <c r="G104" s="6">
        <v>259.60191731137502</v>
      </c>
      <c r="H104" s="6">
        <v>215.69825049968</v>
      </c>
      <c r="I104" s="6">
        <v>263.32545275261401</v>
      </c>
      <c r="J104" s="6">
        <v>149.880622834083</v>
      </c>
      <c r="K104" s="6">
        <v>177.712229450389</v>
      </c>
      <c r="L104" s="6">
        <v>200.85170974434499</v>
      </c>
      <c r="M104" s="6">
        <v>183.05575050918</v>
      </c>
      <c r="O104" s="6">
        <f t="shared" si="5"/>
        <v>23.015397683140332</v>
      </c>
      <c r="P104" s="6">
        <f t="shared" si="6"/>
        <v>59.265093905067758</v>
      </c>
      <c r="Q104" s="6">
        <f t="shared" si="7"/>
        <v>51.250413833638689</v>
      </c>
      <c r="S104" s="6">
        <f>CORREL(O2:O73,O105:O176)</f>
        <v>0.14142580363278609</v>
      </c>
      <c r="T104" s="6">
        <f>CORREL(P2:P73,P105:P176)</f>
        <v>0.12039422512525146</v>
      </c>
      <c r="U104" s="6">
        <f>CORREL(Q2:Q73,Q105:Q176)</f>
        <v>-0.2716928635073938</v>
      </c>
    </row>
    <row r="105" spans="1:21">
      <c r="A105">
        <v>5.348077</v>
      </c>
      <c r="B105">
        <v>162.003805791357</v>
      </c>
      <c r="C105">
        <v>226.00336097093799</v>
      </c>
      <c r="D105">
        <v>185.018700031918</v>
      </c>
      <c r="E105">
        <v>225.851132166524</v>
      </c>
      <c r="F105">
        <v>156.55024428311901</v>
      </c>
      <c r="G105">
        <v>259.60191731137502</v>
      </c>
      <c r="H105">
        <v>215.69825049968</v>
      </c>
      <c r="I105">
        <v>263.32545275261401</v>
      </c>
      <c r="J105">
        <v>149.880622834083</v>
      </c>
      <c r="K105">
        <v>177.712229450389</v>
      </c>
      <c r="L105">
        <v>200.85170974434499</v>
      </c>
      <c r="M105">
        <v>183.05575050918</v>
      </c>
      <c r="O105">
        <f t="shared" si="5"/>
        <v>23.015397683140332</v>
      </c>
      <c r="P105">
        <f t="shared" si="6"/>
        <v>59.265093905067758</v>
      </c>
      <c r="Q105">
        <f t="shared" si="7"/>
        <v>51.250413833638689</v>
      </c>
      <c r="S105">
        <f>CORREL(O2:O72,O106:O176)</f>
        <v>0.11880608832660565</v>
      </c>
      <c r="T105">
        <f>CORREL(P2:P72,P106:P176)</f>
        <v>0.11132456259120463</v>
      </c>
      <c r="U105">
        <f>CORREL(Q2:Q72,Q106:Q176)</f>
        <v>-0.28378499208800634</v>
      </c>
    </row>
    <row r="106" spans="1:21">
      <c r="A106">
        <v>5.3817019999999998</v>
      </c>
      <c r="B106">
        <v>167.91676847108999</v>
      </c>
      <c r="C106">
        <v>225.671013858067</v>
      </c>
      <c r="D106">
        <v>175.13809287223299</v>
      </c>
      <c r="E106">
        <v>225.26518279198001</v>
      </c>
      <c r="F106">
        <v>166.74355449750701</v>
      </c>
      <c r="G106">
        <v>259.15673068154098</v>
      </c>
      <c r="H106">
        <v>139.47707061173799</v>
      </c>
      <c r="I106">
        <v>259.470327414427</v>
      </c>
      <c r="J106">
        <v>185.86093270268401</v>
      </c>
      <c r="K106">
        <v>184.060008720665</v>
      </c>
      <c r="L106">
        <v>173.535137725711</v>
      </c>
      <c r="M106">
        <v>183.85176484223001</v>
      </c>
      <c r="O106">
        <f t="shared" si="5"/>
        <v>7.2327190572249194</v>
      </c>
      <c r="P106">
        <f t="shared" si="6"/>
        <v>27.268287192337155</v>
      </c>
      <c r="Q106">
        <f t="shared" si="7"/>
        <v>12.327553988009091</v>
      </c>
      <c r="S106">
        <f>CORREL(O2:O71,O107:O176)</f>
        <v>0.19280518857340112</v>
      </c>
      <c r="T106">
        <f>CORREL(P2:P71,P107:P176)</f>
        <v>-9.4287615669217187E-2</v>
      </c>
      <c r="U106">
        <f>CORREL(Q2:Q71,Q107:Q176)</f>
        <v>-0.28998087604514411</v>
      </c>
    </row>
    <row r="107" spans="1:21">
      <c r="A107">
        <v>5.4239629999999996</v>
      </c>
      <c r="B107">
        <v>144.222931739421</v>
      </c>
      <c r="C107">
        <v>226.776308289761</v>
      </c>
      <c r="D107">
        <v>175.699946659548</v>
      </c>
      <c r="E107">
        <v>223.63470910217001</v>
      </c>
      <c r="F107">
        <v>139.16703172973101</v>
      </c>
      <c r="G107">
        <v>263.14081546768602</v>
      </c>
      <c r="H107">
        <v>172.70610788545699</v>
      </c>
      <c r="I107">
        <v>262.82846651188498</v>
      </c>
      <c r="J107">
        <v>164.058237038697</v>
      </c>
      <c r="K107">
        <v>180.789247742886</v>
      </c>
      <c r="L107">
        <v>178.18201134826401</v>
      </c>
      <c r="M107">
        <v>181.92708554991401</v>
      </c>
      <c r="O107">
        <f t="shared" si="5"/>
        <v>31.633401867920728</v>
      </c>
      <c r="P107">
        <f t="shared" si="6"/>
        <v>33.540530574959263</v>
      </c>
      <c r="Q107">
        <f t="shared" si="7"/>
        <v>14.169533359383697</v>
      </c>
      <c r="S107">
        <f>CORREL(O2:O70,O108:O176)</f>
        <v>0.20074687090303345</v>
      </c>
      <c r="T107">
        <f>CORREL(P2:P70,P108:P176)</f>
        <v>-0.10571648095203368</v>
      </c>
      <c r="U107">
        <f>CORREL(Q2:Q70,Q108:Q176)</f>
        <v>-0.29097869002086607</v>
      </c>
    </row>
    <row r="108" spans="1:21">
      <c r="A108">
        <v>5.450259</v>
      </c>
      <c r="B108">
        <v>144.222931739421</v>
      </c>
      <c r="C108">
        <v>226.776308289761</v>
      </c>
      <c r="D108">
        <v>175.699946659548</v>
      </c>
      <c r="E108">
        <v>223.63470910217001</v>
      </c>
      <c r="F108">
        <v>139.16703172973101</v>
      </c>
      <c r="G108">
        <v>263.14081546768602</v>
      </c>
      <c r="H108">
        <v>172.70610788545699</v>
      </c>
      <c r="I108">
        <v>262.82846651188498</v>
      </c>
      <c r="J108">
        <v>164.058237038697</v>
      </c>
      <c r="K108">
        <v>180.789247742886</v>
      </c>
      <c r="L108">
        <v>178.18201134826401</v>
      </c>
      <c r="M108">
        <v>181.92708554991401</v>
      </c>
      <c r="O108">
        <f t="shared" si="5"/>
        <v>31.633401867920728</v>
      </c>
      <c r="P108">
        <f t="shared" si="6"/>
        <v>33.540530574959263</v>
      </c>
      <c r="Q108">
        <f t="shared" si="7"/>
        <v>14.169533359383697</v>
      </c>
      <c r="S108">
        <f>CORREL(O2:O69,O109:O176)</f>
        <v>0.15808806520099203</v>
      </c>
      <c r="T108">
        <f>CORREL(P2:P69,P109:P176)</f>
        <v>-6.7589392796359865E-2</v>
      </c>
      <c r="U108">
        <f>CORREL(Q2:Q69,Q109:Q176)</f>
        <v>-0.30145234033123364</v>
      </c>
    </row>
    <row r="109" spans="1:21">
      <c r="A109">
        <v>5.485976</v>
      </c>
      <c r="B109">
        <v>140.737561533887</v>
      </c>
      <c r="C109">
        <v>228.52525335527099</v>
      </c>
      <c r="D109">
        <v>164.382355567546</v>
      </c>
      <c r="E109">
        <v>224.40226062819099</v>
      </c>
      <c r="F109">
        <v>143.09630706430801</v>
      </c>
      <c r="G109">
        <v>262.78290578641702</v>
      </c>
      <c r="H109">
        <v>161.170796553912</v>
      </c>
      <c r="I109">
        <v>261.18794315798198</v>
      </c>
      <c r="J109">
        <v>159.96858019402001</v>
      </c>
      <c r="K109">
        <v>187.38830233919001</v>
      </c>
      <c r="L109">
        <v>162.85559913249301</v>
      </c>
      <c r="M109">
        <v>184.28831820358101</v>
      </c>
      <c r="O109">
        <f t="shared" si="5"/>
        <v>24.001569822028529</v>
      </c>
      <c r="P109">
        <f t="shared" si="6"/>
        <v>18.144725847912653</v>
      </c>
      <c r="Q109">
        <f t="shared" si="7"/>
        <v>4.2361279480357092</v>
      </c>
      <c r="S109">
        <f>CORREL(O2:O68,O110:O176)</f>
        <v>0.11775754443624886</v>
      </c>
      <c r="T109">
        <f>CORREL(P2:P68,P110:P176)</f>
        <v>-5.4466967009351164E-2</v>
      </c>
      <c r="U109">
        <f>CORREL(Q2:Q68,Q110:Q176)</f>
        <v>-0.28590519450001245</v>
      </c>
    </row>
    <row r="110" spans="1:21">
      <c r="A110">
        <v>5.5138220000000002</v>
      </c>
      <c r="B110">
        <v>139.30446425857201</v>
      </c>
      <c r="C110">
        <v>229.02250938563901</v>
      </c>
      <c r="D110">
        <v>163.66346734785299</v>
      </c>
      <c r="E110">
        <v>224.125085496716</v>
      </c>
      <c r="F110">
        <v>145.591726340208</v>
      </c>
      <c r="G110">
        <v>262.71700966682801</v>
      </c>
      <c r="H110">
        <v>164.79803395549601</v>
      </c>
      <c r="I110">
        <v>261.62564312530401</v>
      </c>
      <c r="J110">
        <v>147.55623332814</v>
      </c>
      <c r="K110">
        <v>187.03062872385701</v>
      </c>
      <c r="L110">
        <v>150.70299224259699</v>
      </c>
      <c r="M110">
        <v>184.346289252492</v>
      </c>
      <c r="O110">
        <f t="shared" si="5"/>
        <v>24.846444257708061</v>
      </c>
      <c r="P110">
        <f t="shared" si="6"/>
        <v>19.237290171461996</v>
      </c>
      <c r="Q110">
        <f t="shared" si="7"/>
        <v>4.1361540183173471</v>
      </c>
      <c r="S110">
        <f>CORREL(O2:O67,O111:O176)</f>
        <v>-4.1126629846102797E-2</v>
      </c>
      <c r="T110">
        <f>CORREL(P2:P67,P111:P176)</f>
        <v>-4.155857215535378E-2</v>
      </c>
      <c r="U110">
        <f>CORREL(Q2:Q67,Q111:Q176)</f>
        <v>-0.27355445509089293</v>
      </c>
    </row>
    <row r="111" spans="1:21">
      <c r="A111">
        <v>5.5510710000000003</v>
      </c>
      <c r="B111">
        <v>139.30446425857201</v>
      </c>
      <c r="C111">
        <v>229.02250938563901</v>
      </c>
      <c r="D111">
        <v>163.66346734785299</v>
      </c>
      <c r="E111">
        <v>224.125085496716</v>
      </c>
      <c r="F111">
        <v>145.591726340208</v>
      </c>
      <c r="G111">
        <v>262.71700966682801</v>
      </c>
      <c r="H111">
        <v>164.79803395549601</v>
      </c>
      <c r="I111">
        <v>261.62564312530401</v>
      </c>
      <c r="J111">
        <v>147.55623332814</v>
      </c>
      <c r="K111">
        <v>187.03062872385701</v>
      </c>
      <c r="L111">
        <v>150.70299224259699</v>
      </c>
      <c r="M111">
        <v>184.346289252492</v>
      </c>
      <c r="O111">
        <f t="shared" si="5"/>
        <v>24.846444257708061</v>
      </c>
      <c r="P111">
        <f t="shared" si="6"/>
        <v>19.237290171461996</v>
      </c>
      <c r="Q111">
        <f t="shared" si="7"/>
        <v>4.1361540183173471</v>
      </c>
      <c r="S111">
        <f>CORREL(O2:O66,O112:O176)</f>
        <v>-2.6010000701175744E-2</v>
      </c>
      <c r="T111">
        <f>CORREL(P2:P66,P112:P176)</f>
        <v>-4.8500701312048311E-2</v>
      </c>
      <c r="U111">
        <f>CORREL(Q2:Q66,Q112:Q176)</f>
        <v>-0.25012849987131314</v>
      </c>
    </row>
    <row r="112" spans="1:21">
      <c r="A112">
        <v>5.5895270000000004</v>
      </c>
      <c r="B112">
        <v>135.60015132918801</v>
      </c>
      <c r="C112">
        <v>228.68523861183701</v>
      </c>
      <c r="D112">
        <v>151.99400311778001</v>
      </c>
      <c r="E112">
        <v>228.53577515123399</v>
      </c>
      <c r="F112">
        <v>141.484077898908</v>
      </c>
      <c r="G112">
        <v>264.21194778620497</v>
      </c>
      <c r="H112">
        <v>152.238618012068</v>
      </c>
      <c r="I112">
        <v>266.82169042208699</v>
      </c>
      <c r="J112">
        <v>130.733938729252</v>
      </c>
      <c r="K112">
        <v>177.28478148939001</v>
      </c>
      <c r="L112">
        <v>140.35399654403199</v>
      </c>
      <c r="M112">
        <v>173.61783442515801</v>
      </c>
      <c r="O112">
        <f t="shared" si="5"/>
        <v>16.394533106873663</v>
      </c>
      <c r="P112">
        <f t="shared" si="6"/>
        <v>11.066656661842726</v>
      </c>
      <c r="Q112">
        <f t="shared" si="7"/>
        <v>10.295242257061712</v>
      </c>
      <c r="S112">
        <f>CORREL(O2:O65,O113:O176)</f>
        <v>3.3925134570947824E-3</v>
      </c>
      <c r="T112">
        <f>CORREL(P2:P65,P113:P176)</f>
        <v>2.4547479363587719E-2</v>
      </c>
      <c r="U112">
        <f>CORREL(Q2:Q65,Q113:Q176)</f>
        <v>-0.25804432881125455</v>
      </c>
    </row>
    <row r="113" spans="1:21">
      <c r="A113">
        <v>5.6183160000000001</v>
      </c>
      <c r="B113">
        <v>135.60015132918801</v>
      </c>
      <c r="C113">
        <v>228.68523861183701</v>
      </c>
      <c r="D113">
        <v>151.99400311778001</v>
      </c>
      <c r="E113">
        <v>228.53577515123399</v>
      </c>
      <c r="F113">
        <v>141.484077898908</v>
      </c>
      <c r="G113">
        <v>264.21194778620497</v>
      </c>
      <c r="H113">
        <v>152.238618012068</v>
      </c>
      <c r="I113">
        <v>266.82169042208699</v>
      </c>
      <c r="J113">
        <v>130.733938729252</v>
      </c>
      <c r="K113">
        <v>177.28478148939001</v>
      </c>
      <c r="L113">
        <v>140.35399654403199</v>
      </c>
      <c r="M113">
        <v>173.61783442515801</v>
      </c>
      <c r="O113">
        <f t="shared" si="5"/>
        <v>16.394533106873663</v>
      </c>
      <c r="P113">
        <f t="shared" si="6"/>
        <v>11.066656661842726</v>
      </c>
      <c r="Q113">
        <f t="shared" si="7"/>
        <v>10.295242257061712</v>
      </c>
      <c r="S113">
        <f>CORREL(O2:O64,O114:O176)</f>
        <v>4.6556548370771347E-2</v>
      </c>
      <c r="T113">
        <f>CORREL(P2:P64,P114:P176)</f>
        <v>6.164975482906751E-2</v>
      </c>
      <c r="U113">
        <f>CORREL(Q2:Q64,Q114:Q176)</f>
        <v>-0.2711705827866423</v>
      </c>
    </row>
    <row r="114" spans="1:21">
      <c r="A114">
        <v>5.6556449999999998</v>
      </c>
      <c r="B114">
        <v>132.92286011217101</v>
      </c>
      <c r="C114">
        <v>228.74745884757999</v>
      </c>
      <c r="D114">
        <v>151.92768545187801</v>
      </c>
      <c r="E114">
        <v>228.264940076301</v>
      </c>
      <c r="F114">
        <v>140.72189687291001</v>
      </c>
      <c r="G114">
        <v>269.55975175553198</v>
      </c>
      <c r="H114">
        <v>150.13260635791499</v>
      </c>
      <c r="I114">
        <v>268.593162922543</v>
      </c>
      <c r="J114">
        <v>108.714905497628</v>
      </c>
      <c r="K114">
        <v>178.09640989785899</v>
      </c>
      <c r="L114">
        <v>116.278517073694</v>
      </c>
      <c r="M114">
        <v>166.856231570707</v>
      </c>
      <c r="O114">
        <f t="shared" si="5"/>
        <v>19.010949754218114</v>
      </c>
      <c r="P114">
        <f t="shared" si="6"/>
        <v>9.4602191826205484</v>
      </c>
      <c r="Q114">
        <f t="shared" si="7"/>
        <v>13.548056277554251</v>
      </c>
      <c r="S114">
        <f>CORREL(O2:O63,O115:O176)</f>
        <v>0.12726568589659989</v>
      </c>
      <c r="T114">
        <f>CORREL(P2:P63,P115:P176)</f>
        <v>0.27000242999865609</v>
      </c>
      <c r="U114">
        <f>CORREL(Q2:Q63,Q115:Q176)</f>
        <v>-0.30109818766993096</v>
      </c>
    </row>
    <row r="115" spans="1:21" s="7" customFormat="1">
      <c r="A115" s="7">
        <v>5.6834110000000004</v>
      </c>
      <c r="B115" s="7">
        <v>132.92286011217101</v>
      </c>
      <c r="C115" s="7">
        <v>228.74745884757999</v>
      </c>
      <c r="D115" s="7">
        <v>151.92768545187801</v>
      </c>
      <c r="E115" s="7">
        <v>228.264940076301</v>
      </c>
      <c r="F115" s="7">
        <v>140.72189687291001</v>
      </c>
      <c r="G115" s="7">
        <v>269.55975175553198</v>
      </c>
      <c r="H115" s="7">
        <v>150.13260635791499</v>
      </c>
      <c r="I115" s="7">
        <v>268.593162922543</v>
      </c>
      <c r="J115" s="7">
        <v>108.714905497628</v>
      </c>
      <c r="K115" s="7">
        <v>178.09640989785899</v>
      </c>
      <c r="L115" s="7">
        <v>116.278517073694</v>
      </c>
      <c r="M115" s="7">
        <v>166.856231570707</v>
      </c>
      <c r="O115" s="7">
        <f t="shared" si="5"/>
        <v>19.010949754218114</v>
      </c>
      <c r="P115" s="7">
        <f t="shared" si="6"/>
        <v>9.4602191826205484</v>
      </c>
      <c r="Q115" s="7">
        <f t="shared" si="7"/>
        <v>13.548056277554251</v>
      </c>
      <c r="S115" s="7">
        <f>CORREL(O2:O62,O116:O176)</f>
        <v>0.15451462939938315</v>
      </c>
      <c r="T115" s="7">
        <f>CORREL(P2:P62,P116:P176)</f>
        <v>-2.8592089110941628E-2</v>
      </c>
      <c r="U115" s="7">
        <f>CORREL(Q2:Q62,Q116:Q176)</f>
        <v>-0.28836151770549134</v>
      </c>
    </row>
    <row r="116" spans="1:21">
      <c r="A116">
        <v>5.7248260000000002</v>
      </c>
      <c r="B116">
        <v>119.64235547729901</v>
      </c>
      <c r="C116">
        <v>226.88267285536199</v>
      </c>
      <c r="D116">
        <v>141.39426324154101</v>
      </c>
      <c r="E116">
        <v>224.55192643102501</v>
      </c>
      <c r="F116">
        <v>125.887505082304</v>
      </c>
      <c r="G116">
        <v>261.82457926115598</v>
      </c>
      <c r="H116">
        <v>140.94098292250499</v>
      </c>
      <c r="I116">
        <v>267.64073804565902</v>
      </c>
      <c r="J116">
        <v>102.047121990515</v>
      </c>
      <c r="K116">
        <v>172.365875600376</v>
      </c>
      <c r="L116">
        <v>112.051200065167</v>
      </c>
      <c r="M116">
        <v>169.040448496777</v>
      </c>
      <c r="O116">
        <f t="shared" si="5"/>
        <v>21.876422702961545</v>
      </c>
      <c r="P116">
        <f t="shared" si="6"/>
        <v>16.137995479364033</v>
      </c>
      <c r="Q116">
        <f t="shared" si="7"/>
        <v>10.542297830410773</v>
      </c>
      <c r="S116">
        <f>CORREL(O2:O61,O117:O176)</f>
        <v>0.27949941808198719</v>
      </c>
      <c r="T116">
        <f>CORREL(P2:P61,P117:P176)</f>
        <v>-4.1458346089313647E-2</v>
      </c>
      <c r="U116">
        <f>CORREL(Q2:Q61,Q117:Q176)</f>
        <v>-0.2860257341269149</v>
      </c>
    </row>
    <row r="117" spans="1:21">
      <c r="A117">
        <v>5.74038</v>
      </c>
      <c r="B117">
        <v>119.64235547729901</v>
      </c>
      <c r="C117">
        <v>226.88267285536199</v>
      </c>
      <c r="D117">
        <v>141.39426324154101</v>
      </c>
      <c r="E117">
        <v>224.55192643102501</v>
      </c>
      <c r="F117">
        <v>125.887505082304</v>
      </c>
      <c r="G117">
        <v>261.82457926115598</v>
      </c>
      <c r="H117">
        <v>140.94098292250499</v>
      </c>
      <c r="I117">
        <v>267.64073804565902</v>
      </c>
      <c r="J117">
        <v>102.047121990515</v>
      </c>
      <c r="K117">
        <v>172.365875600376</v>
      </c>
      <c r="L117">
        <v>112.051200065167</v>
      </c>
      <c r="M117">
        <v>169.040448496777</v>
      </c>
      <c r="O117">
        <f t="shared" si="5"/>
        <v>21.876422702961545</v>
      </c>
      <c r="P117">
        <f t="shared" si="6"/>
        <v>16.137995479364033</v>
      </c>
      <c r="Q117">
        <f t="shared" si="7"/>
        <v>10.542297830410773</v>
      </c>
      <c r="S117">
        <f>CORREL(O2:O60,O118:O176)</f>
        <v>0.28117051610096311</v>
      </c>
      <c r="T117">
        <f>CORREL(P2:P60,P118:P176)</f>
        <v>-7.1116347264357171E-2</v>
      </c>
      <c r="U117">
        <f>CORREL(Q2:Q60,Q118:Q176)</f>
        <v>-0.30483950428625922</v>
      </c>
    </row>
    <row r="118" spans="1:21">
      <c r="A118">
        <v>5.7676369999999997</v>
      </c>
      <c r="B118">
        <v>118.558113068458</v>
      </c>
      <c r="C118">
        <v>224.67609711287</v>
      </c>
      <c r="D118">
        <v>139.35437534198601</v>
      </c>
      <c r="E118">
        <v>224.25829413150501</v>
      </c>
      <c r="F118">
        <v>136.71276380486901</v>
      </c>
      <c r="G118">
        <v>267.75968155322801</v>
      </c>
      <c r="H118">
        <v>137.69639153981399</v>
      </c>
      <c r="I118">
        <v>267.09724681572197</v>
      </c>
      <c r="J118">
        <v>104.714186493988</v>
      </c>
      <c r="K118">
        <v>170.47235701149</v>
      </c>
      <c r="L118">
        <v>105.420512633564</v>
      </c>
      <c r="M118">
        <v>167.90240834751901</v>
      </c>
      <c r="O118">
        <f t="shared" si="5"/>
        <v>20.8004587420711</v>
      </c>
      <c r="P118">
        <f t="shared" si="6"/>
        <v>1.1858934616598857</v>
      </c>
      <c r="Q118">
        <f t="shared" si="7"/>
        <v>2.6652453453471452</v>
      </c>
      <c r="S118">
        <f>CORREL(O2:O59,O119:O176)</f>
        <v>0.37853475000493786</v>
      </c>
      <c r="T118">
        <f>CORREL(P2:P59,P119:P176)</f>
        <v>-7.7135434721509175E-2</v>
      </c>
      <c r="U118">
        <f>CORREL(Q2:Q59,Q119:Q176)</f>
        <v>-0.24164968097851408</v>
      </c>
    </row>
    <row r="119" spans="1:21">
      <c r="A119">
        <v>5.8188180000000003</v>
      </c>
      <c r="B119">
        <v>109.405389926776</v>
      </c>
      <c r="C119">
        <v>229.80516913150501</v>
      </c>
      <c r="D119">
        <v>144.61967426700801</v>
      </c>
      <c r="E119">
        <v>228.99016835253499</v>
      </c>
      <c r="F119">
        <v>108.06280707570799</v>
      </c>
      <c r="G119">
        <v>260.534984781584</v>
      </c>
      <c r="H119">
        <v>145.12507457213599</v>
      </c>
      <c r="I119">
        <v>266.64352808852101</v>
      </c>
      <c r="J119">
        <v>88.581701850148903</v>
      </c>
      <c r="K119">
        <v>171.248204568944</v>
      </c>
      <c r="L119">
        <v>106.20990025858001</v>
      </c>
      <c r="M119">
        <v>167.68860005775699</v>
      </c>
      <c r="O119">
        <f t="shared" si="5"/>
        <v>35.223714282631114</v>
      </c>
      <c r="P119">
        <f t="shared" si="6"/>
        <v>37.562294569281946</v>
      </c>
      <c r="Q119">
        <f t="shared" si="7"/>
        <v>17.983997425574657</v>
      </c>
      <c r="S119">
        <f>CORREL(O2:O58,O120:O176)</f>
        <v>0.26437318818389455</v>
      </c>
      <c r="T119">
        <f>CORREL(P2:P58,P120:P176)</f>
        <v>-1.5830060953532326E-2</v>
      </c>
      <c r="U119">
        <f>CORREL(Q2:Q58,Q120:Q176)</f>
        <v>-0.19105069139902195</v>
      </c>
    </row>
    <row r="120" spans="1:21">
      <c r="A120">
        <v>5.8621420000000004</v>
      </c>
      <c r="B120">
        <v>105.222655656272</v>
      </c>
      <c r="C120">
        <v>230.85475200252301</v>
      </c>
      <c r="D120">
        <v>141.105866547224</v>
      </c>
      <c r="E120">
        <v>231.65204783636301</v>
      </c>
      <c r="F120">
        <v>103.90420211613799</v>
      </c>
      <c r="G120">
        <v>258.82424867384998</v>
      </c>
      <c r="H120">
        <v>149.12256453102199</v>
      </c>
      <c r="I120">
        <v>269.53793251839102</v>
      </c>
      <c r="J120">
        <v>88.488835197478394</v>
      </c>
      <c r="K120">
        <v>169.26531816178201</v>
      </c>
      <c r="L120">
        <v>104.964036993479</v>
      </c>
      <c r="M120">
        <v>165.630374893604</v>
      </c>
      <c r="O120">
        <f t="shared" si="5"/>
        <v>35.892067431275045</v>
      </c>
      <c r="P120">
        <f t="shared" si="6"/>
        <v>46.470241241084317</v>
      </c>
      <c r="Q120">
        <f t="shared" si="7"/>
        <v>16.871428119214276</v>
      </c>
      <c r="S120">
        <f>CORREL(O2:O57,O121:O176)</f>
        <v>0.29435526529303407</v>
      </c>
      <c r="T120">
        <f>CORREL(P2:P57,P121:P176)</f>
        <v>-6.5632108488683907E-2</v>
      </c>
      <c r="U120">
        <f>CORREL(Q2:Q57,Q121:Q176)</f>
        <v>-0.17896594220501505</v>
      </c>
    </row>
    <row r="121" spans="1:21">
      <c r="A121">
        <v>5.8766970000000001</v>
      </c>
      <c r="B121">
        <v>105.222655656272</v>
      </c>
      <c r="C121">
        <v>230.85475200252301</v>
      </c>
      <c r="D121">
        <v>141.105866547224</v>
      </c>
      <c r="E121">
        <v>231.65204783636301</v>
      </c>
      <c r="F121">
        <v>103.90420211613799</v>
      </c>
      <c r="G121">
        <v>258.82424867384998</v>
      </c>
      <c r="H121">
        <v>149.12256453102199</v>
      </c>
      <c r="I121">
        <v>269.53793251839102</v>
      </c>
      <c r="J121">
        <v>88.488835197478394</v>
      </c>
      <c r="K121">
        <v>169.26531816178201</v>
      </c>
      <c r="L121">
        <v>104.964036993479</v>
      </c>
      <c r="M121">
        <v>165.630374893604</v>
      </c>
      <c r="O121">
        <f t="shared" si="5"/>
        <v>35.892067431275045</v>
      </c>
      <c r="P121">
        <f t="shared" si="6"/>
        <v>46.470241241084317</v>
      </c>
      <c r="Q121">
        <f t="shared" si="7"/>
        <v>16.871428119214276</v>
      </c>
      <c r="S121">
        <f>CORREL(O2:O56,O122:O176)</f>
        <v>0.22733736311120945</v>
      </c>
      <c r="T121">
        <f>CORREL(P2:P56,P122:P176)</f>
        <v>-2.9052841662495645E-2</v>
      </c>
      <c r="U121">
        <f>CORREL(Q2:Q56,Q122:Q176)</f>
        <v>-0.17702629330786693</v>
      </c>
    </row>
    <row r="122" spans="1:21">
      <c r="A122">
        <v>5.920242</v>
      </c>
      <c r="B122">
        <v>101.496245269181</v>
      </c>
      <c r="C122">
        <v>229.79798598233799</v>
      </c>
      <c r="D122">
        <v>139.265412208171</v>
      </c>
      <c r="E122">
        <v>234.031761080374</v>
      </c>
      <c r="F122">
        <v>102.567529344373</v>
      </c>
      <c r="G122">
        <v>259.747603717017</v>
      </c>
      <c r="H122">
        <v>152.244401627477</v>
      </c>
      <c r="I122">
        <v>270.21486844905098</v>
      </c>
      <c r="J122">
        <v>81.389565315691797</v>
      </c>
      <c r="K122">
        <v>171.73102685356801</v>
      </c>
      <c r="L122">
        <v>109.735654600863</v>
      </c>
      <c r="M122">
        <v>168.07146528073301</v>
      </c>
      <c r="O122">
        <f t="shared" si="5"/>
        <v>38.005720922593284</v>
      </c>
      <c r="P122">
        <f t="shared" si="6"/>
        <v>50.767659693965697</v>
      </c>
      <c r="Q122">
        <f t="shared" si="7"/>
        <v>28.58134301722486</v>
      </c>
      <c r="S122">
        <f>CORREL(O2:O55,O123:O176)</f>
        <v>0.12122994295476472</v>
      </c>
      <c r="T122">
        <f>CORREL(P2:P55,P123:P176)</f>
        <v>-6.5938771629775433E-2</v>
      </c>
      <c r="U122">
        <f>CORREL(Q2:Q55,Q123:Q176)</f>
        <v>-0.2385557297421356</v>
      </c>
    </row>
    <row r="123" spans="1:21">
      <c r="A123">
        <v>5.9604059999999999</v>
      </c>
      <c r="B123">
        <v>98.864700258010103</v>
      </c>
      <c r="C123">
        <v>225.798118502249</v>
      </c>
      <c r="D123">
        <v>132.75872683988899</v>
      </c>
      <c r="E123">
        <v>226.33881066467001</v>
      </c>
      <c r="F123">
        <v>104.094538707213</v>
      </c>
      <c r="G123">
        <v>259.61506955632899</v>
      </c>
      <c r="H123">
        <v>143.888325138314</v>
      </c>
      <c r="I123">
        <v>266.09110007675702</v>
      </c>
      <c r="J123">
        <v>75.473803568442904</v>
      </c>
      <c r="K123">
        <v>174.71891339372499</v>
      </c>
      <c r="L123">
        <v>83.463522588232607</v>
      </c>
      <c r="M123">
        <v>167.642196239664</v>
      </c>
      <c r="O123">
        <f t="shared" si="5"/>
        <v>33.898338985083271</v>
      </c>
      <c r="P123">
        <f t="shared" si="6"/>
        <v>40.317296658203574</v>
      </c>
      <c r="Q123">
        <f t="shared" si="7"/>
        <v>10.673122115565359</v>
      </c>
      <c r="S123">
        <f>CORREL(O2:O54,O124:O176)</f>
        <v>6.4967689888168118E-2</v>
      </c>
      <c r="T123">
        <f>CORREL(P2:P54,P124:P176)</f>
        <v>6.8792301185594554E-2</v>
      </c>
      <c r="U123">
        <f>CORREL(Q2:Q54,Q124:Q176)</f>
        <v>-0.31437090147091967</v>
      </c>
    </row>
    <row r="124" spans="1:21">
      <c r="A124">
        <v>5.9775980000000004</v>
      </c>
      <c r="B124">
        <v>98.864700258010103</v>
      </c>
      <c r="C124">
        <v>225.798118502249</v>
      </c>
      <c r="D124">
        <v>132.75872683988899</v>
      </c>
      <c r="E124">
        <v>226.33881066467001</v>
      </c>
      <c r="F124">
        <v>104.094538707213</v>
      </c>
      <c r="G124">
        <v>259.61506955632899</v>
      </c>
      <c r="H124">
        <v>143.888325138314</v>
      </c>
      <c r="I124">
        <v>266.09110007675702</v>
      </c>
      <c r="J124">
        <v>75.473803568442904</v>
      </c>
      <c r="K124">
        <v>174.71891339372499</v>
      </c>
      <c r="L124">
        <v>83.463522588232607</v>
      </c>
      <c r="M124">
        <v>167.642196239664</v>
      </c>
      <c r="O124">
        <f t="shared" si="5"/>
        <v>33.898338985083271</v>
      </c>
      <c r="P124">
        <f t="shared" si="6"/>
        <v>40.317296658203574</v>
      </c>
      <c r="Q124">
        <f t="shared" si="7"/>
        <v>10.673122115565359</v>
      </c>
      <c r="S124">
        <f>CORREL(O2:O53,O125:O176)</f>
        <v>1.2969682151718397E-3</v>
      </c>
      <c r="T124">
        <f>CORREL(P2:P53,P125:P176)</f>
        <v>7.3732956771136685E-2</v>
      </c>
      <c r="U124">
        <f>CORREL(Q2:Q53,Q125:Q176)</f>
        <v>-0.34502034851021379</v>
      </c>
    </row>
    <row r="125" spans="1:21" s="6" customFormat="1">
      <c r="A125" s="6">
        <v>6.0084770000000001</v>
      </c>
      <c r="B125" s="6">
        <v>92.150732136885907</v>
      </c>
      <c r="C125" s="6">
        <v>227.679226767692</v>
      </c>
      <c r="D125" s="6">
        <v>113.97814727664399</v>
      </c>
      <c r="E125" s="6">
        <v>226.40200888785799</v>
      </c>
      <c r="F125" s="6">
        <v>97.388790739185595</v>
      </c>
      <c r="G125" s="6">
        <v>259.17649277267702</v>
      </c>
      <c r="H125" s="6">
        <v>144.778681536129</v>
      </c>
      <c r="I125" s="6">
        <v>263.10196575951397</v>
      </c>
      <c r="J125" s="6">
        <v>69.736423358842998</v>
      </c>
      <c r="K125" s="6">
        <v>175.74509201346601</v>
      </c>
      <c r="L125" s="6">
        <v>81.284583421996601</v>
      </c>
      <c r="M125" s="6">
        <v>169.60791728097601</v>
      </c>
      <c r="O125" s="6">
        <f t="shared" si="5"/>
        <v>21.864751020670422</v>
      </c>
      <c r="P125" s="6">
        <f t="shared" si="6"/>
        <v>47.552193302902523</v>
      </c>
      <c r="Q125" s="6">
        <f t="shared" si="7"/>
        <v>13.077649427222365</v>
      </c>
      <c r="S125" s="6">
        <f>CORREL(O2:O52,O126:O176)</f>
        <v>5.3648700500908621E-2</v>
      </c>
      <c r="T125" s="6">
        <f>CORREL(P2:P52,P126:P176)</f>
        <v>-0.11584684349816719</v>
      </c>
      <c r="U125" s="6">
        <f>CORREL(Q2:Q52,Q126:Q176)</f>
        <v>-0.35274374830792404</v>
      </c>
    </row>
    <row r="126" spans="1:21">
      <c r="A126">
        <v>6.0362970000000002</v>
      </c>
      <c r="B126">
        <v>82.884983997864396</v>
      </c>
      <c r="C126">
        <v>235.31167685660799</v>
      </c>
      <c r="D126">
        <v>111.871166065973</v>
      </c>
      <c r="E126">
        <v>230.19592570145301</v>
      </c>
      <c r="F126">
        <v>107.008376422095</v>
      </c>
      <c r="G126">
        <v>263.83306196042003</v>
      </c>
      <c r="H126">
        <v>112.83310102767</v>
      </c>
      <c r="I126">
        <v>263.95824435341598</v>
      </c>
      <c r="J126">
        <v>71.786048978219199</v>
      </c>
      <c r="K126">
        <v>173.87801280930799</v>
      </c>
      <c r="L126">
        <v>79.320169174253707</v>
      </c>
      <c r="M126">
        <v>169.47440513284201</v>
      </c>
      <c r="O126">
        <f t="shared" si="5"/>
        <v>29.434158061120254</v>
      </c>
      <c r="P126">
        <f t="shared" si="6"/>
        <v>5.8260696324629553</v>
      </c>
      <c r="Q126">
        <f t="shared" si="7"/>
        <v>8.7266676169386184</v>
      </c>
      <c r="S126">
        <f>CORREL(O2:O51,O127:O176)</f>
        <v>3.2177884913600407E-2</v>
      </c>
      <c r="T126">
        <f>CORREL(P2:P51,P127:P176)</f>
        <v>-6.5989204132322149E-2</v>
      </c>
      <c r="U126">
        <f>CORREL(Q2:Q51,Q127:Q176)</f>
        <v>-0.39954593314977482</v>
      </c>
    </row>
    <row r="127" spans="1:21">
      <c r="A127">
        <v>6.0724869999999997</v>
      </c>
      <c r="B127">
        <v>80.889771576521397</v>
      </c>
      <c r="C127">
        <v>233.98677365789101</v>
      </c>
      <c r="D127">
        <v>108.43253691558201</v>
      </c>
      <c r="E127">
        <v>230.65777184156099</v>
      </c>
      <c r="F127">
        <v>111.620590506824</v>
      </c>
      <c r="G127">
        <v>265.59080891293701</v>
      </c>
      <c r="H127">
        <v>114.86712100255301</v>
      </c>
      <c r="I127">
        <v>266.12468888694599</v>
      </c>
      <c r="J127">
        <v>76.900754698519506</v>
      </c>
      <c r="K127">
        <v>177.546241374331</v>
      </c>
      <c r="L127">
        <v>81.841985680249806</v>
      </c>
      <c r="M127">
        <v>172.65664138496999</v>
      </c>
      <c r="O127">
        <f t="shared" si="5"/>
        <v>27.743218551849512</v>
      </c>
      <c r="P127">
        <f t="shared" si="6"/>
        <v>3.2901349647615139</v>
      </c>
      <c r="Q127">
        <f t="shared" si="7"/>
        <v>6.9515431143574622</v>
      </c>
      <c r="S127">
        <f>CORREL(O2:O50,O128:O176)</f>
        <v>0.13405640371569558</v>
      </c>
      <c r="T127">
        <f>CORREL(P2:P50,P128:P176)</f>
        <v>0.33458872638553744</v>
      </c>
      <c r="U127">
        <f>CORREL(Q2:Q50,Q128:Q176)</f>
        <v>-0.3501917324409789</v>
      </c>
    </row>
    <row r="128" spans="1:21">
      <c r="A128">
        <v>6.1176579999999996</v>
      </c>
      <c r="B128">
        <v>74.053951278270901</v>
      </c>
      <c r="C128">
        <v>231.64054805295399</v>
      </c>
      <c r="D128">
        <v>102.51457469658099</v>
      </c>
      <c r="E128">
        <v>227.6550468712</v>
      </c>
      <c r="F128">
        <v>96.320170836689798</v>
      </c>
      <c r="G128">
        <v>266.11713477702398</v>
      </c>
      <c r="H128">
        <v>99.3620658904198</v>
      </c>
      <c r="I128">
        <v>266.69441715938098</v>
      </c>
      <c r="J128">
        <v>71.904537215770901</v>
      </c>
      <c r="K128">
        <v>182.16028497005701</v>
      </c>
      <c r="L128">
        <v>78.569867323344795</v>
      </c>
      <c r="M128">
        <v>179.669789355088</v>
      </c>
      <c r="O128">
        <f t="shared" si="5"/>
        <v>28.738324673310782</v>
      </c>
      <c r="P128">
        <f t="shared" si="6"/>
        <v>3.0961880541864413</v>
      </c>
      <c r="Q128">
        <f t="shared" si="7"/>
        <v>7.1154194430905378</v>
      </c>
      <c r="S128">
        <f>CORREL(O2:O49,O129:O176)</f>
        <v>-5.2209069053301221E-2</v>
      </c>
      <c r="T128">
        <f>CORREL(P2:P49,P129:P176)</f>
        <v>-0.16418664636169092</v>
      </c>
      <c r="U128">
        <f>CORREL(Q2:Q49,Q129:Q176)</f>
        <v>-0.37586076325447504</v>
      </c>
    </row>
    <row r="129" spans="1:21">
      <c r="A129">
        <v>6.1538329999999997</v>
      </c>
      <c r="B129">
        <v>70.941961503678201</v>
      </c>
      <c r="C129">
        <v>229.89281704082501</v>
      </c>
      <c r="D129">
        <v>94.234949846675804</v>
      </c>
      <c r="E129">
        <v>225.60447698808301</v>
      </c>
      <c r="F129">
        <v>86.734469046388597</v>
      </c>
      <c r="G129">
        <v>267.17622773285501</v>
      </c>
      <c r="H129">
        <v>98.021034329781699</v>
      </c>
      <c r="I129">
        <v>267.46709468856398</v>
      </c>
      <c r="J129">
        <v>67.156332290590001</v>
      </c>
      <c r="K129">
        <v>179.036323280186</v>
      </c>
      <c r="L129">
        <v>77.465179918341093</v>
      </c>
      <c r="M129">
        <v>181.51096875379901</v>
      </c>
      <c r="O129">
        <f t="shared" si="5"/>
        <v>23.684449884997822</v>
      </c>
      <c r="P129">
        <f t="shared" si="6"/>
        <v>11.290312638816422</v>
      </c>
      <c r="Q129">
        <f t="shared" si="7"/>
        <v>10.601707863936955</v>
      </c>
      <c r="S129">
        <f>CORREL(O2:O48,O130:O176)</f>
        <v>0.16090817547097994</v>
      </c>
      <c r="T129">
        <f>CORREL(P2:P48,P130:P176)</f>
        <v>-7.7878977346155509E-2</v>
      </c>
      <c r="U129">
        <f>CORREL(Q2:Q48,Q130:Q176)</f>
        <v>-0.42101533945502118</v>
      </c>
    </row>
    <row r="130" spans="1:21">
      <c r="A130">
        <v>6.1833280000000004</v>
      </c>
      <c r="B130">
        <v>70.941961503678201</v>
      </c>
      <c r="C130">
        <v>229.89281704082501</v>
      </c>
      <c r="D130">
        <v>94.234949846675804</v>
      </c>
      <c r="E130">
        <v>225.60447698808301</v>
      </c>
      <c r="F130">
        <v>86.734469046388597</v>
      </c>
      <c r="G130">
        <v>267.17622773285501</v>
      </c>
      <c r="H130">
        <v>98.021034329781699</v>
      </c>
      <c r="I130">
        <v>267.46709468856398</v>
      </c>
      <c r="J130">
        <v>67.156332290590001</v>
      </c>
      <c r="K130">
        <v>179.036323280186</v>
      </c>
      <c r="L130">
        <v>77.465179918341093</v>
      </c>
      <c r="M130">
        <v>181.51096875379901</v>
      </c>
      <c r="O130">
        <f t="shared" si="5"/>
        <v>23.684449884997822</v>
      </c>
      <c r="P130">
        <f t="shared" si="6"/>
        <v>11.290312638816422</v>
      </c>
      <c r="Q130">
        <f t="shared" si="7"/>
        <v>10.601707863936955</v>
      </c>
    </row>
    <row r="131" spans="1:21">
      <c r="A131">
        <v>6.2256970000000003</v>
      </c>
      <c r="B131">
        <v>66.975640679147901</v>
      </c>
      <c r="C131">
        <v>220.46805320175699</v>
      </c>
      <c r="D131">
        <v>84.518416942789401</v>
      </c>
      <c r="E131">
        <v>215.53403909289801</v>
      </c>
      <c r="F131">
        <v>77.078739982634602</v>
      </c>
      <c r="G131">
        <v>260.99956254179801</v>
      </c>
      <c r="H131">
        <v>88.163612217290805</v>
      </c>
      <c r="I131">
        <v>262.72173098552997</v>
      </c>
      <c r="J131">
        <v>62.447276371462301</v>
      </c>
      <c r="K131">
        <v>178.24078107900601</v>
      </c>
      <c r="L131">
        <v>77.290642883063299</v>
      </c>
      <c r="M131">
        <v>175.37918981411099</v>
      </c>
      <c r="O131">
        <f t="shared" ref="O131:O179" si="8">SQRT((B131-D131)^2+(C131-E131)^2)</f>
        <v>18.223432559828101</v>
      </c>
      <c r="P131">
        <f t="shared" ref="P131:P179" si="9">SQRT((F131-H131)^2+(G131-I131)^2)</f>
        <v>11.21785436735734</v>
      </c>
      <c r="Q131">
        <f t="shared" ref="Q131:Q179" si="10">SQRT((J131-L131)^2+(K131-M131)^2)</f>
        <v>15.116687268215927</v>
      </c>
    </row>
    <row r="132" spans="1:21">
      <c r="A132">
        <v>6.2397470000000004</v>
      </c>
      <c r="B132">
        <v>66.975640679147901</v>
      </c>
      <c r="C132">
        <v>220.46805320175699</v>
      </c>
      <c r="D132">
        <v>84.518416942789401</v>
      </c>
      <c r="E132">
        <v>215.53403909289801</v>
      </c>
      <c r="F132">
        <v>77.078739982634602</v>
      </c>
      <c r="G132">
        <v>260.99956254179801</v>
      </c>
      <c r="H132">
        <v>88.163612217290805</v>
      </c>
      <c r="I132">
        <v>262.72173098552997</v>
      </c>
      <c r="J132">
        <v>62.447276371462301</v>
      </c>
      <c r="K132">
        <v>178.24078107900601</v>
      </c>
      <c r="L132">
        <v>77.290642883063299</v>
      </c>
      <c r="M132">
        <v>175.37918981411099</v>
      </c>
      <c r="O132">
        <f t="shared" si="8"/>
        <v>18.223432559828101</v>
      </c>
      <c r="P132">
        <f t="shared" si="9"/>
        <v>11.21785436735734</v>
      </c>
      <c r="Q132">
        <f t="shared" si="10"/>
        <v>15.116687268215927</v>
      </c>
    </row>
    <row r="133" spans="1:21">
      <c r="A133">
        <v>6.2902389999999997</v>
      </c>
      <c r="B133">
        <v>66.157781816178201</v>
      </c>
      <c r="C133">
        <v>216.00590117339499</v>
      </c>
      <c r="D133">
        <v>76.5728759765625</v>
      </c>
      <c r="E133">
        <v>216.29639716834799</v>
      </c>
      <c r="F133">
        <v>75.108744461712604</v>
      </c>
      <c r="G133">
        <v>258.38688594357899</v>
      </c>
      <c r="H133">
        <v>78.552128654509602</v>
      </c>
      <c r="I133">
        <v>259.494878271674</v>
      </c>
      <c r="J133">
        <v>61.098450419503898</v>
      </c>
      <c r="K133">
        <v>176.72189912907299</v>
      </c>
      <c r="L133">
        <v>65.830489043595705</v>
      </c>
      <c r="M133">
        <v>173.69556756520501</v>
      </c>
      <c r="O133">
        <f t="shared" si="8"/>
        <v>10.419144604657086</v>
      </c>
      <c r="P133">
        <f t="shared" si="9"/>
        <v>3.6172561007373574</v>
      </c>
      <c r="Q133">
        <f t="shared" si="10"/>
        <v>5.6170163142330569</v>
      </c>
    </row>
    <row r="134" spans="1:21">
      <c r="A134">
        <v>6.3179499999999997</v>
      </c>
      <c r="B134">
        <v>64.201798494687793</v>
      </c>
      <c r="C134">
        <v>215.86776887767499</v>
      </c>
      <c r="D134">
        <v>71.802430267927704</v>
      </c>
      <c r="E134">
        <v>215.76116824613899</v>
      </c>
      <c r="F134">
        <v>68.034527077285205</v>
      </c>
      <c r="G134">
        <v>261.99093829796902</v>
      </c>
      <c r="H134">
        <v>70.374952204960294</v>
      </c>
      <c r="I134">
        <v>261.57428192257402</v>
      </c>
      <c r="J134">
        <v>58.396060335033098</v>
      </c>
      <c r="K134">
        <v>177.08938634256401</v>
      </c>
      <c r="L134">
        <v>60.086090087890597</v>
      </c>
      <c r="M134">
        <v>174.32488562439201</v>
      </c>
      <c r="O134">
        <f t="shared" si="8"/>
        <v>7.6013792858288518</v>
      </c>
      <c r="P134">
        <f t="shared" si="9"/>
        <v>2.3772236565814051</v>
      </c>
      <c r="Q134">
        <f t="shared" si="10"/>
        <v>3.2401643147095318</v>
      </c>
    </row>
    <row r="135" spans="1:21">
      <c r="A135">
        <v>6.344201</v>
      </c>
      <c r="B135">
        <v>64.201798494687793</v>
      </c>
      <c r="C135">
        <v>215.86776887767499</v>
      </c>
      <c r="D135">
        <v>71.802430267927704</v>
      </c>
      <c r="E135">
        <v>215.76116824613899</v>
      </c>
      <c r="F135">
        <v>68.034527077285205</v>
      </c>
      <c r="G135">
        <v>261.99093829796902</v>
      </c>
      <c r="H135">
        <v>70.374952204960294</v>
      </c>
      <c r="I135">
        <v>261.57428192257402</v>
      </c>
      <c r="J135">
        <v>58.396060335033098</v>
      </c>
      <c r="K135">
        <v>177.08938634256401</v>
      </c>
      <c r="L135">
        <v>60.086090087890597</v>
      </c>
      <c r="M135">
        <v>174.32488562439201</v>
      </c>
      <c r="O135">
        <f t="shared" si="8"/>
        <v>7.6013792858288518</v>
      </c>
      <c r="P135">
        <f t="shared" si="9"/>
        <v>2.3772236565814051</v>
      </c>
      <c r="Q135">
        <f t="shared" si="10"/>
        <v>3.2401643147095318</v>
      </c>
    </row>
    <row r="136" spans="1:21">
      <c r="A136">
        <v>6.37134</v>
      </c>
      <c r="B136">
        <v>56.221260753587003</v>
      </c>
      <c r="C136">
        <v>219.20145828900101</v>
      </c>
      <c r="D136">
        <v>68.929891445293507</v>
      </c>
      <c r="E136">
        <v>217.67937258709199</v>
      </c>
      <c r="F136">
        <v>63.337970006326699</v>
      </c>
      <c r="G136">
        <v>264.06086558776099</v>
      </c>
      <c r="H136">
        <v>71.299390622150099</v>
      </c>
      <c r="I136">
        <v>263.46506889135401</v>
      </c>
      <c r="J136">
        <v>57.969067644052402</v>
      </c>
      <c r="K136">
        <v>174.38599297786899</v>
      </c>
      <c r="L136">
        <v>56.113610471732798</v>
      </c>
      <c r="M136">
        <v>173.424901108797</v>
      </c>
      <c r="O136">
        <f t="shared" si="8"/>
        <v>12.799454634559254</v>
      </c>
      <c r="P136">
        <f t="shared" si="9"/>
        <v>7.983682854767423</v>
      </c>
      <c r="Q136">
        <f t="shared" si="10"/>
        <v>2.0895977840504512</v>
      </c>
    </row>
    <row r="137" spans="1:21">
      <c r="A137">
        <v>6.4233140000000004</v>
      </c>
      <c r="B137">
        <v>47.8987899364664</v>
      </c>
      <c r="C137">
        <v>222.745178935128</v>
      </c>
      <c r="D137">
        <v>68.343874623339403</v>
      </c>
      <c r="E137">
        <v>221.67418151142999</v>
      </c>
      <c r="F137">
        <v>64.424315931268197</v>
      </c>
      <c r="G137">
        <v>265.60901971364302</v>
      </c>
      <c r="H137">
        <v>66.616006873461004</v>
      </c>
      <c r="I137">
        <v>264.96675175173198</v>
      </c>
      <c r="J137">
        <v>63.917916561379002</v>
      </c>
      <c r="K137">
        <v>178.866254635822</v>
      </c>
      <c r="L137">
        <v>63.748952368353997</v>
      </c>
      <c r="M137">
        <v>179.303651089798</v>
      </c>
      <c r="O137">
        <f t="shared" si="8"/>
        <v>20.473117088879668</v>
      </c>
      <c r="P137">
        <f t="shared" si="9"/>
        <v>2.2838601798243605</v>
      </c>
      <c r="Q137">
        <f t="shared" si="10"/>
        <v>0.46889717047063056</v>
      </c>
    </row>
    <row r="138" spans="1:21">
      <c r="A138">
        <v>6.4566499999999998</v>
      </c>
      <c r="B138">
        <v>36.0212040763884</v>
      </c>
      <c r="C138">
        <v>224.85253953748099</v>
      </c>
      <c r="D138">
        <v>69.0655450486951</v>
      </c>
      <c r="E138">
        <v>224.67424230909501</v>
      </c>
      <c r="F138">
        <v>65.363470530231595</v>
      </c>
      <c r="G138">
        <v>264.95137374224799</v>
      </c>
      <c r="H138">
        <v>72.178272529334805</v>
      </c>
      <c r="I138">
        <v>265.37484230605497</v>
      </c>
      <c r="J138">
        <v>39.235098456594201</v>
      </c>
      <c r="K138">
        <v>176.993981981091</v>
      </c>
      <c r="L138">
        <v>68.0620203277944</v>
      </c>
      <c r="M138">
        <v>180.96498196969199</v>
      </c>
      <c r="O138">
        <f t="shared" si="8"/>
        <v>33.044821987653641</v>
      </c>
      <c r="P138">
        <f t="shared" si="9"/>
        <v>6.8279463904979405</v>
      </c>
      <c r="Q138">
        <f t="shared" si="10"/>
        <v>29.099145442396576</v>
      </c>
    </row>
    <row r="139" spans="1:21">
      <c r="A139">
        <v>6.4835669999999999</v>
      </c>
      <c r="B139">
        <v>36.0212040763884</v>
      </c>
      <c r="C139">
        <v>224.85253953748099</v>
      </c>
      <c r="D139">
        <v>69.0655450486951</v>
      </c>
      <c r="E139">
        <v>224.67424230909501</v>
      </c>
      <c r="F139">
        <v>65.363470530231595</v>
      </c>
      <c r="G139">
        <v>264.95137374224799</v>
      </c>
      <c r="H139">
        <v>72.178272529334805</v>
      </c>
      <c r="I139">
        <v>265.37484230605497</v>
      </c>
      <c r="J139">
        <v>39.235098456594201</v>
      </c>
      <c r="K139">
        <v>176.993981981091</v>
      </c>
      <c r="L139">
        <v>68.0620203277944</v>
      </c>
      <c r="M139">
        <v>180.96498196969199</v>
      </c>
      <c r="O139">
        <f t="shared" si="8"/>
        <v>33.044821987653641</v>
      </c>
      <c r="P139">
        <f t="shared" si="9"/>
        <v>6.8279463904979405</v>
      </c>
      <c r="Q139">
        <f t="shared" si="10"/>
        <v>29.099145442396576</v>
      </c>
    </row>
    <row r="140" spans="1:21">
      <c r="A140">
        <v>6.527914</v>
      </c>
      <c r="B140">
        <v>35.913170187389802</v>
      </c>
      <c r="C140">
        <v>225.65779416570399</v>
      </c>
      <c r="D140">
        <v>67.984173370242502</v>
      </c>
      <c r="E140">
        <v>226.22178940828601</v>
      </c>
      <c r="F140">
        <v>79.390542115682706</v>
      </c>
      <c r="G140">
        <v>263.80412702152199</v>
      </c>
      <c r="H140">
        <v>73.053512276378598</v>
      </c>
      <c r="I140">
        <v>264.32121259043601</v>
      </c>
      <c r="J140">
        <v>39.120357765761703</v>
      </c>
      <c r="K140">
        <v>179.75676279030799</v>
      </c>
      <c r="L140">
        <v>60.9645420178365</v>
      </c>
      <c r="M140">
        <v>183.484446247264</v>
      </c>
      <c r="O140">
        <f t="shared" si="8"/>
        <v>32.075961962008293</v>
      </c>
      <c r="P140">
        <f t="shared" si="9"/>
        <v>6.3580912756746244</v>
      </c>
      <c r="Q140">
        <f t="shared" si="10"/>
        <v>22.159964115355784</v>
      </c>
    </row>
    <row r="141" spans="1:21">
      <c r="A141">
        <v>6.5418950000000002</v>
      </c>
      <c r="B141">
        <v>35.913170187389802</v>
      </c>
      <c r="C141">
        <v>225.65779416570399</v>
      </c>
      <c r="D141">
        <v>67.984173370242502</v>
      </c>
      <c r="E141">
        <v>226.22178940828601</v>
      </c>
      <c r="F141">
        <v>79.390542115682706</v>
      </c>
      <c r="G141">
        <v>263.80412702152199</v>
      </c>
      <c r="H141">
        <v>73.053512276378598</v>
      </c>
      <c r="I141">
        <v>264.32121259043601</v>
      </c>
      <c r="J141">
        <v>39.120357765761703</v>
      </c>
      <c r="K141">
        <v>179.75676279030799</v>
      </c>
      <c r="L141">
        <v>60.9645420178365</v>
      </c>
      <c r="M141">
        <v>183.484446247264</v>
      </c>
      <c r="O141">
        <f t="shared" si="8"/>
        <v>32.075961962008293</v>
      </c>
      <c r="P141">
        <f t="shared" si="9"/>
        <v>6.3580912756746244</v>
      </c>
      <c r="Q141">
        <f t="shared" si="10"/>
        <v>22.159964115355784</v>
      </c>
    </row>
    <row r="142" spans="1:21">
      <c r="A142">
        <v>6.5687499999999996</v>
      </c>
      <c r="B142">
        <v>32.754715470488399</v>
      </c>
      <c r="C142">
        <v>226.334966162299</v>
      </c>
      <c r="D142">
        <v>67.887837391419097</v>
      </c>
      <c r="E142">
        <v>225.66433656447501</v>
      </c>
      <c r="F142">
        <v>85.185446535102997</v>
      </c>
      <c r="G142">
        <v>263.84938423364503</v>
      </c>
      <c r="H142">
        <v>78.682740564012306</v>
      </c>
      <c r="I142">
        <v>264.61565425887602</v>
      </c>
      <c r="J142">
        <v>46.337373963589798</v>
      </c>
      <c r="K142">
        <v>179.37524651553301</v>
      </c>
      <c r="L142">
        <v>57.028037163997901</v>
      </c>
      <c r="M142">
        <v>184.35934032633099</v>
      </c>
      <c r="O142">
        <f t="shared" si="8"/>
        <v>35.139521908649506</v>
      </c>
      <c r="P142">
        <f t="shared" si="9"/>
        <v>6.5476984275412411</v>
      </c>
      <c r="Q142">
        <f t="shared" si="10"/>
        <v>11.795400407760425</v>
      </c>
    </row>
    <row r="143" spans="1:21">
      <c r="A143">
        <v>6.6005779999999996</v>
      </c>
      <c r="B143">
        <v>30.8387263554079</v>
      </c>
      <c r="C143">
        <v>224.63326800750801</v>
      </c>
      <c r="D143">
        <v>65.235531224350893</v>
      </c>
      <c r="E143">
        <v>226.08692831195199</v>
      </c>
      <c r="F143">
        <v>23.363409762252601</v>
      </c>
      <c r="G143">
        <v>262.88259305842598</v>
      </c>
      <c r="H143">
        <v>80.260377638998605</v>
      </c>
      <c r="I143">
        <v>266.27873877143099</v>
      </c>
      <c r="J143">
        <v>36.930327716040701</v>
      </c>
      <c r="K143">
        <v>178.88945654486801</v>
      </c>
      <c r="L143">
        <v>48.859316933479697</v>
      </c>
      <c r="M143">
        <v>188.193354625182</v>
      </c>
      <c r="O143">
        <f t="shared" si="8"/>
        <v>34.427508092699021</v>
      </c>
      <c r="P143">
        <f t="shared" si="9"/>
        <v>56.998234703115401</v>
      </c>
      <c r="Q143">
        <f t="shared" si="10"/>
        <v>15.128228688073369</v>
      </c>
    </row>
    <row r="144" spans="1:21">
      <c r="A144">
        <v>6.6560550000000003</v>
      </c>
      <c r="B144">
        <v>28.239037599081101</v>
      </c>
      <c r="C144">
        <v>225.914296666008</v>
      </c>
      <c r="D144">
        <v>37.2804177132098</v>
      </c>
      <c r="E144">
        <v>226.434822052833</v>
      </c>
      <c r="F144">
        <v>19.190975975897501</v>
      </c>
      <c r="G144">
        <v>262.78378260274798</v>
      </c>
      <c r="H144">
        <v>78.726623535156193</v>
      </c>
      <c r="I144">
        <v>267.533193150383</v>
      </c>
      <c r="J144">
        <v>36.508629646746499</v>
      </c>
      <c r="K144">
        <v>181.46065298592501</v>
      </c>
      <c r="L144">
        <v>42.658851237612403</v>
      </c>
      <c r="M144">
        <v>192.436572360621</v>
      </c>
      <c r="O144">
        <f t="shared" si="8"/>
        <v>9.0563514202183661</v>
      </c>
      <c r="P144">
        <f t="shared" si="9"/>
        <v>59.724787407325714</v>
      </c>
      <c r="Q144">
        <f t="shared" si="10"/>
        <v>12.581575089653121</v>
      </c>
    </row>
    <row r="145" spans="1:17">
      <c r="A145">
        <v>6.6809149999999997</v>
      </c>
      <c r="B145">
        <v>7.0009842512672504</v>
      </c>
      <c r="C145">
        <v>232.64649244968899</v>
      </c>
      <c r="D145">
        <v>34.175834507329903</v>
      </c>
      <c r="E145">
        <v>224.349449306146</v>
      </c>
      <c r="F145">
        <v>28.327033284109302</v>
      </c>
      <c r="G145">
        <v>262.24764314050299</v>
      </c>
      <c r="H145">
        <v>32.038879246099398</v>
      </c>
      <c r="I145">
        <v>263.54351022920702</v>
      </c>
      <c r="J145">
        <v>28.127300425726101</v>
      </c>
      <c r="K145">
        <v>182.60908003632599</v>
      </c>
      <c r="L145">
        <v>36.748683409931999</v>
      </c>
      <c r="M145">
        <v>182.42562308107301</v>
      </c>
      <c r="O145">
        <f t="shared" si="8"/>
        <v>28.413261188488065</v>
      </c>
      <c r="P145">
        <f t="shared" si="9"/>
        <v>3.9315482900669605</v>
      </c>
      <c r="Q145">
        <f t="shared" si="10"/>
        <v>8.6233346806665043</v>
      </c>
    </row>
    <row r="146" spans="1:17">
      <c r="A146">
        <v>6.7243380000000004</v>
      </c>
      <c r="B146">
        <v>7.0009842512672504</v>
      </c>
      <c r="C146">
        <v>232.64649244968899</v>
      </c>
      <c r="D146">
        <v>34.175834507329903</v>
      </c>
      <c r="E146">
        <v>224.349449306146</v>
      </c>
      <c r="F146">
        <v>28.327033284109302</v>
      </c>
      <c r="G146">
        <v>262.24764314050299</v>
      </c>
      <c r="H146">
        <v>32.038879246099398</v>
      </c>
      <c r="I146">
        <v>263.54351022920702</v>
      </c>
      <c r="J146">
        <v>28.127300425726101</v>
      </c>
      <c r="K146">
        <v>182.60908003632599</v>
      </c>
      <c r="L146">
        <v>36.748683409931999</v>
      </c>
      <c r="M146">
        <v>182.42562308107301</v>
      </c>
      <c r="O146">
        <f t="shared" si="8"/>
        <v>28.413261188488065</v>
      </c>
      <c r="P146">
        <f t="shared" si="9"/>
        <v>3.9315482900669605</v>
      </c>
      <c r="Q146">
        <f t="shared" si="10"/>
        <v>8.6233346806665043</v>
      </c>
    </row>
    <row r="147" spans="1:17">
      <c r="A147">
        <v>6.760942</v>
      </c>
      <c r="B147">
        <v>3.6932059744452599</v>
      </c>
      <c r="C147">
        <v>233.36936006657299</v>
      </c>
      <c r="D147">
        <v>25.308434987346399</v>
      </c>
      <c r="E147">
        <v>227.111387022738</v>
      </c>
      <c r="F147">
        <v>28.269081204781699</v>
      </c>
      <c r="G147">
        <v>261.834966162299</v>
      </c>
      <c r="H147">
        <v>23.505087262461601</v>
      </c>
      <c r="I147">
        <v>264.18948779866798</v>
      </c>
      <c r="J147">
        <v>13.8905991283372</v>
      </c>
      <c r="K147">
        <v>184.33360913940899</v>
      </c>
      <c r="L147">
        <v>25.9950749141233</v>
      </c>
      <c r="M147">
        <v>183.32557387296299</v>
      </c>
      <c r="O147">
        <f t="shared" si="8"/>
        <v>22.502896522393037</v>
      </c>
      <c r="P147">
        <f t="shared" si="9"/>
        <v>5.3140766289725514</v>
      </c>
      <c r="Q147">
        <f t="shared" si="10"/>
        <v>12.146376790923327</v>
      </c>
    </row>
    <row r="148" spans="1:17">
      <c r="A148">
        <v>6.77841</v>
      </c>
      <c r="B148">
        <v>3.6932059744452599</v>
      </c>
      <c r="C148">
        <v>233.36936006657299</v>
      </c>
      <c r="D148">
        <v>25.308434987346399</v>
      </c>
      <c r="E148">
        <v>227.111387022738</v>
      </c>
      <c r="F148">
        <v>28.269081204781699</v>
      </c>
      <c r="G148">
        <v>261.834966162299</v>
      </c>
      <c r="H148">
        <v>23.505087262461601</v>
      </c>
      <c r="I148">
        <v>264.18948779866798</v>
      </c>
      <c r="J148">
        <v>13.8905991283372</v>
      </c>
      <c r="K148">
        <v>184.33360913940899</v>
      </c>
      <c r="L148">
        <v>25.9950749141233</v>
      </c>
      <c r="M148">
        <v>183.32557387296299</v>
      </c>
      <c r="O148">
        <f t="shared" si="8"/>
        <v>22.502896522393037</v>
      </c>
      <c r="P148">
        <f t="shared" si="9"/>
        <v>5.3140766289725514</v>
      </c>
      <c r="Q148">
        <f t="shared" si="10"/>
        <v>12.146376790923327</v>
      </c>
    </row>
    <row r="149" spans="1:17">
      <c r="A149">
        <v>6.8066870000000002</v>
      </c>
      <c r="B149">
        <v>5.6611820250633604</v>
      </c>
      <c r="C149">
        <v>228.27809232125401</v>
      </c>
      <c r="D149">
        <v>27.204714704580301</v>
      </c>
      <c r="E149">
        <v>225.251322349221</v>
      </c>
      <c r="F149">
        <v>6.8411317817895796</v>
      </c>
      <c r="G149">
        <v>269.19233198945102</v>
      </c>
      <c r="H149">
        <v>25.035281407693901</v>
      </c>
      <c r="I149">
        <v>263.945564240333</v>
      </c>
      <c r="J149">
        <v>-8.7799191753224104</v>
      </c>
      <c r="K149">
        <v>193.27932774881401</v>
      </c>
      <c r="L149">
        <v>13.3175227243148</v>
      </c>
      <c r="M149">
        <v>183.39126765032199</v>
      </c>
      <c r="O149">
        <f t="shared" si="8"/>
        <v>21.755117484789988</v>
      </c>
      <c r="P149">
        <f t="shared" si="9"/>
        <v>18.935565806782204</v>
      </c>
      <c r="Q149">
        <f t="shared" si="10"/>
        <v>24.20889652626142</v>
      </c>
    </row>
    <row r="150" spans="1:17">
      <c r="A150">
        <v>6.8596389999999996</v>
      </c>
      <c r="B150">
        <v>2.9130280824950701</v>
      </c>
      <c r="C150">
        <v>226.22189057940099</v>
      </c>
      <c r="D150">
        <v>16.777345115572501</v>
      </c>
      <c r="E150">
        <v>223.42912939643099</v>
      </c>
      <c r="F150">
        <v>9.5985874072123103</v>
      </c>
      <c r="G150">
        <v>269.30729609982899</v>
      </c>
      <c r="H150">
        <v>21.071540446596799</v>
      </c>
      <c r="I150">
        <v>262.021053566543</v>
      </c>
      <c r="J150">
        <v>-12.252955989615</v>
      </c>
      <c r="K150">
        <v>179.700343031827</v>
      </c>
      <c r="L150">
        <v>-2.10212236248565</v>
      </c>
      <c r="M150">
        <v>175.51415208156001</v>
      </c>
      <c r="O150">
        <f t="shared" si="8"/>
        <v>14.142800352786747</v>
      </c>
      <c r="P150">
        <f t="shared" si="9"/>
        <v>13.591099355747039</v>
      </c>
      <c r="Q150">
        <f t="shared" si="10"/>
        <v>10.980146538082142</v>
      </c>
    </row>
    <row r="151" spans="1:17">
      <c r="A151">
        <v>6.899858</v>
      </c>
      <c r="B151">
        <v>-4.4729588950190502</v>
      </c>
      <c r="C151">
        <v>230.23433700145901</v>
      </c>
      <c r="D151">
        <v>6.3170517056832498</v>
      </c>
      <c r="E151">
        <v>230.036682366397</v>
      </c>
      <c r="F151">
        <v>7.9468277363461697</v>
      </c>
      <c r="G151">
        <v>276.52845188244697</v>
      </c>
      <c r="H151">
        <v>12.0450145706592</v>
      </c>
      <c r="I151">
        <v>275.92338116716297</v>
      </c>
      <c r="J151">
        <v>-12.232712281817101</v>
      </c>
      <c r="K151">
        <v>172.70543958611901</v>
      </c>
      <c r="L151">
        <v>6.9594282157690097</v>
      </c>
      <c r="M151">
        <v>171.80137450221901</v>
      </c>
      <c r="O151">
        <f t="shared" si="8"/>
        <v>10.791820797160668</v>
      </c>
      <c r="P151">
        <f t="shared" si="9"/>
        <v>4.1426134141904853</v>
      </c>
      <c r="Q151">
        <f t="shared" si="10"/>
        <v>19.213422145859699</v>
      </c>
    </row>
    <row r="152" spans="1:17">
      <c r="A152">
        <v>6.93668</v>
      </c>
      <c r="B152">
        <v>-6.4155275589761098</v>
      </c>
      <c r="C152">
        <v>236.794238376246</v>
      </c>
      <c r="D152">
        <v>7.8199033032131497</v>
      </c>
      <c r="E152">
        <v>235.77686164351201</v>
      </c>
      <c r="F152">
        <v>4.7775066093712004</v>
      </c>
      <c r="G152">
        <v>279.99217990029098</v>
      </c>
      <c r="H152">
        <v>4.9821125431283404</v>
      </c>
      <c r="I152">
        <v>275.65986413621698</v>
      </c>
      <c r="J152">
        <v>-6.8778073648534397</v>
      </c>
      <c r="K152">
        <v>178.17238940524601</v>
      </c>
      <c r="L152">
        <v>17.1594452319905</v>
      </c>
      <c r="M152">
        <v>178.80781145504</v>
      </c>
      <c r="O152">
        <f t="shared" si="8"/>
        <v>14.271739461203703</v>
      </c>
      <c r="P152">
        <f t="shared" si="9"/>
        <v>4.3371446214961162</v>
      </c>
      <c r="Q152">
        <f t="shared" si="10"/>
        <v>24.045649785061851</v>
      </c>
    </row>
    <row r="153" spans="1:17">
      <c r="A153">
        <v>6.9848150000000002</v>
      </c>
      <c r="B153">
        <v>-7.7243076651012803</v>
      </c>
      <c r="C153">
        <v>235.59202201635401</v>
      </c>
      <c r="D153">
        <v>6.2880203380658903</v>
      </c>
      <c r="E153">
        <v>234.69659020093599</v>
      </c>
      <c r="F153">
        <v>3.1741004082943198</v>
      </c>
      <c r="G153">
        <v>279.80781240500301</v>
      </c>
      <c r="H153">
        <v>5.3627772943518899</v>
      </c>
      <c r="I153">
        <v>274.912782899136</v>
      </c>
      <c r="J153">
        <v>-3.53320069442927</v>
      </c>
      <c r="K153">
        <v>180.25843662603299</v>
      </c>
      <c r="L153">
        <v>19.2078968448861</v>
      </c>
      <c r="M153">
        <v>176.618974381383</v>
      </c>
      <c r="O153">
        <f t="shared" si="8"/>
        <v>14.040909308317808</v>
      </c>
      <c r="P153">
        <f t="shared" si="9"/>
        <v>5.3620537459886766</v>
      </c>
      <c r="Q153">
        <f t="shared" si="10"/>
        <v>23.030484205133163</v>
      </c>
    </row>
    <row r="154" spans="1:17">
      <c r="A154">
        <v>7.0252049999999997</v>
      </c>
      <c r="B154">
        <v>-3.0116904700312599</v>
      </c>
      <c r="C154">
        <v>248.095996188746</v>
      </c>
      <c r="D154">
        <v>-0.49101464201040301</v>
      </c>
      <c r="E154">
        <v>249.405521377979</v>
      </c>
      <c r="F154">
        <v>-1.7019058980830399</v>
      </c>
      <c r="G154">
        <v>281.889947676009</v>
      </c>
      <c r="H154">
        <v>1.81555570609838</v>
      </c>
      <c r="I154">
        <v>284.67195099708101</v>
      </c>
      <c r="J154">
        <v>14.421753805435101</v>
      </c>
      <c r="K154">
        <v>192.896664868069</v>
      </c>
      <c r="L154">
        <v>4.95871408811339</v>
      </c>
      <c r="M154">
        <v>195.23449327045799</v>
      </c>
      <c r="O154">
        <f t="shared" si="8"/>
        <v>2.8405391831841285</v>
      </c>
      <c r="P154">
        <f t="shared" si="9"/>
        <v>4.484649218762403</v>
      </c>
      <c r="Q154">
        <f t="shared" si="10"/>
        <v>9.7475413479823114</v>
      </c>
    </row>
    <row r="155" spans="1:17">
      <c r="A155">
        <v>7.0517479999999999</v>
      </c>
      <c r="B155">
        <v>-0.55763575539050803</v>
      </c>
      <c r="C155">
        <v>243.00894390655401</v>
      </c>
      <c r="D155">
        <v>1.5220610677963999</v>
      </c>
      <c r="E155">
        <v>245.82861660612201</v>
      </c>
      <c r="F155">
        <v>1.3373587066561301</v>
      </c>
      <c r="G155">
        <v>279.46902406447498</v>
      </c>
      <c r="H155">
        <v>1.9885456664089101</v>
      </c>
      <c r="I155">
        <v>282.89457684824902</v>
      </c>
      <c r="J155">
        <v>11.515946547808801</v>
      </c>
      <c r="K155">
        <v>194.001251101957</v>
      </c>
      <c r="L155">
        <v>6.40538620856021</v>
      </c>
      <c r="M155">
        <v>194.158875699173</v>
      </c>
      <c r="O155">
        <f t="shared" si="8"/>
        <v>3.5036685073024278</v>
      </c>
      <c r="P155">
        <f t="shared" si="9"/>
        <v>3.4868978090810354</v>
      </c>
      <c r="Q155">
        <f t="shared" si="10"/>
        <v>5.1129905627478109</v>
      </c>
    </row>
    <row r="156" spans="1:17">
      <c r="A156">
        <v>7.0882290000000001</v>
      </c>
      <c r="B156">
        <v>-0.31214486810483799</v>
      </c>
      <c r="C156">
        <v>238.944630426191</v>
      </c>
      <c r="D156">
        <v>1.4395681429465901</v>
      </c>
      <c r="E156">
        <v>241.095730673942</v>
      </c>
      <c r="F156">
        <v>5.8581801017434598</v>
      </c>
      <c r="G156">
        <v>275.94843787998502</v>
      </c>
      <c r="H156">
        <v>3.3243015749445202</v>
      </c>
      <c r="I156">
        <v>280.99363904426002</v>
      </c>
      <c r="J156">
        <v>11.262479180955699</v>
      </c>
      <c r="K156">
        <v>188.052187196011</v>
      </c>
      <c r="L156">
        <v>14.4059089334094</v>
      </c>
      <c r="M156">
        <v>191.77170951635401</v>
      </c>
      <c r="O156">
        <f t="shared" si="8"/>
        <v>2.7741180128035809</v>
      </c>
      <c r="P156">
        <f t="shared" si="9"/>
        <v>5.6457590434391172</v>
      </c>
      <c r="Q156">
        <f t="shared" si="10"/>
        <v>4.8699072783925699</v>
      </c>
    </row>
    <row r="157" spans="1:17">
      <c r="A157">
        <v>7.1191040000000001</v>
      </c>
      <c r="B157">
        <v>-1.20828399212907</v>
      </c>
      <c r="C157">
        <v>242.32266650960599</v>
      </c>
      <c r="D157">
        <v>1.2446327450674299</v>
      </c>
      <c r="E157">
        <v>244.950147814323</v>
      </c>
      <c r="F157">
        <v>2.9700588196631998</v>
      </c>
      <c r="G157">
        <v>276.02637336226201</v>
      </c>
      <c r="H157">
        <v>2.1946291199917898</v>
      </c>
      <c r="I157">
        <v>283.33504215938098</v>
      </c>
      <c r="J157">
        <v>5.4032146513230099</v>
      </c>
      <c r="K157">
        <v>186.076989793591</v>
      </c>
      <c r="L157">
        <v>9.4748161404976994</v>
      </c>
      <c r="M157">
        <v>192.69118633344399</v>
      </c>
      <c r="O157">
        <f t="shared" si="8"/>
        <v>3.5945039332647997</v>
      </c>
      <c r="P157">
        <f t="shared" si="9"/>
        <v>7.3496891638431165</v>
      </c>
      <c r="Q157">
        <f t="shared" si="10"/>
        <v>7.7669514324767679</v>
      </c>
    </row>
    <row r="158" spans="1:17">
      <c r="A158">
        <v>7.152272</v>
      </c>
      <c r="B158">
        <v>-3.0825131486825899</v>
      </c>
      <c r="C158">
        <v>233.18111434520901</v>
      </c>
      <c r="D158">
        <v>0.77629801920879604</v>
      </c>
      <c r="E158">
        <v>236.09160498236801</v>
      </c>
      <c r="F158">
        <v>4.2859538371460904</v>
      </c>
      <c r="G158">
        <v>277.80492784077001</v>
      </c>
      <c r="H158">
        <v>5.5811235301689397</v>
      </c>
      <c r="I158">
        <v>287.42795334159098</v>
      </c>
      <c r="J158">
        <v>0.24412193210208399</v>
      </c>
      <c r="K158">
        <v>174.33335027434899</v>
      </c>
      <c r="L158">
        <v>-0.72934190957926504</v>
      </c>
      <c r="M158">
        <v>174.81495850559301</v>
      </c>
      <c r="O158">
        <f t="shared" si="8"/>
        <v>4.8333610850456319</v>
      </c>
      <c r="P158">
        <f t="shared" si="9"/>
        <v>9.7097932173232007</v>
      </c>
      <c r="Q158">
        <f t="shared" si="10"/>
        <v>1.0860839467845054</v>
      </c>
    </row>
    <row r="159" spans="1:17">
      <c r="A159">
        <v>7.1800759999999997</v>
      </c>
      <c r="B159">
        <v>-6.6861808420619102</v>
      </c>
      <c r="C159">
        <v>226.912923018756</v>
      </c>
      <c r="D159">
        <v>-3.9287721136664602</v>
      </c>
      <c r="E159">
        <v>229.17025293728699</v>
      </c>
      <c r="F159">
        <v>-1.0760661887751399</v>
      </c>
      <c r="G159">
        <v>269.79413150534998</v>
      </c>
      <c r="H159">
        <v>-0.25339277291576201</v>
      </c>
      <c r="I159">
        <v>270.47642950510698</v>
      </c>
      <c r="J159">
        <v>-5.1390257809412603</v>
      </c>
      <c r="K159">
        <v>176.581136384362</v>
      </c>
      <c r="L159">
        <v>-6.63305177948354</v>
      </c>
      <c r="M159">
        <v>178.11418229040001</v>
      </c>
      <c r="O159">
        <f t="shared" si="8"/>
        <v>3.5635433569028616</v>
      </c>
      <c r="P159">
        <f t="shared" si="9"/>
        <v>1.068794699478874</v>
      </c>
      <c r="Q159">
        <f t="shared" si="10"/>
        <v>2.140640893363519</v>
      </c>
    </row>
    <row r="160" spans="1:17">
      <c r="A160">
        <v>7.2205529999999998</v>
      </c>
      <c r="B160">
        <v>-15.1232753709132</v>
      </c>
      <c r="C160">
        <v>199.600128055082</v>
      </c>
      <c r="D160">
        <v>-13.238580800216001</v>
      </c>
      <c r="E160">
        <v>200.978044918075</v>
      </c>
      <c r="F160">
        <v>-6.9265159874110802</v>
      </c>
      <c r="G160">
        <v>259.06658721805002</v>
      </c>
      <c r="H160">
        <v>-5.8406337634134804</v>
      </c>
      <c r="I160">
        <v>259.06041578003402</v>
      </c>
      <c r="J160">
        <v>-13.321345095504499</v>
      </c>
      <c r="K160">
        <v>250.371874145032</v>
      </c>
      <c r="L160">
        <v>-12.0619196316611</v>
      </c>
      <c r="M160">
        <v>249.19370278681299</v>
      </c>
      <c r="O160">
        <f t="shared" si="8"/>
        <v>2.3346795296434117</v>
      </c>
      <c r="P160">
        <f t="shared" si="9"/>
        <v>1.0858997610466441</v>
      </c>
      <c r="Q160">
        <f t="shared" si="10"/>
        <v>1.7245985759894313</v>
      </c>
    </row>
    <row r="161" spans="1:17">
      <c r="A161">
        <v>7.2608090000000001</v>
      </c>
      <c r="B161">
        <v>-15.433265775094201</v>
      </c>
      <c r="C161">
        <v>199.74352124878399</v>
      </c>
      <c r="D161">
        <v>-16.158472974012799</v>
      </c>
      <c r="E161">
        <v>233.63601340208501</v>
      </c>
      <c r="F161">
        <v>-10.397907717218599</v>
      </c>
      <c r="G161">
        <v>257.99916450708298</v>
      </c>
      <c r="H161">
        <v>-9.0312166325313097</v>
      </c>
      <c r="I161">
        <v>258.06954587943801</v>
      </c>
      <c r="J161">
        <v>-13.2664344728224</v>
      </c>
      <c r="K161">
        <v>241.339957745622</v>
      </c>
      <c r="L161">
        <v>-11.2756451261646</v>
      </c>
      <c r="M161">
        <v>240.189540996625</v>
      </c>
      <c r="O161">
        <f t="shared" si="8"/>
        <v>33.900249996761595</v>
      </c>
      <c r="P161">
        <f t="shared" si="9"/>
        <v>1.36850212222645</v>
      </c>
      <c r="Q161">
        <f t="shared" si="10"/>
        <v>2.2992826966554212</v>
      </c>
    </row>
    <row r="162" spans="1:17">
      <c r="A162">
        <v>7.2885600000000004</v>
      </c>
      <c r="B162">
        <v>-13.9937378107805</v>
      </c>
      <c r="C162">
        <v>193.76353270534401</v>
      </c>
      <c r="D162">
        <v>-14.5435016498491</v>
      </c>
      <c r="E162">
        <v>194.56484166007999</v>
      </c>
      <c r="F162">
        <v>-14.374945302881599</v>
      </c>
      <c r="G162">
        <v>212.76920113767599</v>
      </c>
      <c r="H162">
        <v>-13.1337717405089</v>
      </c>
      <c r="I162">
        <v>211.88351547300499</v>
      </c>
      <c r="J162">
        <v>-13.251940656728699</v>
      </c>
      <c r="K162">
        <v>241.65311607034201</v>
      </c>
      <c r="L162">
        <v>-11.1937776706561</v>
      </c>
      <c r="M162">
        <v>241.48048442439801</v>
      </c>
      <c r="O162">
        <f t="shared" si="8"/>
        <v>0.97176968448677448</v>
      </c>
      <c r="P162">
        <f t="shared" si="9"/>
        <v>1.524778970387725</v>
      </c>
      <c r="Q162">
        <f t="shared" si="10"/>
        <v>2.0653901719579788</v>
      </c>
    </row>
    <row r="163" spans="1:17">
      <c r="A163">
        <v>7.3150170000000001</v>
      </c>
      <c r="B163">
        <v>-13.9937378107805</v>
      </c>
      <c r="C163">
        <v>193.76353270534401</v>
      </c>
      <c r="D163">
        <v>-14.5435016498491</v>
      </c>
      <c r="E163">
        <v>194.56484166007999</v>
      </c>
      <c r="F163">
        <v>-14.374945302881599</v>
      </c>
      <c r="G163">
        <v>212.76920113767599</v>
      </c>
      <c r="H163">
        <v>-13.1337717405089</v>
      </c>
      <c r="I163">
        <v>211.88351547300499</v>
      </c>
      <c r="J163">
        <v>-13.251940656728699</v>
      </c>
      <c r="K163">
        <v>241.65311607034201</v>
      </c>
      <c r="L163">
        <v>-11.1937776706561</v>
      </c>
      <c r="M163">
        <v>241.48048442439801</v>
      </c>
      <c r="O163">
        <f t="shared" si="8"/>
        <v>0.97176968448677448</v>
      </c>
      <c r="P163">
        <f t="shared" si="9"/>
        <v>1.524778970387725</v>
      </c>
      <c r="Q163">
        <f t="shared" si="10"/>
        <v>2.0653901719579788</v>
      </c>
    </row>
    <row r="164" spans="1:17">
      <c r="A164">
        <v>7.3304390000000001</v>
      </c>
      <c r="B164">
        <v>577.70190524683801</v>
      </c>
      <c r="C164">
        <v>8.6284605983630307</v>
      </c>
      <c r="D164">
        <v>573.96687002219096</v>
      </c>
      <c r="E164">
        <v>11.675734583042001</v>
      </c>
      <c r="F164">
        <v>-18.3949637505794</v>
      </c>
      <c r="G164">
        <v>200.173869448413</v>
      </c>
      <c r="H164">
        <v>-16.063269900904501</v>
      </c>
      <c r="I164">
        <v>200.20347886141101</v>
      </c>
      <c r="J164">
        <v>-23.024090273371002</v>
      </c>
      <c r="K164">
        <v>192.42487023498299</v>
      </c>
      <c r="L164">
        <v>-16.546911039240999</v>
      </c>
      <c r="M164">
        <v>193.22364991184301</v>
      </c>
      <c r="O164">
        <f t="shared" si="8"/>
        <v>4.8204114831677476</v>
      </c>
      <c r="P164">
        <f t="shared" si="9"/>
        <v>2.3318818421930896</v>
      </c>
      <c r="Q164">
        <f t="shared" si="10"/>
        <v>6.5262469922007647</v>
      </c>
    </row>
    <row r="165" spans="1:17">
      <c r="A165">
        <v>7.3698540000000001</v>
      </c>
      <c r="B165">
        <v>578.63726592898797</v>
      </c>
      <c r="C165">
        <v>7.3539912004879104</v>
      </c>
      <c r="D165">
        <v>575.92304725498502</v>
      </c>
      <c r="E165">
        <v>10.443748622552899</v>
      </c>
      <c r="F165">
        <v>6.7557243911208804</v>
      </c>
      <c r="G165">
        <v>195.18761732049401</v>
      </c>
      <c r="H165">
        <v>4.2073610060873596</v>
      </c>
      <c r="I165">
        <v>194.856045852839</v>
      </c>
      <c r="J165">
        <v>-26.719972276501998</v>
      </c>
      <c r="K165">
        <v>-22.334579764636999</v>
      </c>
      <c r="L165">
        <v>-16.389360212630301</v>
      </c>
      <c r="M165">
        <v>199.03845974814499</v>
      </c>
      <c r="O165">
        <f t="shared" si="8"/>
        <v>4.11261278720864</v>
      </c>
      <c r="P165">
        <f t="shared" si="9"/>
        <v>2.569843493355656</v>
      </c>
      <c r="Q165">
        <f t="shared" si="10"/>
        <v>221.61395301005294</v>
      </c>
    </row>
    <row r="166" spans="1:17">
      <c r="A166">
        <v>7.4189920000000003</v>
      </c>
      <c r="B166">
        <v>578.20391631961297</v>
      </c>
      <c r="C166">
        <v>8.2489593149623204</v>
      </c>
      <c r="D166">
        <v>574.597975437743</v>
      </c>
      <c r="E166">
        <v>11.171725380745301</v>
      </c>
      <c r="F166">
        <v>18.8051367436865</v>
      </c>
      <c r="G166">
        <v>188.22508863159601</v>
      </c>
      <c r="H166">
        <v>17.9601155440631</v>
      </c>
      <c r="I166">
        <v>188.86964980544701</v>
      </c>
      <c r="J166">
        <v>-28.272594793297401</v>
      </c>
      <c r="K166">
        <v>-21.2629837451741</v>
      </c>
      <c r="L166">
        <v>-20.740487480905699</v>
      </c>
      <c r="M166">
        <v>-55.829608546156798</v>
      </c>
      <c r="O166">
        <f t="shared" si="8"/>
        <v>4.6416991628964599</v>
      </c>
      <c r="P166">
        <f t="shared" si="9"/>
        <v>1.0627887535390801</v>
      </c>
      <c r="Q166">
        <f t="shared" si="10"/>
        <v>35.377735805126029</v>
      </c>
    </row>
    <row r="167" spans="1:17">
      <c r="A167">
        <v>7.4581629999999999</v>
      </c>
      <c r="B167">
        <v>576.63610127371101</v>
      </c>
      <c r="C167">
        <v>11.0740531001109</v>
      </c>
      <c r="D167">
        <v>570.93564852109603</v>
      </c>
      <c r="E167">
        <v>13.400238393345701</v>
      </c>
      <c r="F167">
        <v>21.097579362327401</v>
      </c>
      <c r="G167">
        <v>191.02911353203999</v>
      </c>
      <c r="H167">
        <v>19.704295028508401</v>
      </c>
      <c r="I167">
        <v>191.87986143832001</v>
      </c>
      <c r="J167">
        <v>-26.094051880595199</v>
      </c>
      <c r="K167">
        <v>-57.904666054573497</v>
      </c>
      <c r="L167">
        <v>505.11166393710403</v>
      </c>
      <c r="M167">
        <v>405.61210424519697</v>
      </c>
      <c r="O167">
        <f t="shared" si="8"/>
        <v>6.1568092063387478</v>
      </c>
      <c r="P167">
        <f t="shared" si="9"/>
        <v>1.6324868253389653</v>
      </c>
      <c r="Q167">
        <f t="shared" si="10"/>
        <v>705.00163749208718</v>
      </c>
    </row>
    <row r="168" spans="1:17">
      <c r="A168">
        <v>7.4751339999999997</v>
      </c>
      <c r="B168">
        <v>576.63610127371101</v>
      </c>
      <c r="C168">
        <v>11.0740531001109</v>
      </c>
      <c r="D168">
        <v>570.93564852109603</v>
      </c>
      <c r="E168">
        <v>13.400238393345701</v>
      </c>
      <c r="F168">
        <v>21.097579362327401</v>
      </c>
      <c r="G168">
        <v>191.02911353203999</v>
      </c>
      <c r="H168">
        <v>19.704295028508401</v>
      </c>
      <c r="I168">
        <v>191.87986143832001</v>
      </c>
      <c r="J168">
        <v>-26.094051880595199</v>
      </c>
      <c r="K168">
        <v>-57.904666054573497</v>
      </c>
      <c r="L168">
        <v>505.11166393710403</v>
      </c>
      <c r="M168">
        <v>405.61210424519697</v>
      </c>
      <c r="O168">
        <f t="shared" si="8"/>
        <v>6.1568092063387478</v>
      </c>
      <c r="P168">
        <f t="shared" si="9"/>
        <v>1.6324868253389653</v>
      </c>
      <c r="Q168">
        <f t="shared" si="10"/>
        <v>705.00163749208718</v>
      </c>
    </row>
    <row r="169" spans="1:17">
      <c r="A169">
        <v>7.5052130000000004</v>
      </c>
      <c r="B169">
        <v>574.05677741974705</v>
      </c>
      <c r="C169">
        <v>11.0201204648741</v>
      </c>
      <c r="D169">
        <v>568.83385233007004</v>
      </c>
      <c r="E169">
        <v>13.320953962867801</v>
      </c>
      <c r="F169">
        <v>21.432594863357199</v>
      </c>
      <c r="G169">
        <v>193.57100407344299</v>
      </c>
      <c r="H169">
        <v>20.154656139329202</v>
      </c>
      <c r="I169">
        <v>194.15759419838199</v>
      </c>
      <c r="J169">
        <v>-25.029434560337801</v>
      </c>
      <c r="K169">
        <v>-57.9768137059786</v>
      </c>
      <c r="L169">
        <v>507.97851609998099</v>
      </c>
      <c r="M169">
        <v>402.30900223431399</v>
      </c>
      <c r="O169">
        <f t="shared" si="8"/>
        <v>5.7072568960812928</v>
      </c>
      <c r="P169">
        <f t="shared" si="9"/>
        <v>1.4061349000171535</v>
      </c>
      <c r="Q169">
        <f t="shared" si="10"/>
        <v>704.24463634658503</v>
      </c>
    </row>
    <row r="170" spans="1:17">
      <c r="A170">
        <v>7.5490680000000001</v>
      </c>
      <c r="B170">
        <v>574.90108409837001</v>
      </c>
      <c r="C170">
        <v>11.413330434361299</v>
      </c>
      <c r="D170">
        <v>568.76417915551997</v>
      </c>
      <c r="E170">
        <v>13.7355110376261</v>
      </c>
      <c r="F170">
        <v>22.150840224922799</v>
      </c>
      <c r="G170">
        <v>195.20073584174301</v>
      </c>
      <c r="H170">
        <v>463.11121745424902</v>
      </c>
      <c r="I170">
        <v>401.49798085253502</v>
      </c>
      <c r="J170">
        <v>141.299221409897</v>
      </c>
      <c r="K170">
        <v>210.37643681982601</v>
      </c>
      <c r="L170">
        <v>507.46780431131401</v>
      </c>
      <c r="M170">
        <v>409.00781155003602</v>
      </c>
      <c r="O170">
        <f t="shared" si="8"/>
        <v>6.5615642214152334</v>
      </c>
      <c r="P170">
        <f t="shared" si="9"/>
        <v>486.83119002922609</v>
      </c>
      <c r="Q170">
        <f t="shared" si="10"/>
        <v>416.57394797472034</v>
      </c>
    </row>
    <row r="171" spans="1:17">
      <c r="A171">
        <v>7.5864570000000002</v>
      </c>
      <c r="B171">
        <v>573.60872427498703</v>
      </c>
      <c r="C171">
        <v>7.0416422446878002</v>
      </c>
      <c r="D171">
        <v>569.84637284928203</v>
      </c>
      <c r="E171">
        <v>9.5841819674124604</v>
      </c>
      <c r="F171">
        <v>21.965838302434101</v>
      </c>
      <c r="G171">
        <v>194.31636540156799</v>
      </c>
      <c r="H171">
        <v>20.664314062214999</v>
      </c>
      <c r="I171">
        <v>194.284462776629</v>
      </c>
      <c r="J171">
        <v>-23.795248128096802</v>
      </c>
      <c r="K171">
        <v>-59.107906772004903</v>
      </c>
      <c r="L171">
        <v>489.04039624878402</v>
      </c>
      <c r="M171">
        <v>-26.4429532655945</v>
      </c>
      <c r="O171">
        <f t="shared" si="8"/>
        <v>4.5409026076472037</v>
      </c>
      <c r="P171">
        <f t="shared" si="9"/>
        <v>1.3019151759450034</v>
      </c>
      <c r="Q171">
        <f t="shared" si="10"/>
        <v>513.87488490003727</v>
      </c>
    </row>
    <row r="172" spans="1:17">
      <c r="A172">
        <v>7.6183839999999998</v>
      </c>
      <c r="B172">
        <v>568.10987183092095</v>
      </c>
      <c r="C172">
        <v>37.780099594175503</v>
      </c>
      <c r="D172">
        <v>573.049989930386</v>
      </c>
      <c r="E172">
        <v>-11.8556550615956</v>
      </c>
      <c r="F172">
        <v>22.6318814763763</v>
      </c>
      <c r="G172">
        <v>194.67403901690099</v>
      </c>
      <c r="H172">
        <v>20.896347906802799</v>
      </c>
      <c r="I172">
        <v>194.606962567637</v>
      </c>
      <c r="J172">
        <v>495.07191461347799</v>
      </c>
      <c r="K172">
        <v>410.45870651067003</v>
      </c>
      <c r="L172">
        <v>503.02258158286702</v>
      </c>
      <c r="M172">
        <v>406.76683762843498</v>
      </c>
      <c r="O172">
        <f t="shared" si="8"/>
        <v>49.880987430929679</v>
      </c>
      <c r="P172">
        <f t="shared" si="9"/>
        <v>1.736829301100832</v>
      </c>
      <c r="Q172">
        <f t="shared" si="10"/>
        <v>8.7660139802392063</v>
      </c>
    </row>
    <row r="173" spans="1:17">
      <c r="A173">
        <v>7.6545439999999996</v>
      </c>
      <c r="B173">
        <v>572.09621610530098</v>
      </c>
      <c r="C173">
        <v>6.5386278916889697</v>
      </c>
      <c r="D173">
        <v>569.25303798334096</v>
      </c>
      <c r="E173">
        <v>8.7527324513238796</v>
      </c>
      <c r="F173">
        <v>21.540618213698</v>
      </c>
      <c r="G173">
        <v>193.78066434748899</v>
      </c>
      <c r="H173">
        <v>19.575951038167599</v>
      </c>
      <c r="I173">
        <v>194.08009712427</v>
      </c>
      <c r="J173">
        <v>128.141403613851</v>
      </c>
      <c r="K173">
        <v>205.87975171753399</v>
      </c>
      <c r="L173">
        <v>504.229215748115</v>
      </c>
      <c r="M173">
        <v>403.05891626261501</v>
      </c>
      <c r="O173">
        <f t="shared" si="8"/>
        <v>3.60359831754154</v>
      </c>
      <c r="P173">
        <f t="shared" si="9"/>
        <v>1.9873542961478678</v>
      </c>
      <c r="Q173">
        <f t="shared" si="10"/>
        <v>424.64298577350081</v>
      </c>
    </row>
    <row r="174" spans="1:17">
      <c r="A174">
        <v>7.6793990000000001</v>
      </c>
      <c r="B174">
        <v>573.65721896279103</v>
      </c>
      <c r="C174">
        <v>8.7976355645443203</v>
      </c>
      <c r="D174">
        <v>570.08459710147099</v>
      </c>
      <c r="E174">
        <v>11.3979777176556</v>
      </c>
      <c r="F174">
        <v>20.475952415614699</v>
      </c>
      <c r="G174">
        <v>191.70490285673</v>
      </c>
      <c r="H174">
        <v>18.026888479982301</v>
      </c>
      <c r="I174">
        <v>192.245965979906</v>
      </c>
      <c r="J174">
        <v>129.80582864368</v>
      </c>
      <c r="K174">
        <v>208.38926750212701</v>
      </c>
      <c r="L174">
        <v>491.04493327456203</v>
      </c>
      <c r="M174">
        <v>-25.107696889439399</v>
      </c>
      <c r="O174">
        <f t="shared" si="8"/>
        <v>4.4187561911955839</v>
      </c>
      <c r="P174">
        <f t="shared" si="9"/>
        <v>2.5081195075347238</v>
      </c>
      <c r="Q174">
        <f t="shared" si="10"/>
        <v>430.13314577534913</v>
      </c>
    </row>
    <row r="175" spans="1:17">
      <c r="A175">
        <v>7.7227819999999996</v>
      </c>
      <c r="B175">
        <v>574.42180280277205</v>
      </c>
      <c r="C175">
        <v>9.2831388837168696</v>
      </c>
      <c r="D175">
        <v>570.99763269090397</v>
      </c>
      <c r="E175">
        <v>11.7724288762311</v>
      </c>
      <c r="F175">
        <v>79.2651489495303</v>
      </c>
      <c r="G175">
        <v>194.300211746868</v>
      </c>
      <c r="H175">
        <v>18.197087803703301</v>
      </c>
      <c r="I175">
        <v>190.634950867886</v>
      </c>
      <c r="J175">
        <v>501.93188951544198</v>
      </c>
      <c r="K175">
        <v>396.27991197637999</v>
      </c>
      <c r="L175">
        <v>503.47781787679298</v>
      </c>
      <c r="M175">
        <v>394.80895141126501</v>
      </c>
      <c r="O175">
        <f t="shared" si="8"/>
        <v>4.2333799288325338</v>
      </c>
      <c r="P175">
        <f t="shared" si="9"/>
        <v>61.177955420408267</v>
      </c>
      <c r="Q175">
        <f t="shared" si="10"/>
        <v>2.1339211519062209</v>
      </c>
    </row>
    <row r="176" spans="1:17">
      <c r="A176">
        <v>7.7590399999999997</v>
      </c>
      <c r="B176">
        <v>573.19432738782803</v>
      </c>
      <c r="C176">
        <v>10.575186762828301</v>
      </c>
      <c r="D176">
        <v>569.18586036296199</v>
      </c>
      <c r="E176">
        <v>12.783212624635199</v>
      </c>
      <c r="F176">
        <v>22.160470450434701</v>
      </c>
      <c r="G176">
        <v>189.07145245622499</v>
      </c>
      <c r="H176">
        <v>19.054843917431</v>
      </c>
      <c r="I176">
        <v>189.04248379362201</v>
      </c>
      <c r="J176">
        <v>-26.989317185219999</v>
      </c>
      <c r="K176">
        <v>-59.110735347762599</v>
      </c>
      <c r="L176">
        <v>486.71116739117201</v>
      </c>
      <c r="M176">
        <v>-26.268719743661801</v>
      </c>
      <c r="O176">
        <f t="shared" si="8"/>
        <v>4.5763725914578313</v>
      </c>
      <c r="P176">
        <f t="shared" si="9"/>
        <v>3.1057616370078356</v>
      </c>
      <c r="Q176">
        <f t="shared" si="10"/>
        <v>514.7492455972714</v>
      </c>
    </row>
    <row r="177" spans="1:17">
      <c r="A177">
        <v>7.783874</v>
      </c>
      <c r="B177">
        <v>83.591908733204605</v>
      </c>
      <c r="C177">
        <v>179.59853116640301</v>
      </c>
      <c r="D177">
        <v>569.29822774805405</v>
      </c>
      <c r="E177">
        <v>13.0978547923759</v>
      </c>
      <c r="F177">
        <v>81.552029264576205</v>
      </c>
      <c r="G177">
        <v>195.44435588673301</v>
      </c>
      <c r="H177">
        <v>18.998156477041199</v>
      </c>
      <c r="I177">
        <v>188.47666747096901</v>
      </c>
      <c r="J177">
        <v>131.76102788902901</v>
      </c>
      <c r="K177">
        <v>205.222139469844</v>
      </c>
      <c r="L177">
        <v>503.41286602094402</v>
      </c>
      <c r="M177">
        <v>407.19887201331397</v>
      </c>
      <c r="O177" s="1">
        <f t="shared" si="8"/>
        <v>513.45214340185908</v>
      </c>
      <c r="P177">
        <f t="shared" si="9"/>
        <v>62.940731506539422</v>
      </c>
      <c r="Q177">
        <f t="shared" si="10"/>
        <v>422.98899427262597</v>
      </c>
    </row>
    <row r="178" spans="1:17">
      <c r="A178">
        <v>7.8273570000000001</v>
      </c>
      <c r="B178">
        <v>83.591908733204605</v>
      </c>
      <c r="C178">
        <v>179.59853116640301</v>
      </c>
      <c r="D178">
        <v>569.29822774805405</v>
      </c>
      <c r="E178">
        <v>13.0978547923759</v>
      </c>
      <c r="F178">
        <v>81.552029264576205</v>
      </c>
      <c r="G178">
        <v>195.44435588673301</v>
      </c>
      <c r="H178">
        <v>18.998156477041199</v>
      </c>
      <c r="I178">
        <v>188.47666747096901</v>
      </c>
      <c r="J178">
        <v>131.76102788902901</v>
      </c>
      <c r="K178">
        <v>205.222139469844</v>
      </c>
      <c r="L178">
        <v>503.41286602094402</v>
      </c>
      <c r="M178">
        <v>407.19887201331397</v>
      </c>
      <c r="O178" s="1">
        <f t="shared" si="8"/>
        <v>513.45214340185908</v>
      </c>
      <c r="P178">
        <f t="shared" si="9"/>
        <v>62.940731506539422</v>
      </c>
      <c r="Q178">
        <f t="shared" si="10"/>
        <v>422.98899427262597</v>
      </c>
    </row>
    <row r="179" spans="1:17">
      <c r="A179">
        <v>7.8509950000000002</v>
      </c>
      <c r="B179">
        <v>571.59562142813695</v>
      </c>
      <c r="C179">
        <v>11.0970610978538</v>
      </c>
      <c r="D179">
        <v>568.531080906493</v>
      </c>
      <c r="E179">
        <v>12.6251411883283</v>
      </c>
      <c r="F179">
        <v>78.485052205245296</v>
      </c>
      <c r="G179">
        <v>192.54175659654601</v>
      </c>
      <c r="H179">
        <v>465.72224159092201</v>
      </c>
      <c r="I179">
        <v>399.76441379650998</v>
      </c>
      <c r="J179">
        <v>501.18979938670299</v>
      </c>
      <c r="K179">
        <v>405.17646142388099</v>
      </c>
      <c r="L179">
        <v>507.07047161888897</v>
      </c>
      <c r="M179">
        <v>402.53805363874</v>
      </c>
      <c r="O179" s="1">
        <f t="shared" si="8"/>
        <v>3.4243886128332925</v>
      </c>
      <c r="P179">
        <f t="shared" si="9"/>
        <v>439.19684709744018</v>
      </c>
      <c r="Q179">
        <f t="shared" si="10"/>
        <v>6.4454248535760579</v>
      </c>
    </row>
  </sheetData>
  <autoFilter ref="A1:A179" xr:uid="{00000000-0009-0000-0000-000005000000}"/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nozomi</dc:creator>
  <cp:keywords/>
  <dc:description/>
  <cp:lastModifiedBy>鈴木　健太</cp:lastModifiedBy>
  <cp:revision/>
  <dcterms:created xsi:type="dcterms:W3CDTF">2019-11-21T06:14:07Z</dcterms:created>
  <dcterms:modified xsi:type="dcterms:W3CDTF">2020-01-21T07:58:19Z</dcterms:modified>
  <cp:category/>
  <cp:contentStatus/>
</cp:coreProperties>
</file>