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zomi\Desktop\"/>
    </mc:Choice>
  </mc:AlternateContent>
  <bookViews>
    <workbookView xWindow="0" yWindow="0" windowWidth="28800" windowHeight="12450" firstSheet="1" activeTab="2"/>
  </bookViews>
  <sheets>
    <sheet name="Graph4" sheetId="5" r:id="rId1"/>
    <sheet name="Sheet2" sheetId="7" r:id="rId2"/>
    <sheet name="dateArr" sheetId="1" r:id="rId3"/>
  </sheets>
  <definedNames>
    <definedName name="_xlnm._FilterDatabase" localSheetId="2" hidden="1">dateArr!$A$1:$A$179</definedName>
    <definedName name="_xlnm._FilterDatabase" localSheetId="1" hidden="1">Sheet2!$O$1:$O$260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7" l="1"/>
  <c r="J2" i="7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2" i="7"/>
  <c r="N5" i="7"/>
  <c r="J5" i="7"/>
  <c r="J4" i="7"/>
  <c r="F3" i="7" l="1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2" i="7"/>
  <c r="G2" i="7" s="1"/>
  <c r="G51" i="7"/>
  <c r="G12" i="7"/>
  <c r="G92" i="7"/>
  <c r="Q129" i="7"/>
  <c r="R129" i="7"/>
  <c r="S129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Q99" i="7"/>
  <c r="R99" i="7"/>
  <c r="S99" i="7"/>
  <c r="Q100" i="7"/>
  <c r="R100" i="7"/>
  <c r="S100" i="7"/>
  <c r="Q101" i="7"/>
  <c r="R101" i="7"/>
  <c r="S101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Q121" i="7"/>
  <c r="R121" i="7"/>
  <c r="S121" i="7"/>
  <c r="Q122" i="7"/>
  <c r="R122" i="7"/>
  <c r="S122" i="7"/>
  <c r="Q123" i="7"/>
  <c r="R123" i="7"/>
  <c r="S123" i="7"/>
  <c r="Q124" i="7"/>
  <c r="R124" i="7"/>
  <c r="S124" i="7"/>
  <c r="Q125" i="7"/>
  <c r="R125" i="7"/>
  <c r="S125" i="7"/>
  <c r="Q126" i="7"/>
  <c r="R126" i="7"/>
  <c r="S126" i="7"/>
  <c r="Q127" i="7"/>
  <c r="R127" i="7"/>
  <c r="S127" i="7"/>
  <c r="Q128" i="7"/>
  <c r="R128" i="7"/>
  <c r="S128" i="7"/>
  <c r="S2" i="7"/>
  <c r="L3" i="7"/>
  <c r="R2" i="7"/>
  <c r="Q2" i="7"/>
  <c r="N127" i="7"/>
  <c r="L2" i="7"/>
  <c r="U121" i="7" l="1"/>
  <c r="V121" i="7" s="1"/>
  <c r="U42" i="7"/>
  <c r="V42" i="7" s="1"/>
  <c r="U127" i="7"/>
  <c r="V127" i="7" s="1"/>
  <c r="U111" i="7"/>
  <c r="V111" i="7" s="1"/>
  <c r="U103" i="7"/>
  <c r="V103" i="7" s="1"/>
  <c r="U63" i="7"/>
  <c r="V63" i="7" s="1"/>
  <c r="U68" i="7"/>
  <c r="V68" i="7" s="1"/>
  <c r="U52" i="7"/>
  <c r="V52" i="7" s="1"/>
  <c r="U126" i="7"/>
  <c r="V126" i="7" s="1"/>
  <c r="U110" i="7"/>
  <c r="V110" i="7" s="1"/>
  <c r="U62" i="7"/>
  <c r="V62" i="7" s="1"/>
  <c r="U90" i="7"/>
  <c r="V90" i="7" s="1"/>
  <c r="U15" i="7"/>
  <c r="V15" i="7" s="1"/>
  <c r="U59" i="7"/>
  <c r="V59" i="7" s="1"/>
  <c r="U43" i="7"/>
  <c r="V43" i="7" s="1"/>
  <c r="U27" i="7"/>
  <c r="V27" i="7" s="1"/>
  <c r="U11" i="7"/>
  <c r="V11" i="7" s="1"/>
  <c r="U21" i="7"/>
  <c r="V21" i="7" s="1"/>
  <c r="U13" i="7"/>
  <c r="V13" i="7" s="1"/>
  <c r="U32" i="7"/>
  <c r="V32" i="7" s="1"/>
  <c r="U58" i="7"/>
  <c r="V58" i="7" s="1"/>
  <c r="U26" i="7"/>
  <c r="V26" i="7" s="1"/>
  <c r="U124" i="7"/>
  <c r="V124" i="7" s="1"/>
  <c r="U119" i="7"/>
  <c r="V119" i="7" s="1"/>
  <c r="U116" i="7"/>
  <c r="V116" i="7" s="1"/>
  <c r="U108" i="7"/>
  <c r="V108" i="7" s="1"/>
  <c r="U84" i="7"/>
  <c r="V84" i="7" s="1"/>
  <c r="U71" i="7"/>
  <c r="V71" i="7" s="1"/>
  <c r="U44" i="7"/>
  <c r="V44" i="7" s="1"/>
  <c r="U36" i="7"/>
  <c r="V36" i="7" s="1"/>
  <c r="U28" i="7"/>
  <c r="V28" i="7" s="1"/>
  <c r="U12" i="7"/>
  <c r="V12" i="7" s="1"/>
  <c r="U64" i="7"/>
  <c r="V64" i="7" s="1"/>
  <c r="U16" i="7"/>
  <c r="V16" i="7" s="1"/>
  <c r="U128" i="7"/>
  <c r="V128" i="7" s="1"/>
  <c r="U112" i="7"/>
  <c r="V112" i="7" s="1"/>
  <c r="U96" i="7"/>
  <c r="V96" i="7" s="1"/>
  <c r="U85" i="7"/>
  <c r="V85" i="7" s="1"/>
  <c r="U37" i="7"/>
  <c r="V37" i="7" s="1"/>
  <c r="U78" i="7"/>
  <c r="V78" i="7" s="1"/>
  <c r="U69" i="7"/>
  <c r="V69" i="7" s="1"/>
  <c r="U114" i="7"/>
  <c r="V114" i="7" s="1"/>
  <c r="U98" i="7"/>
  <c r="V98" i="7" s="1"/>
  <c r="U82" i="7"/>
  <c r="V82" i="7" s="1"/>
  <c r="U66" i="7"/>
  <c r="V66" i="7" s="1"/>
  <c r="U34" i="7"/>
  <c r="V34" i="7" s="1"/>
  <c r="U18" i="7"/>
  <c r="V18" i="7" s="1"/>
  <c r="U129" i="7"/>
  <c r="V129" i="7" s="1"/>
  <c r="U55" i="7"/>
  <c r="V55" i="7" s="1"/>
  <c r="U31" i="7"/>
  <c r="V31" i="7" s="1"/>
  <c r="U107" i="7"/>
  <c r="V107" i="7" s="1"/>
  <c r="U91" i="7"/>
  <c r="V91" i="7" s="1"/>
  <c r="U48" i="7"/>
  <c r="V48" i="7" s="1"/>
  <c r="U117" i="7"/>
  <c r="V117" i="7" s="1"/>
  <c r="U92" i="7"/>
  <c r="V92" i="7" s="1"/>
  <c r="U106" i="7"/>
  <c r="V106" i="7" s="1"/>
  <c r="U50" i="7"/>
  <c r="V50" i="7" s="1"/>
  <c r="U10" i="7"/>
  <c r="V10" i="7" s="1"/>
  <c r="U101" i="7"/>
  <c r="V101" i="7" s="1"/>
  <c r="U5" i="7"/>
  <c r="V5" i="7" s="1"/>
  <c r="U113" i="7"/>
  <c r="V113" i="7" s="1"/>
  <c r="U105" i="7"/>
  <c r="V105" i="7" s="1"/>
  <c r="U97" i="7"/>
  <c r="V97" i="7" s="1"/>
  <c r="U94" i="7"/>
  <c r="V94" i="7" s="1"/>
  <c r="U73" i="7"/>
  <c r="V73" i="7" s="1"/>
  <c r="U65" i="7"/>
  <c r="V65" i="7" s="1"/>
  <c r="U25" i="7"/>
  <c r="V25" i="7" s="1"/>
  <c r="U17" i="7"/>
  <c r="V17" i="7" s="1"/>
  <c r="U76" i="7"/>
  <c r="V76" i="7" s="1"/>
  <c r="U23" i="7"/>
  <c r="V23" i="7" s="1"/>
  <c r="U4" i="7"/>
  <c r="V4" i="7" s="1"/>
  <c r="U60" i="7"/>
  <c r="V60" i="7" s="1"/>
  <c r="U75" i="7"/>
  <c r="V75" i="7" s="1"/>
  <c r="U30" i="7"/>
  <c r="V30" i="7" s="1"/>
  <c r="U14" i="7"/>
  <c r="V14" i="7" s="1"/>
  <c r="U95" i="7"/>
  <c r="V95" i="7" s="1"/>
  <c r="U74" i="7"/>
  <c r="V74" i="7" s="1"/>
  <c r="U20" i="7"/>
  <c r="V20" i="7" s="1"/>
  <c r="U49" i="7"/>
  <c r="V49" i="7" s="1"/>
  <c r="U2" i="7"/>
  <c r="V2" i="7" s="1"/>
  <c r="U122" i="7"/>
  <c r="V122" i="7" s="1"/>
  <c r="U89" i="7"/>
  <c r="V89" i="7" s="1"/>
  <c r="U46" i="7"/>
  <c r="V46" i="7" s="1"/>
  <c r="U7" i="7"/>
  <c r="V7" i="7" s="1"/>
  <c r="U87" i="7"/>
  <c r="V87" i="7" s="1"/>
  <c r="U79" i="7"/>
  <c r="V79" i="7" s="1"/>
  <c r="U53" i="7"/>
  <c r="V53" i="7" s="1"/>
  <c r="U9" i="7"/>
  <c r="V9" i="7" s="1"/>
  <c r="U102" i="7"/>
  <c r="V102" i="7" s="1"/>
  <c r="U86" i="7"/>
  <c r="V86" i="7" s="1"/>
  <c r="U70" i="7"/>
  <c r="V70" i="7" s="1"/>
  <c r="U54" i="7"/>
  <c r="V54" i="7" s="1"/>
  <c r="U38" i="7"/>
  <c r="V38" i="7" s="1"/>
  <c r="U22" i="7"/>
  <c r="V22" i="7" s="1"/>
  <c r="U6" i="7"/>
  <c r="V6" i="7" s="1"/>
  <c r="U115" i="7"/>
  <c r="V115" i="7" s="1"/>
  <c r="U99" i="7"/>
  <c r="V99" i="7" s="1"/>
  <c r="U83" i="7"/>
  <c r="V83" i="7" s="1"/>
  <c r="U67" i="7"/>
  <c r="V67" i="7" s="1"/>
  <c r="U51" i="7"/>
  <c r="V51" i="7" s="1"/>
  <c r="U35" i="7"/>
  <c r="V35" i="7" s="1"/>
  <c r="U19" i="7"/>
  <c r="V19" i="7" s="1"/>
  <c r="U3" i="7"/>
  <c r="V3" i="7" s="1"/>
  <c r="U72" i="7"/>
  <c r="V72" i="7" s="1"/>
  <c r="U56" i="7"/>
  <c r="V56" i="7" s="1"/>
  <c r="U24" i="7"/>
  <c r="V24" i="7" s="1"/>
  <c r="U8" i="7"/>
  <c r="V8" i="7" s="1"/>
  <c r="U57" i="7"/>
  <c r="V57" i="7" s="1"/>
  <c r="U39" i="7"/>
  <c r="V39" i="7" s="1"/>
  <c r="U81" i="7"/>
  <c r="V81" i="7" s="1"/>
  <c r="U33" i="7"/>
  <c r="V33" i="7" s="1"/>
  <c r="U118" i="7"/>
  <c r="V118" i="7" s="1"/>
  <c r="U100" i="7"/>
  <c r="V100" i="7" s="1"/>
  <c r="U41" i="7"/>
  <c r="V41" i="7" s="1"/>
  <c r="U120" i="7"/>
  <c r="V120" i="7" s="1"/>
  <c r="U104" i="7"/>
  <c r="V104" i="7" s="1"/>
  <c r="U88" i="7"/>
  <c r="V88" i="7" s="1"/>
  <c r="U40" i="7"/>
  <c r="V40" i="7" s="1"/>
  <c r="U125" i="7"/>
  <c r="V125" i="7" s="1"/>
  <c r="U109" i="7"/>
  <c r="V109" i="7" s="1"/>
  <c r="U93" i="7"/>
  <c r="V93" i="7" s="1"/>
  <c r="U77" i="7"/>
  <c r="V77" i="7" s="1"/>
  <c r="U61" i="7"/>
  <c r="V61" i="7" s="1"/>
  <c r="U45" i="7"/>
  <c r="V45" i="7" s="1"/>
  <c r="U29" i="7"/>
  <c r="V29" i="7" s="1"/>
  <c r="U123" i="7"/>
  <c r="V123" i="7" s="1"/>
  <c r="U80" i="7"/>
  <c r="V80" i="7" s="1"/>
  <c r="U47" i="7"/>
  <c r="V47" i="7" s="1"/>
  <c r="N24" i="7"/>
  <c r="N56" i="7"/>
  <c r="N80" i="7"/>
  <c r="N96" i="7"/>
  <c r="N128" i="7"/>
  <c r="N9" i="7"/>
  <c r="N49" i="7"/>
  <c r="N57" i="7"/>
  <c r="N81" i="7"/>
  <c r="N129" i="7"/>
  <c r="N3" i="7"/>
  <c r="N10" i="7"/>
  <c r="N18" i="7"/>
  <c r="N26" i="7"/>
  <c r="N34" i="7"/>
  <c r="N42" i="7"/>
  <c r="N50" i="7"/>
  <c r="N58" i="7"/>
  <c r="N66" i="7"/>
  <c r="N74" i="7"/>
  <c r="N82" i="7"/>
  <c r="N90" i="7"/>
  <c r="N98" i="7"/>
  <c r="N106" i="7"/>
  <c r="N114" i="7"/>
  <c r="N122" i="7"/>
  <c r="N16" i="7"/>
  <c r="N40" i="7"/>
  <c r="N64" i="7"/>
  <c r="N88" i="7"/>
  <c r="N120" i="7"/>
  <c r="N25" i="7"/>
  <c r="N65" i="7"/>
  <c r="N89" i="7"/>
  <c r="N97" i="7"/>
  <c r="N121" i="7"/>
  <c r="N2" i="7"/>
  <c r="N19" i="7"/>
  <c r="N35" i="7"/>
  <c r="N51" i="7"/>
  <c r="N67" i="7"/>
  <c r="N83" i="7"/>
  <c r="N115" i="7"/>
  <c r="N12" i="7"/>
  <c r="N28" i="7"/>
  <c r="N44" i="7"/>
  <c r="N60" i="7"/>
  <c r="N68" i="7"/>
  <c r="N84" i="7"/>
  <c r="N100" i="7"/>
  <c r="N124" i="7"/>
  <c r="N13" i="7"/>
  <c r="N21" i="7"/>
  <c r="N29" i="7"/>
  <c r="N37" i="7"/>
  <c r="N45" i="7"/>
  <c r="N53" i="7"/>
  <c r="N61" i="7"/>
  <c r="N69" i="7"/>
  <c r="N77" i="7"/>
  <c r="N85" i="7"/>
  <c r="N93" i="7"/>
  <c r="N101" i="7"/>
  <c r="N109" i="7"/>
  <c r="N117" i="7"/>
  <c r="N125" i="7"/>
  <c r="N48" i="7"/>
  <c r="N104" i="7"/>
  <c r="N33" i="7"/>
  <c r="N105" i="7"/>
  <c r="N11" i="7"/>
  <c r="N27" i="7"/>
  <c r="N43" i="7"/>
  <c r="N59" i="7"/>
  <c r="N75" i="7"/>
  <c r="N99" i="7"/>
  <c r="N107" i="7"/>
  <c r="N123" i="7"/>
  <c r="N4" i="7"/>
  <c r="N20" i="7"/>
  <c r="N36" i="7"/>
  <c r="N52" i="7"/>
  <c r="N76" i="7"/>
  <c r="N92" i="7"/>
  <c r="N108" i="7"/>
  <c r="N116" i="7"/>
  <c r="N6" i="7"/>
  <c r="N14" i="7"/>
  <c r="N22" i="7"/>
  <c r="N30" i="7"/>
  <c r="N38" i="7"/>
  <c r="N46" i="7"/>
  <c r="N54" i="7"/>
  <c r="N62" i="7"/>
  <c r="N70" i="7"/>
  <c r="N78" i="7"/>
  <c r="N86" i="7"/>
  <c r="N94" i="7"/>
  <c r="N102" i="7"/>
  <c r="N110" i="7"/>
  <c r="N118" i="7"/>
  <c r="N126" i="7"/>
  <c r="N8" i="7"/>
  <c r="N32" i="7"/>
  <c r="N72" i="7"/>
  <c r="N112" i="7"/>
  <c r="N17" i="7"/>
  <c r="N41" i="7"/>
  <c r="N73" i="7"/>
  <c r="N113" i="7"/>
  <c r="N91" i="7"/>
  <c r="N7" i="7"/>
  <c r="N15" i="7"/>
  <c r="N23" i="7"/>
  <c r="N31" i="7"/>
  <c r="N39" i="7"/>
  <c r="N47" i="7"/>
  <c r="N55" i="7"/>
  <c r="N63" i="7"/>
  <c r="N71" i="7"/>
  <c r="N79" i="7"/>
  <c r="N87" i="7"/>
  <c r="N95" i="7"/>
  <c r="N103" i="7"/>
  <c r="N111" i="7"/>
  <c r="N119" i="7"/>
  <c r="O3" i="7" l="1"/>
  <c r="L4" i="7"/>
  <c r="O4" i="7" s="1"/>
  <c r="L5" i="7"/>
  <c r="O5" i="7" s="1"/>
  <c r="L6" i="7"/>
  <c r="O6" i="7" s="1"/>
  <c r="L7" i="7"/>
  <c r="O7" i="7" s="1"/>
  <c r="L8" i="7"/>
  <c r="O8" i="7" s="1"/>
  <c r="L9" i="7"/>
  <c r="O9" i="7" s="1"/>
  <c r="L10" i="7"/>
  <c r="O10" i="7" s="1"/>
  <c r="L11" i="7"/>
  <c r="O11" i="7" s="1"/>
  <c r="L12" i="7"/>
  <c r="O12" i="7" s="1"/>
  <c r="L13" i="7"/>
  <c r="O13" i="7" s="1"/>
  <c r="L14" i="7"/>
  <c r="O14" i="7" s="1"/>
  <c r="L15" i="7"/>
  <c r="O15" i="7" s="1"/>
  <c r="L16" i="7"/>
  <c r="O16" i="7" s="1"/>
  <c r="L17" i="7"/>
  <c r="O17" i="7" s="1"/>
  <c r="L18" i="7"/>
  <c r="O18" i="7" s="1"/>
  <c r="L19" i="7"/>
  <c r="O19" i="7" s="1"/>
  <c r="L20" i="7"/>
  <c r="O20" i="7" s="1"/>
  <c r="L21" i="7"/>
  <c r="O21" i="7" s="1"/>
  <c r="L22" i="7"/>
  <c r="O22" i="7" s="1"/>
  <c r="L23" i="7"/>
  <c r="O23" i="7" s="1"/>
  <c r="L24" i="7"/>
  <c r="O24" i="7" s="1"/>
  <c r="L25" i="7"/>
  <c r="O25" i="7" s="1"/>
  <c r="L26" i="7"/>
  <c r="O26" i="7" s="1"/>
  <c r="L27" i="7"/>
  <c r="O27" i="7" s="1"/>
  <c r="L28" i="7"/>
  <c r="O28" i="7" s="1"/>
  <c r="L29" i="7"/>
  <c r="O29" i="7" s="1"/>
  <c r="L30" i="7"/>
  <c r="O30" i="7" s="1"/>
  <c r="L31" i="7"/>
  <c r="O31" i="7" s="1"/>
  <c r="L32" i="7"/>
  <c r="O32" i="7" s="1"/>
  <c r="L33" i="7"/>
  <c r="O33" i="7" s="1"/>
  <c r="L34" i="7"/>
  <c r="O34" i="7" s="1"/>
  <c r="L35" i="7"/>
  <c r="O35" i="7" s="1"/>
  <c r="L36" i="7"/>
  <c r="O36" i="7" s="1"/>
  <c r="L37" i="7"/>
  <c r="O37" i="7" s="1"/>
  <c r="L38" i="7"/>
  <c r="O38" i="7" s="1"/>
  <c r="L39" i="7"/>
  <c r="O39" i="7" s="1"/>
  <c r="L40" i="7"/>
  <c r="O40" i="7" s="1"/>
  <c r="L41" i="7"/>
  <c r="O41" i="7" s="1"/>
  <c r="L42" i="7"/>
  <c r="O42" i="7" s="1"/>
  <c r="L43" i="7"/>
  <c r="O43" i="7" s="1"/>
  <c r="L44" i="7"/>
  <c r="O44" i="7" s="1"/>
  <c r="L45" i="7"/>
  <c r="O45" i="7" s="1"/>
  <c r="L46" i="7"/>
  <c r="O46" i="7" s="1"/>
  <c r="L47" i="7"/>
  <c r="O47" i="7" s="1"/>
  <c r="L48" i="7"/>
  <c r="O48" i="7" s="1"/>
  <c r="L49" i="7"/>
  <c r="O49" i="7" s="1"/>
  <c r="L50" i="7"/>
  <c r="O50" i="7" s="1"/>
  <c r="L51" i="7"/>
  <c r="O51" i="7" s="1"/>
  <c r="L52" i="7"/>
  <c r="O52" i="7" s="1"/>
  <c r="L53" i="7"/>
  <c r="O53" i="7" s="1"/>
  <c r="L54" i="7"/>
  <c r="O54" i="7" s="1"/>
  <c r="L55" i="7"/>
  <c r="O55" i="7" s="1"/>
  <c r="L56" i="7"/>
  <c r="O56" i="7" s="1"/>
  <c r="L57" i="7"/>
  <c r="O57" i="7" s="1"/>
  <c r="L58" i="7"/>
  <c r="O58" i="7" s="1"/>
  <c r="L59" i="7"/>
  <c r="O59" i="7" s="1"/>
  <c r="L60" i="7"/>
  <c r="O60" i="7" s="1"/>
  <c r="L61" i="7"/>
  <c r="O61" i="7" s="1"/>
  <c r="L62" i="7"/>
  <c r="O62" i="7" s="1"/>
  <c r="L63" i="7"/>
  <c r="O63" i="7" s="1"/>
  <c r="L64" i="7"/>
  <c r="O64" i="7" s="1"/>
  <c r="L65" i="7"/>
  <c r="O65" i="7" s="1"/>
  <c r="L66" i="7"/>
  <c r="O66" i="7" s="1"/>
  <c r="L67" i="7"/>
  <c r="O67" i="7" s="1"/>
  <c r="L68" i="7"/>
  <c r="O68" i="7" s="1"/>
  <c r="L69" i="7"/>
  <c r="O69" i="7" s="1"/>
  <c r="L70" i="7"/>
  <c r="O70" i="7" s="1"/>
  <c r="L71" i="7"/>
  <c r="O71" i="7" s="1"/>
  <c r="L72" i="7"/>
  <c r="O72" i="7" s="1"/>
  <c r="L73" i="7"/>
  <c r="O73" i="7" s="1"/>
  <c r="L74" i="7"/>
  <c r="O74" i="7" s="1"/>
  <c r="L75" i="7"/>
  <c r="O75" i="7" s="1"/>
  <c r="L76" i="7"/>
  <c r="O76" i="7" s="1"/>
  <c r="L77" i="7"/>
  <c r="O77" i="7" s="1"/>
  <c r="L78" i="7"/>
  <c r="O78" i="7" s="1"/>
  <c r="L79" i="7"/>
  <c r="O79" i="7" s="1"/>
  <c r="L80" i="7"/>
  <c r="O80" i="7" s="1"/>
  <c r="L81" i="7"/>
  <c r="O81" i="7" s="1"/>
  <c r="L82" i="7"/>
  <c r="O82" i="7" s="1"/>
  <c r="L83" i="7"/>
  <c r="O83" i="7" s="1"/>
  <c r="L84" i="7"/>
  <c r="O84" i="7" s="1"/>
  <c r="L85" i="7"/>
  <c r="O85" i="7" s="1"/>
  <c r="L86" i="7"/>
  <c r="O86" i="7" s="1"/>
  <c r="L87" i="7"/>
  <c r="O87" i="7" s="1"/>
  <c r="L88" i="7"/>
  <c r="O88" i="7" s="1"/>
  <c r="L89" i="7"/>
  <c r="O89" i="7" s="1"/>
  <c r="L90" i="7"/>
  <c r="O90" i="7" s="1"/>
  <c r="L91" i="7"/>
  <c r="O91" i="7" s="1"/>
  <c r="L92" i="7"/>
  <c r="O92" i="7" s="1"/>
  <c r="L93" i="7"/>
  <c r="O93" i="7" s="1"/>
  <c r="L94" i="7"/>
  <c r="O94" i="7" s="1"/>
  <c r="L95" i="7"/>
  <c r="O95" i="7" s="1"/>
  <c r="L96" i="7"/>
  <c r="O96" i="7" s="1"/>
  <c r="L97" i="7"/>
  <c r="O97" i="7" s="1"/>
  <c r="L98" i="7"/>
  <c r="O98" i="7" s="1"/>
  <c r="L99" i="7"/>
  <c r="O99" i="7" s="1"/>
  <c r="L100" i="7"/>
  <c r="O100" i="7" s="1"/>
  <c r="L101" i="7"/>
  <c r="O101" i="7" s="1"/>
  <c r="L102" i="7"/>
  <c r="O102" i="7" s="1"/>
  <c r="L103" i="7"/>
  <c r="O103" i="7" s="1"/>
  <c r="L104" i="7"/>
  <c r="O104" i="7" s="1"/>
  <c r="L105" i="7"/>
  <c r="O105" i="7" s="1"/>
  <c r="L106" i="7"/>
  <c r="O106" i="7" s="1"/>
  <c r="L107" i="7"/>
  <c r="O107" i="7" s="1"/>
  <c r="L108" i="7"/>
  <c r="O108" i="7" s="1"/>
  <c r="L109" i="7"/>
  <c r="O109" i="7" s="1"/>
  <c r="L110" i="7"/>
  <c r="O110" i="7" s="1"/>
  <c r="L111" i="7"/>
  <c r="O111" i="7" s="1"/>
  <c r="L112" i="7"/>
  <c r="O112" i="7" s="1"/>
  <c r="L113" i="7"/>
  <c r="O113" i="7" s="1"/>
  <c r="L114" i="7"/>
  <c r="O114" i="7" s="1"/>
  <c r="L115" i="7"/>
  <c r="O115" i="7" s="1"/>
  <c r="L116" i="7"/>
  <c r="O116" i="7" s="1"/>
  <c r="L117" i="7"/>
  <c r="O117" i="7" s="1"/>
  <c r="L118" i="7"/>
  <c r="O118" i="7" s="1"/>
  <c r="L119" i="7"/>
  <c r="O119" i="7" s="1"/>
  <c r="L120" i="7"/>
  <c r="O120" i="7" s="1"/>
  <c r="L121" i="7"/>
  <c r="O121" i="7" s="1"/>
  <c r="L122" i="7"/>
  <c r="O122" i="7" s="1"/>
  <c r="L123" i="7"/>
  <c r="O123" i="7" s="1"/>
  <c r="L124" i="7"/>
  <c r="O124" i="7" s="1"/>
  <c r="L125" i="7"/>
  <c r="O125" i="7" s="1"/>
  <c r="L126" i="7"/>
  <c r="O126" i="7" s="1"/>
  <c r="L127" i="7"/>
  <c r="O127" i="7" s="1"/>
  <c r="L128" i="7"/>
  <c r="O128" i="7" s="1"/>
  <c r="L129" i="7"/>
  <c r="O129" i="7" s="1"/>
  <c r="O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65" i="1" l="1"/>
  <c r="Q166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P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Q2" i="1"/>
  <c r="P2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41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<sst xmlns="http://schemas.openxmlformats.org/spreadsheetml/2006/main" count="295" uniqueCount="289">
  <si>
    <t>x_LK</t>
  </si>
  <si>
    <t>y_LK</t>
  </si>
  <si>
    <t>x_RK</t>
  </si>
  <si>
    <t>y_RK</t>
  </si>
  <si>
    <t>膝</t>
    <rPh sb="0" eb="1">
      <t>ヒザ</t>
    </rPh>
    <phoneticPr fontId="18"/>
  </si>
  <si>
    <t>ハミング窓</t>
    <rPh sb="4" eb="5">
      <t>マド</t>
    </rPh>
    <phoneticPr fontId="18"/>
  </si>
  <si>
    <t>窓通過</t>
    <rPh sb="0" eb="1">
      <t>マド</t>
    </rPh>
    <rPh sb="1" eb="3">
      <t>ツウカ</t>
    </rPh>
    <phoneticPr fontId="18"/>
  </si>
  <si>
    <t>N</t>
    <phoneticPr fontId="18"/>
  </si>
  <si>
    <t>膝系列相関</t>
    <rPh sb="0" eb="1">
      <t>ヒザ</t>
    </rPh>
    <rPh sb="1" eb="3">
      <t>ケイレツ</t>
    </rPh>
    <rPh sb="3" eb="5">
      <t>ソウカン</t>
    </rPh>
    <phoneticPr fontId="18"/>
  </si>
  <si>
    <t>フーリエ変換後</t>
    <rPh sb="4" eb="6">
      <t>ヘンカン</t>
    </rPh>
    <rPh sb="6" eb="7">
      <t>ゴ</t>
    </rPh>
    <phoneticPr fontId="18"/>
  </si>
  <si>
    <t>絶対値</t>
    <rPh sb="0" eb="3">
      <t>ゼッタイチ</t>
    </rPh>
    <phoneticPr fontId="18"/>
  </si>
  <si>
    <t>次数</t>
    <rPh sb="0" eb="2">
      <t>ジスウ</t>
    </rPh>
    <phoneticPr fontId="18"/>
  </si>
  <si>
    <t>周波数</t>
    <rPh sb="0" eb="3">
      <t>シュウハスウ</t>
    </rPh>
    <phoneticPr fontId="18"/>
  </si>
  <si>
    <t>振幅</t>
    <rPh sb="0" eb="2">
      <t>シンプク</t>
    </rPh>
    <phoneticPr fontId="18"/>
  </si>
  <si>
    <t>フーリエ逆変換後</t>
    <rPh sb="4" eb="5">
      <t>ギャク</t>
    </rPh>
    <rPh sb="5" eb="7">
      <t>ヘンカン</t>
    </rPh>
    <rPh sb="7" eb="8">
      <t>ゴ</t>
    </rPh>
    <phoneticPr fontId="18"/>
  </si>
  <si>
    <t>実部</t>
    <rPh sb="0" eb="1">
      <t>ジツ</t>
    </rPh>
    <rPh sb="1" eb="2">
      <t>ブ</t>
    </rPh>
    <phoneticPr fontId="18"/>
  </si>
  <si>
    <t>虚部</t>
    <rPh sb="0" eb="1">
      <t>キョ</t>
    </rPh>
    <rPh sb="1" eb="2">
      <t>ブ</t>
    </rPh>
    <phoneticPr fontId="18"/>
  </si>
  <si>
    <t>スペクトル</t>
    <phoneticPr fontId="18"/>
  </si>
  <si>
    <t>ローパスフィルタ</t>
    <phoneticPr fontId="18"/>
  </si>
  <si>
    <t>フィルタ通過後</t>
    <rPh sb="4" eb="6">
      <t>ツウカ</t>
    </rPh>
    <rPh sb="6" eb="7">
      <t>ゴ</t>
    </rPh>
    <phoneticPr fontId="18"/>
  </si>
  <si>
    <t>通過後スペクトル</t>
    <rPh sb="0" eb="2">
      <t>ツウカ</t>
    </rPh>
    <rPh sb="2" eb="3">
      <t>ゴ</t>
    </rPh>
    <phoneticPr fontId="18"/>
  </si>
  <si>
    <t>逆フーリエ</t>
    <rPh sb="0" eb="1">
      <t>ギャク</t>
    </rPh>
    <phoneticPr fontId="18"/>
  </si>
  <si>
    <t>-432.184510600044+192.90990164622i</t>
  </si>
  <si>
    <t>-57.3016389904084-93.596127621516i</t>
  </si>
  <si>
    <t>119.945289649902+71.8544495798391i</t>
  </si>
  <si>
    <t>-60.7632228353811-66.5968198152915i</t>
  </si>
  <si>
    <t>-8.81660182075374-97.1699424242915i</t>
  </si>
  <si>
    <t>113.851810158195+204.913195634087i</t>
  </si>
  <si>
    <t>-146.143683250809-79.7613193639385i</t>
  </si>
  <si>
    <t>64.4378704542441-116.094757877453i</t>
  </si>
  <si>
    <t>-63.1794150446382+74.3329610850589i</t>
  </si>
  <si>
    <t>80.885617821518-6.78706666912406i</t>
  </si>
  <si>
    <t>-154.152653463507-11.0041077440028i</t>
  </si>
  <si>
    <t>119.866878157175+24.2503409563709i</t>
  </si>
  <si>
    <t>-35.6838258194589-60.3010487476216i</t>
  </si>
  <si>
    <t>58.4946466304811+44.0301655312058i</t>
  </si>
  <si>
    <t>-48.9197610370959+2.92487116264932i</t>
  </si>
  <si>
    <t>-10.9331950669558+12.7152754549088i</t>
  </si>
  <si>
    <t>-25.2894313273185-68.161857923405i</t>
  </si>
  <si>
    <t>75.1793793345601+54.6267349434975i</t>
  </si>
  <si>
    <t>-46.171311651404+22.8395326694478i</t>
  </si>
  <si>
    <t>20.5090568617578-25.1076113869629i</t>
  </si>
  <si>
    <t>-21.158990557035-28.5485727490442i</t>
  </si>
  <si>
    <t>-23.843138592524+54.7283729047788i</t>
  </si>
  <si>
    <t>10.5539092991446-36.0312019286086i</t>
  </si>
  <si>
    <t>43.2907111701924+8.62379587982013i</t>
  </si>
  <si>
    <t>-33.8327188291881-16.2861717416557i</t>
  </si>
  <si>
    <t>10.0614921067681+49.2051931692182i</t>
  </si>
  <si>
    <t>-18.8272379275223-66.115951041638i</t>
  </si>
  <si>
    <t>8.48775521162187+4.04751026350903i</t>
  </si>
  <si>
    <t>-9.16529811003515+22.1452260920714i</t>
  </si>
  <si>
    <t>10.5699226699536+29.3127096198489i</t>
  </si>
  <si>
    <t>-7.97922965162284-40.7764489193287i</t>
  </si>
  <si>
    <t>-31.0038978278166+2.95298396443604i</t>
  </si>
  <si>
    <t>17.4839830332805-6.52651994529047i</t>
  </si>
  <si>
    <t>17.8117226191169+11.1657829252584i</t>
  </si>
  <si>
    <t>-20.6797706871539+0.449043936635949i</t>
  </si>
  <si>
    <t>-7.01830248710341-0.973756967561123i</t>
  </si>
  <si>
    <t>28.9250079814507+18.0416943495975i</t>
  </si>
  <si>
    <t>-3.86161247670522-31.9193264534141i</t>
  </si>
  <si>
    <t>-15.8380526096217+13.6216353070682i</t>
  </si>
  <si>
    <t>2.30591215690121-29.3709567018131i</t>
  </si>
  <si>
    <t>9.38314527041814+34.857321294716i</t>
  </si>
  <si>
    <t>-27.3622489219787-0.419334578575324i</t>
  </si>
  <si>
    <t>22.0943831748762+15.7831416949453i</t>
  </si>
  <si>
    <t>-19.0913001987445-26.0924200403914i</t>
  </si>
  <si>
    <t>16.3449539040101+10.9530999957497i</t>
  </si>
  <si>
    <t>-1.24537205682497-30.3166051295099i</t>
  </si>
  <si>
    <t>0.970839870556793+30.3720684719781i</t>
  </si>
  <si>
    <t>-14.1197150787246+2.95482481067713i</t>
  </si>
  <si>
    <t>24.5169496539483+13.4681436810237i</t>
  </si>
  <si>
    <t>-34.5682230402487-53.4546919099681i</t>
  </si>
  <si>
    <t>15.5752403222619+61.7241395307921i</t>
  </si>
  <si>
    <t>29.5464737614013-32.3976953823276i</t>
  </si>
  <si>
    <t>-35.3610608398762-9.21214627078678i</t>
  </si>
  <si>
    <t>-38.0654446155811+26.1074075008002i</t>
  </si>
  <si>
    <t>57.0890641339182+11.4345836233972i</t>
  </si>
  <si>
    <t>-14.9295835505281-69.848791467126i</t>
  </si>
  <si>
    <t>-12.7718258147345+57.4612819032364i</t>
  </si>
  <si>
    <t>26.4616060342402-2.54865579520212i</t>
  </si>
  <si>
    <t>-29.9223822263913-41.6450621615985i</t>
  </si>
  <si>
    <t>-17.3795875722717+29.5945519449028i</t>
  </si>
  <si>
    <t>40.3639843547128+9.29296937848167i</t>
  </si>
  <si>
    <t>-3.87855407366375-32.8479317683081i</t>
  </si>
  <si>
    <t>-12.99031093038+37.9413665916338i</t>
  </si>
  <si>
    <t>-12.9903109303804-37.9413665916342i</t>
  </si>
  <si>
    <t>-3.87855407366349+32.8479317683082i</t>
  </si>
  <si>
    <t>40.3639843547127-9.2929693784818i</t>
  </si>
  <si>
    <t>-17.3795875722717-29.5945519449028i</t>
  </si>
  <si>
    <t>-29.922382226391+41.6450621615987i</t>
  </si>
  <si>
    <t>26.4616060342401+2.54865579520212i</t>
  </si>
  <si>
    <t>-12.7718258147346-57.4612819032365i</t>
  </si>
  <si>
    <t>-14.9295835505278+69.8487914671261i</t>
  </si>
  <si>
    <t>57.089064133918-11.4345836233976i</t>
  </si>
  <si>
    <t>-38.0654446155811-26.1074075007999i</t>
  </si>
  <si>
    <t>-35.3610608398761+9.21214627078676i</t>
  </si>
  <si>
    <t>29.5464737614014+32.3976953823276i</t>
  </si>
  <si>
    <t>15.5752403222617-61.7241395307922i</t>
  </si>
  <si>
    <t>-34.5682230402485+53.4546919099684i</t>
  </si>
  <si>
    <t>24.5169496539483-13.468143681024i</t>
  </si>
  <si>
    <t>-14.1197150787246-2.95482481067712i</t>
  </si>
  <si>
    <t>0.970839870556793-30.3720684719783i</t>
  </si>
  <si>
    <t>-1.24537205682491+30.3166051295101i</t>
  </si>
  <si>
    <t>16.34495390401-10.9530999957499i</t>
  </si>
  <si>
    <t>-19.0913001987444+26.0924200403915i</t>
  </si>
  <si>
    <t>22.0943831748763-15.7831416949456i</t>
  </si>
  <si>
    <t>-27.3622489219788+0.419334578575523i</t>
  </si>
  <si>
    <t>9.38314527041821-34.8573212947161i</t>
  </si>
  <si>
    <t>2.3059121569012+29.3709567018131i</t>
  </si>
  <si>
    <t>-15.8380526096217-13.6216353070684i</t>
  </si>
  <si>
    <t>-3.86161247670517+31.9193264534144i</t>
  </si>
  <si>
    <t>28.9250079814508-18.0416943495979i</t>
  </si>
  <si>
    <t>-7.01830248710346+0.973756967561142i</t>
  </si>
  <si>
    <t>-20.6797706871539-0.449043936635938i</t>
  </si>
  <si>
    <t>17.8117226191167-11.1657829252584i</t>
  </si>
  <si>
    <t>17.483983033281+6.52651994529014i</t>
  </si>
  <si>
    <t>-31.0038978278166-2.95298396443604i</t>
  </si>
  <si>
    <t>-7.97922965162242+40.7764489193283i</t>
  </si>
  <si>
    <t>10.5699226699535-29.3127096198487i</t>
  </si>
  <si>
    <t>-9.16529811003514-22.1452260920715i</t>
  </si>
  <si>
    <t>8.48775521162186-4.04751026350906i</t>
  </si>
  <si>
    <t>-18.8272379275218+66.1159510416381i</t>
  </si>
  <si>
    <t>10.0614921067677-49.2051931692181i</t>
  </si>
  <si>
    <t>-33.8327188291878+16.2861717416556i</t>
  </si>
  <si>
    <t>43.2907111701924-8.62379587982014i</t>
  </si>
  <si>
    <t>10.5539092991449+36.0312019286084i</t>
  </si>
  <si>
    <t>-23.8431385925244-54.7283729047786i</t>
  </si>
  <si>
    <t>-21.1589905570347+28.5485727490442i</t>
  </si>
  <si>
    <t>20.5090568617578+25.1076113869629i</t>
  </si>
  <si>
    <t>-46.1713116514038-22.8395326694475i</t>
  </si>
  <si>
    <t>75.1793793345596-54.6267349434978i</t>
  </si>
  <si>
    <t>-25.2894313273179+68.161857923405i</t>
  </si>
  <si>
    <t>-10.9331950669559-12.7152754549088i</t>
  </si>
  <si>
    <t>-48.9197610370955-2.92487116264918i</t>
  </si>
  <si>
    <t>58.4946466304808-44.030165531206i</t>
  </si>
  <si>
    <t>-35.6838258194584+60.3010487476217i</t>
  </si>
  <si>
    <t>119.866878157175-24.2503409563712i</t>
  </si>
  <si>
    <t>-154.152653463507+11.0041077440035i</t>
  </si>
  <si>
    <t>80.885617821518+6.7870666691236i</t>
  </si>
  <si>
    <t>-63.1794150446383-74.3329610850586i</t>
  </si>
  <si>
    <t>64.4378704542445+116.094757877453i</t>
  </si>
  <si>
    <t>-146.143683250809+79.7613193639391i</t>
  </si>
  <si>
    <t>113.851810158195-204.913195634088i</t>
  </si>
  <si>
    <t>-8.81660182075308+97.1699424242916i</t>
  </si>
  <si>
    <t>-60.7632228353809+66.5968198152917i</t>
  </si>
  <si>
    <t>119.945289649902-71.8544495798396i</t>
  </si>
  <si>
    <t>-57.301638990408+93.596127621516i</t>
  </si>
  <si>
    <t>-432.184510600045-192.909901646218i</t>
  </si>
  <si>
    <t>time</t>
  </si>
  <si>
    <t>x_LA</t>
  </si>
  <si>
    <t>y_LA</t>
  </si>
  <si>
    <t>x_RA</t>
  </si>
  <si>
    <t>y_RA</t>
  </si>
  <si>
    <t>x_LW</t>
  </si>
  <si>
    <t>y_LW</t>
  </si>
  <si>
    <t>x_RW</t>
  </si>
  <si>
    <t>y_RW</t>
  </si>
  <si>
    <t>足首</t>
    <rPh sb="0" eb="1">
      <t>アシ</t>
    </rPh>
    <rPh sb="1" eb="2">
      <t>クビ</t>
    </rPh>
    <phoneticPr fontId="18"/>
  </si>
  <si>
    <t>手</t>
    <rPh sb="0" eb="1">
      <t>テ</t>
    </rPh>
    <phoneticPr fontId="18"/>
  </si>
  <si>
    <t>19.0115962740236</t>
  </si>
  <si>
    <t>2.29482901672811-3.34413118625027i</t>
  </si>
  <si>
    <t>1.06008802475118-0.418457611641107i</t>
  </si>
  <si>
    <t>2.26974634401827-0.821337543232811i</t>
  </si>
  <si>
    <t>0.264402152559496+0.970515540475451i</t>
  </si>
  <si>
    <t>0.504001522587156+0.924584365829435i</t>
  </si>
  <si>
    <t>1.06730374183403-2.14116832037723i</t>
  </si>
  <si>
    <t>-1.85710392884639+1.12701669121782i</t>
  </si>
  <si>
    <t>-0.252161334168611+2.14266845227816i</t>
  </si>
  <si>
    <t>-0.98642795204206-8.13023089715915E-002i</t>
  </si>
  <si>
    <t>-1.42632193498159E-002+0.18247226838173i</t>
  </si>
  <si>
    <t>-1.77825492201871+0.318315111652759i</t>
  </si>
  <si>
    <t>1.07449125365187+0.138058864817126i</t>
  </si>
  <si>
    <t>0.247833668608725+0.731392877350526i</t>
  </si>
  <si>
    <t>0.692700885898962-0.450788036989943i</t>
  </si>
  <si>
    <t>-0.657011071498445-0.249195473574706i</t>
  </si>
  <si>
    <t>-0.550027973679107+2.55362272066239E-002i</t>
  </si>
  <si>
    <t>-0.216482526267299+0.720006231880446i</t>
  </si>
  <si>
    <t>0.864547632684099-0.720614500727934i</t>
  </si>
  <si>
    <t>-0.370311837805771-0.54860156283288i</t>
  </si>
  <si>
    <t>-0.116836183577524+0.255987341280051i</t>
  </si>
  <si>
    <t>-0.559836136931282+0.305782290060699i</t>
  </si>
  <si>
    <t>-0.516137299811434-0.488471505721395i</t>
  </si>
  <si>
    <t>0.160683943678144+0.37181357320936i</t>
  </si>
  <si>
    <t>0.563057684019388+8.40985043197998E-002i</t>
  </si>
  <si>
    <t>-0.320624793935052+0.142799512672847i</t>
  </si>
  <si>
    <t>-0.183322420410593-0.265624371628874i</t>
  </si>
  <si>
    <t>-0.414747804236457+0.910820237218327i</t>
  </si>
  <si>
    <t>-0.1306323998398+0.155567559587875i</t>
  </si>
  <si>
    <t>-0.246149919170308-0.415767691249132i</t>
  </si>
  <si>
    <t>-0.162507679445827-0.378206363374414i</t>
  </si>
  <si>
    <t>-0.44867816487054+0.533560679729322i</t>
  </si>
  <si>
    <t>-0.589141092156474+0.266643977344847i</t>
  </si>
  <si>
    <t>0.100177622266844+0.166690574333146i</t>
  </si>
  <si>
    <t>0.21024032273755-0.136038822613742i</t>
  </si>
  <si>
    <t>-0.224371586355951-9.07972613717619E-002i</t>
  </si>
  <si>
    <t>-3.01646407525021E-002-5.03128614600133E-002i</t>
  </si>
  <si>
    <t>0.392141989950862-9.08742899464605E-002i</t>
  </si>
  <si>
    <t>-7.19931134272334E-003+0.449138672507899i</t>
  </si>
  <si>
    <t>-0.268676080873672+9.35856018900572E-002i</t>
  </si>
  <si>
    <t>-9.60897355890032E-002+0.238465357208448i</t>
  </si>
  <si>
    <t>-6.68332015473697E-002-0.541809060127606i</t>
  </si>
  <si>
    <t>-0.40712839161465-0.311352382623526i</t>
  </si>
  <si>
    <t>5.66399283025906E-002-0.210400496427311i</t>
  </si>
  <si>
    <t>-0.179011073708808+0.342324879832935i</t>
  </si>
  <si>
    <t>0.188123964662001+0.121269359690931i</t>
  </si>
  <si>
    <t>6.34450775684741E-002+0.30332367243695i</t>
  </si>
  <si>
    <t>-2.36600133345744E-002-0.428872892872524i</t>
  </si>
  <si>
    <t>-0.180076369615988-0.266589424729119i</t>
  </si>
  <si>
    <t>9.65494996550759E-002-0.103204333989587i</t>
  </si>
  <si>
    <t>-0.389467750662411+0.492307539104111i</t>
  </si>
  <si>
    <t>0.141130102127806-0.559645518215485i</t>
  </si>
  <si>
    <t>0.180277763360607+0.263304194240965i</t>
  </si>
  <si>
    <t>-0.688916406801874+0.117568728772114i</t>
  </si>
  <si>
    <t>-0.622859127439127-0.260774736711716i</t>
  </si>
  <si>
    <t>0.518369679662386+9.79990083481093E-002i</t>
  </si>
  <si>
    <t>-4.54868603635465E-002+0.851643754587992i</t>
  </si>
  <si>
    <t>-0.143943276783383-0.438981388192566i</t>
  </si>
  <si>
    <t>0.102747561795067+6.33427607606076E-002i</t>
  </si>
  <si>
    <t>-0.467478974881994+0.517097223843149i</t>
  </si>
  <si>
    <t>-0.199376808048216-0.249261939072503i</t>
  </si>
  <si>
    <t>0.557243186461877-0.146906002243608i</t>
  </si>
  <si>
    <t>0.158739800933877+0.202381703495038i</t>
  </si>
  <si>
    <t>-6.77632360327518E-002-0.463763473216529i</t>
  </si>
  <si>
    <t>0.113808777491204</t>
  </si>
  <si>
    <t>-6.77632360327576E-002+0.463763473216527i</t>
  </si>
  <si>
    <t>0.158739800933878-0.202381703495039i</t>
  </si>
  <si>
    <t>0.557243186461875+0.146906002243609i</t>
  </si>
  <si>
    <t>-0.199376808048216+0.249261939072502i</t>
  </si>
  <si>
    <t>-0.46747897488199-0.517097223843151i</t>
  </si>
  <si>
    <t>0.102747561795066-6.33427607606081E-002i</t>
  </si>
  <si>
    <t>-0.143943276783383+0.438981388192567i</t>
  </si>
  <si>
    <t>-4.54868603635427E-002-0.851643754587991i</t>
  </si>
  <si>
    <t>0.518369679662386-9.79990083481057E-002i</t>
  </si>
  <si>
    <t>-0.622859127439128+0.260774736711713i</t>
  </si>
  <si>
    <t>-0.688916406801872-0.117568728772116i</t>
  </si>
  <si>
    <t>0.180277763360607-0.263304194240964i</t>
  </si>
  <si>
    <t>0.141130102127805+0.559645518215485i</t>
  </si>
  <si>
    <t>-0.389467750662409-0.492307539104115i</t>
  </si>
  <si>
    <t>9.65494996550749E-002+0.103204333989588i</t>
  </si>
  <si>
    <t>-0.180076369615988+0.266589424729119i</t>
  </si>
  <si>
    <t>-2.36600133345754E-002+0.428872892872525i</t>
  </si>
  <si>
    <t>6.34450775684741E-002-0.303323672436952i</t>
  </si>
  <si>
    <t>0.188123964662-0.12126935969093i</t>
  </si>
  <si>
    <t>-0.179011073708807-0.342324879832936i</t>
  </si>
  <si>
    <t>5.66399283025908E-002+0.210400496427313i</t>
  </si>
  <si>
    <t>-0.407128391614652+0.311352382623524i</t>
  </si>
  <si>
    <t>-6.68332015473708E-002+0.541809060127607i</t>
  </si>
  <si>
    <t>-9.60897355890029E-002-0.238465357208448i</t>
  </si>
  <si>
    <t>-0.268676080873671-9.35856018900558E-002i</t>
  </si>
  <si>
    <t>-7.19931134272184E-003-0.449138672507901i</t>
  </si>
  <si>
    <t>0.392141989950862+9.08742899464643E-002i</t>
  </si>
  <si>
    <t>-3.0164640752503E-002+5.03128614600134E-002i</t>
  </si>
  <si>
    <t>-0.224371586355952+9.07972613717609E-002i</t>
  </si>
  <si>
    <t>0.210240322737548+0.136038822613741i</t>
  </si>
  <si>
    <t>0.100177622266847-0.166690574333146i</t>
  </si>
  <si>
    <t>-0.589141092156474-0.266643977344847i</t>
  </si>
  <si>
    <t>-0.448678164870539-0.533560679729323i</t>
  </si>
  <si>
    <t>-0.16250767944583+0.378206363374411i</t>
  </si>
  <si>
    <t>-0.24614991917031+0.415767691249131i</t>
  </si>
  <si>
    <t>-0.130632399839799-0.155567559587876i</t>
  </si>
  <si>
    <t>-0.414747804236452-0.91082023721833i</t>
  </si>
  <si>
    <t>-0.183322420410596+0.265624371628873i</t>
  </si>
  <si>
    <t>-0.32062479393505-0.142799512672847i</t>
  </si>
  <si>
    <t>0.563057684019389-8.40985043197988E-002i</t>
  </si>
  <si>
    <t>0.160683943678147-0.371813573209359i</t>
  </si>
  <si>
    <t>-0.516137299811438+0.488471505721392i</t>
  </si>
  <si>
    <t>-0.55983613693128-0.3057822900607i</t>
  </si>
  <si>
    <t>-0.116836183577525-0.255987341280052i</t>
  </si>
  <si>
    <t>-0.370311837805774+0.548601562832877i</t>
  </si>
  <si>
    <t>0.864547632684094+0.720614500727937i</t>
  </si>
  <si>
    <t>-0.216482526267295-0.720006231880448i</t>
  </si>
  <si>
    <t>-0.550027973679106-2.55362272066244E-002i</t>
  </si>
  <si>
    <t>-0.657011071498446+0.249195473574704i</t>
  </si>
  <si>
    <t>0.692700885898959+0.450788036989946i</t>
  </si>
  <si>
    <t>0.247833668608728-0.731392877350525i</t>
  </si>
  <si>
    <t>1.07449125365187-0.138058864817123i</t>
  </si>
  <si>
    <t>-1.77825492201871-0.318315111652767i</t>
  </si>
  <si>
    <t>-1.42632193498166E-002-0.182472268381728i</t>
  </si>
  <si>
    <t>-0.986427952042061+8.13023089715849E-002i</t>
  </si>
  <si>
    <t>-0.252161334168605-2.14266845227816i</t>
  </si>
  <si>
    <t>-1.85710392884639-1.12701669121783i</t>
  </si>
  <si>
    <t>1.06730374183402+2.14116832037723i</t>
  </si>
  <si>
    <t>0.504001522587157-0.924584365829435i</t>
  </si>
  <si>
    <t>0.264402152559499-0.970515540475451i</t>
  </si>
  <si>
    <t>2.26974634401826+0.82133754323282i</t>
  </si>
  <si>
    <t>1.06008802475118+0.418457611641114i</t>
  </si>
  <si>
    <t>2.2948290167281+3.34413118625028i</t>
  </si>
  <si>
    <t>総時間m</t>
    <rPh sb="0" eb="1">
      <t>ソウ</t>
    </rPh>
    <rPh sb="1" eb="3">
      <t>ジカン</t>
    </rPh>
    <phoneticPr fontId="18"/>
  </si>
  <si>
    <t>周期</t>
    <rPh sb="0" eb="2">
      <t>シュウキ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</si>
</sst>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  <xf numFmtId="0" fontId="0" fillId="0" borderId="11" xfId="0" applyFill="1" applyBorder="1">
      <alignment vertical="center"/>
    </xf>
    <xf numFmtId="11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dateArr!$S$1</c:f>
              <c:strCache>
                <c:ptCount val="1"/>
                <c:pt idx="0">
                  <c:v>膝系列相関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dateArr!$S$2:$S$129</c:f>
              <c:numCache>
                <c:formatCode>General</c:formatCode>
                <c:ptCount val="128"/>
                <c:pt idx="0">
                  <c:v>0.64441919558891603</c:v>
                </c:pt>
                <c:pt idx="1">
                  <c:v>0.56087101238625758</c:v>
                </c:pt>
                <c:pt idx="2">
                  <c:v>0.42443441441431778</c:v>
                </c:pt>
                <c:pt idx="3">
                  <c:v>0.31857363140292733</c:v>
                </c:pt>
                <c:pt idx="4">
                  <c:v>0.26121537076980511</c:v>
                </c:pt>
                <c:pt idx="5">
                  <c:v>0.1532799746962786</c:v>
                </c:pt>
                <c:pt idx="6">
                  <c:v>0.12000463192635885</c:v>
                </c:pt>
                <c:pt idx="7">
                  <c:v>6.6477774856383079E-2</c:v>
                </c:pt>
                <c:pt idx="8">
                  <c:v>5.2304821282865156E-2</c:v>
                </c:pt>
                <c:pt idx="9">
                  <c:v>1.7044850184189445E-2</c:v>
                </c:pt>
                <c:pt idx="10">
                  <c:v>6.5818622237622484E-2</c:v>
                </c:pt>
                <c:pt idx="11">
                  <c:v>1.6258542001756082E-2</c:v>
                </c:pt>
                <c:pt idx="12">
                  <c:v>3.6248518395118522E-2</c:v>
                </c:pt>
                <c:pt idx="13">
                  <c:v>5.8085069549346849E-2</c:v>
                </c:pt>
                <c:pt idx="14">
                  <c:v>9.51155093807943E-2</c:v>
                </c:pt>
                <c:pt idx="15">
                  <c:v>0.13954073784570556</c:v>
                </c:pt>
                <c:pt idx="16">
                  <c:v>0.13470061654974771</c:v>
                </c:pt>
                <c:pt idx="17">
                  <c:v>0.200129588312081</c:v>
                </c:pt>
                <c:pt idx="18">
                  <c:v>0.28050225162238251</c:v>
                </c:pt>
                <c:pt idx="19">
                  <c:v>0.25905175094501837</c:v>
                </c:pt>
                <c:pt idx="20">
                  <c:v>0.23999880836744561</c:v>
                </c:pt>
                <c:pt idx="21">
                  <c:v>0.18085067964168897</c:v>
                </c:pt>
                <c:pt idx="22">
                  <c:v>0.14558352938460098</c:v>
                </c:pt>
                <c:pt idx="23">
                  <c:v>2.896574066313987E-2</c:v>
                </c:pt>
                <c:pt idx="24">
                  <c:v>-5.3963088432312754E-2</c:v>
                </c:pt>
                <c:pt idx="25">
                  <c:v>-0.11632470455594399</c:v>
                </c:pt>
                <c:pt idx="26">
                  <c:v>-0.13705611657880912</c:v>
                </c:pt>
                <c:pt idx="27">
                  <c:v>-0.16736360065880665</c:v>
                </c:pt>
                <c:pt idx="28">
                  <c:v>-0.12359107797910555</c:v>
                </c:pt>
                <c:pt idx="29">
                  <c:v>-0.12548314147826103</c:v>
                </c:pt>
                <c:pt idx="30">
                  <c:v>-0.14082878850053737</c:v>
                </c:pt>
                <c:pt idx="31">
                  <c:v>-0.11395700880293438</c:v>
                </c:pt>
                <c:pt idx="32">
                  <c:v>-7.8869104417915725E-2</c:v>
                </c:pt>
                <c:pt idx="33">
                  <c:v>-9.7049454622246088E-3</c:v>
                </c:pt>
                <c:pt idx="34">
                  <c:v>2.3562221795384412E-2</c:v>
                </c:pt>
                <c:pt idx="35">
                  <c:v>3.6554079098714852E-2</c:v>
                </c:pt>
                <c:pt idx="36">
                  <c:v>6.6930289170242629E-2</c:v>
                </c:pt>
                <c:pt idx="37">
                  <c:v>0.11423019646781887</c:v>
                </c:pt>
                <c:pt idx="38">
                  <c:v>8.102392792840056E-2</c:v>
                </c:pt>
                <c:pt idx="39">
                  <c:v>6.2156638297092462E-2</c:v>
                </c:pt>
                <c:pt idx="40">
                  <c:v>5.7441245466941952E-2</c:v>
                </c:pt>
                <c:pt idx="41">
                  <c:v>2.7565685221138829E-2</c:v>
                </c:pt>
                <c:pt idx="42">
                  <c:v>1.0086922860978897E-2</c:v>
                </c:pt>
                <c:pt idx="43">
                  <c:v>-3.1080842323883948E-2</c:v>
                </c:pt>
                <c:pt idx="44">
                  <c:v>-9.99541748485515E-2</c:v>
                </c:pt>
                <c:pt idx="45">
                  <c:v>-0.17970346063645506</c:v>
                </c:pt>
                <c:pt idx="46">
                  <c:v>-0.26047544216478996</c:v>
                </c:pt>
                <c:pt idx="47">
                  <c:v>-0.31818333820105321</c:v>
                </c:pt>
                <c:pt idx="48">
                  <c:v>-0.39704624372709507</c:v>
                </c:pt>
                <c:pt idx="49">
                  <c:v>-0.38810212360211743</c:v>
                </c:pt>
                <c:pt idx="50">
                  <c:v>-0.4135210908808003</c:v>
                </c:pt>
                <c:pt idx="51">
                  <c:v>-0.40094213306856896</c:v>
                </c:pt>
                <c:pt idx="52">
                  <c:v>-0.34628643259114855</c:v>
                </c:pt>
                <c:pt idx="53">
                  <c:v>-0.32754350779201929</c:v>
                </c:pt>
                <c:pt idx="54">
                  <c:v>-0.33353568310303799</c:v>
                </c:pt>
                <c:pt idx="55">
                  <c:v>-0.21419386663144863</c:v>
                </c:pt>
                <c:pt idx="56">
                  <c:v>-0.12528144943850197</c:v>
                </c:pt>
                <c:pt idx="57">
                  <c:v>-4.0811836029370684E-2</c:v>
                </c:pt>
                <c:pt idx="58">
                  <c:v>-2.9854592719367311E-2</c:v>
                </c:pt>
                <c:pt idx="59">
                  <c:v>-8.1842054403445053E-2</c:v>
                </c:pt>
                <c:pt idx="60">
                  <c:v>-2.9732310292031921E-2</c:v>
                </c:pt>
                <c:pt idx="61">
                  <c:v>-8.3702826602180355E-2</c:v>
                </c:pt>
                <c:pt idx="62">
                  <c:v>-0.10474576816198407</c:v>
                </c:pt>
                <c:pt idx="63">
                  <c:v>-0.20161374414129224</c:v>
                </c:pt>
                <c:pt idx="64">
                  <c:v>-0.25460195467389624</c:v>
                </c:pt>
                <c:pt idx="65">
                  <c:v>-0.3244311866964294</c:v>
                </c:pt>
                <c:pt idx="66">
                  <c:v>-0.33257993719536638</c:v>
                </c:pt>
                <c:pt idx="67">
                  <c:v>-0.38012193198274713</c:v>
                </c:pt>
                <c:pt idx="68">
                  <c:v>-0.35816020587649727</c:v>
                </c:pt>
                <c:pt idx="69">
                  <c:v>-0.36403529189791445</c:v>
                </c:pt>
                <c:pt idx="70">
                  <c:v>-0.35857108249169367</c:v>
                </c:pt>
                <c:pt idx="71">
                  <c:v>-0.27086765030236698</c:v>
                </c:pt>
                <c:pt idx="72">
                  <c:v>-0.20636316112136638</c:v>
                </c:pt>
                <c:pt idx="73">
                  <c:v>-0.19656459444160085</c:v>
                </c:pt>
                <c:pt idx="74">
                  <c:v>-0.14721329760953403</c:v>
                </c:pt>
                <c:pt idx="75">
                  <c:v>-7.4489095139908215E-2</c:v>
                </c:pt>
                <c:pt idx="76">
                  <c:v>-6.4239178209354764E-2</c:v>
                </c:pt>
                <c:pt idx="77">
                  <c:v>1.4425038040793278E-3</c:v>
                </c:pt>
                <c:pt idx="78">
                  <c:v>9.2219571910359295E-3</c:v>
                </c:pt>
                <c:pt idx="79">
                  <c:v>9.2838205660876905E-3</c:v>
                </c:pt>
                <c:pt idx="80">
                  <c:v>-7.9205608891906434E-2</c:v>
                </c:pt>
                <c:pt idx="81">
                  <c:v>-0.10111814679496586</c:v>
                </c:pt>
                <c:pt idx="82">
                  <c:v>-0.15258570922193859</c:v>
                </c:pt>
                <c:pt idx="83">
                  <c:v>-0.15170468083144203</c:v>
                </c:pt>
                <c:pt idx="84">
                  <c:v>-0.16048691236543172</c:v>
                </c:pt>
                <c:pt idx="85">
                  <c:v>-0.22366949133949618</c:v>
                </c:pt>
                <c:pt idx="86">
                  <c:v>-0.26560998957760101</c:v>
                </c:pt>
                <c:pt idx="87">
                  <c:v>-0.31473903571476902</c:v>
                </c:pt>
                <c:pt idx="88">
                  <c:v>-0.34288508697046677</c:v>
                </c:pt>
                <c:pt idx="89">
                  <c:v>-0.33840670875579415</c:v>
                </c:pt>
                <c:pt idx="90">
                  <c:v>-0.2488814234068818</c:v>
                </c:pt>
                <c:pt idx="91">
                  <c:v>-0.19538393425303965</c:v>
                </c:pt>
                <c:pt idx="92">
                  <c:v>-0.18202720509036552</c:v>
                </c:pt>
                <c:pt idx="93">
                  <c:v>-3.2699386543885545E-2</c:v>
                </c:pt>
                <c:pt idx="94">
                  <c:v>6.6687221175714351E-2</c:v>
                </c:pt>
                <c:pt idx="95">
                  <c:v>0.15375533681389744</c:v>
                </c:pt>
                <c:pt idx="96">
                  <c:v>0.22231329123875285</c:v>
                </c:pt>
                <c:pt idx="97">
                  <c:v>0.14102182579352665</c:v>
                </c:pt>
                <c:pt idx="98">
                  <c:v>0.19520336037179623</c:v>
                </c:pt>
                <c:pt idx="99">
                  <c:v>9.6091636133870992E-2</c:v>
                </c:pt>
                <c:pt idx="100">
                  <c:v>0.14536155549034141</c:v>
                </c:pt>
                <c:pt idx="101">
                  <c:v>0.13026799948706244</c:v>
                </c:pt>
                <c:pt idx="102">
                  <c:v>0.14142580363278609</c:v>
                </c:pt>
                <c:pt idx="103">
                  <c:v>0.11880608832660565</c:v>
                </c:pt>
                <c:pt idx="104">
                  <c:v>0.19280518857340112</c:v>
                </c:pt>
                <c:pt idx="105">
                  <c:v>0.20074687090303345</c:v>
                </c:pt>
                <c:pt idx="106">
                  <c:v>0.15808806520099203</c:v>
                </c:pt>
                <c:pt idx="107">
                  <c:v>0.11775754443624886</c:v>
                </c:pt>
                <c:pt idx="108">
                  <c:v>-4.1126629846102797E-2</c:v>
                </c:pt>
                <c:pt idx="109">
                  <c:v>-2.6010000701175744E-2</c:v>
                </c:pt>
                <c:pt idx="110">
                  <c:v>3.3925134570947824E-3</c:v>
                </c:pt>
                <c:pt idx="111">
                  <c:v>4.6556548370771347E-2</c:v>
                </c:pt>
                <c:pt idx="112">
                  <c:v>0.12726568589659989</c:v>
                </c:pt>
                <c:pt idx="113">
                  <c:v>0.15451462939938315</c:v>
                </c:pt>
                <c:pt idx="114">
                  <c:v>0.27949941808198719</c:v>
                </c:pt>
                <c:pt idx="115">
                  <c:v>0.28117051610096311</c:v>
                </c:pt>
                <c:pt idx="116">
                  <c:v>0.37853475000493786</c:v>
                </c:pt>
                <c:pt idx="117">
                  <c:v>0.26437318818389455</c:v>
                </c:pt>
                <c:pt idx="118">
                  <c:v>0.29435526529303407</c:v>
                </c:pt>
                <c:pt idx="119">
                  <c:v>0.22733736311120945</c:v>
                </c:pt>
                <c:pt idx="120">
                  <c:v>0.12122994295476472</c:v>
                </c:pt>
                <c:pt idx="121">
                  <c:v>6.4967689888168118E-2</c:v>
                </c:pt>
                <c:pt idx="122">
                  <c:v>1.2969682151718397E-3</c:v>
                </c:pt>
                <c:pt idx="123">
                  <c:v>5.3648700500908621E-2</c:v>
                </c:pt>
                <c:pt idx="124">
                  <c:v>3.2177884913600407E-2</c:v>
                </c:pt>
                <c:pt idx="125">
                  <c:v>0.13405640371569558</c:v>
                </c:pt>
                <c:pt idx="126">
                  <c:v>-5.2209069053301221E-2</c:v>
                </c:pt>
                <c:pt idx="127">
                  <c:v>0.16090817547097994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0B-49C2-9D4B-85F7E55B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98136"/>
        <c:axId val="276098528"/>
      </c:barChart>
      <c:catAx>
        <c:axId val="27609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98528"/>
        <c:crosses val="autoZero"/>
        <c:auto val="1"/>
        <c:lblAlgn val="ctr"/>
        <c:lblOffset val="100"/>
        <c:noMultiLvlLbl val="0"/>
      </c:catAx>
      <c:valAx>
        <c:axId val="276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9813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振幅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Sheet2!$N$3:$N$129</c:f>
              <c:numCache>
                <c:formatCode>General</c:formatCode>
                <c:ptCount val="127"/>
                <c:pt idx="0">
                  <c:v>0.21645021645021645</c:v>
                </c:pt>
                <c:pt idx="1">
                  <c:v>0.4329004329004329</c:v>
                </c:pt>
                <c:pt idx="2">
                  <c:v>0.64935064935064934</c:v>
                </c:pt>
                <c:pt idx="3">
                  <c:v>0.86580086580086579</c:v>
                </c:pt>
                <c:pt idx="4">
                  <c:v>1.0822510822510822</c:v>
                </c:pt>
                <c:pt idx="5">
                  <c:v>1.2987012987012987</c:v>
                </c:pt>
                <c:pt idx="6">
                  <c:v>1.5151515151515151</c:v>
                </c:pt>
                <c:pt idx="7">
                  <c:v>1.7316017316017316</c:v>
                </c:pt>
                <c:pt idx="8">
                  <c:v>1.948051948051948</c:v>
                </c:pt>
                <c:pt idx="9">
                  <c:v>2.1645021645021645</c:v>
                </c:pt>
                <c:pt idx="10">
                  <c:v>2.3809523809523809</c:v>
                </c:pt>
                <c:pt idx="11">
                  <c:v>2.5974025974025974</c:v>
                </c:pt>
                <c:pt idx="12">
                  <c:v>2.8138528138528138</c:v>
                </c:pt>
                <c:pt idx="13">
                  <c:v>3.0303030303030303</c:v>
                </c:pt>
                <c:pt idx="14">
                  <c:v>3.2467532467532467</c:v>
                </c:pt>
                <c:pt idx="15">
                  <c:v>3.4632034632034632</c:v>
                </c:pt>
                <c:pt idx="16">
                  <c:v>3.6796536796536796</c:v>
                </c:pt>
                <c:pt idx="17">
                  <c:v>3.8961038961038961</c:v>
                </c:pt>
                <c:pt idx="18">
                  <c:v>4.1125541125541121</c:v>
                </c:pt>
                <c:pt idx="19">
                  <c:v>4.329004329004329</c:v>
                </c:pt>
                <c:pt idx="20">
                  <c:v>4.545454545454545</c:v>
                </c:pt>
                <c:pt idx="21">
                  <c:v>4.7619047619047619</c:v>
                </c:pt>
                <c:pt idx="22">
                  <c:v>4.9783549783549779</c:v>
                </c:pt>
                <c:pt idx="23">
                  <c:v>5.1948051948051948</c:v>
                </c:pt>
                <c:pt idx="24">
                  <c:v>5.4112554112554108</c:v>
                </c:pt>
                <c:pt idx="25">
                  <c:v>5.6277056277056277</c:v>
                </c:pt>
                <c:pt idx="26">
                  <c:v>5.8441558441558437</c:v>
                </c:pt>
                <c:pt idx="27">
                  <c:v>6.0606060606060606</c:v>
                </c:pt>
                <c:pt idx="28">
                  <c:v>6.2770562770562766</c:v>
                </c:pt>
                <c:pt idx="29">
                  <c:v>6.4935064935064934</c:v>
                </c:pt>
                <c:pt idx="30">
                  <c:v>6.7099567099567095</c:v>
                </c:pt>
                <c:pt idx="31">
                  <c:v>6.9264069264069263</c:v>
                </c:pt>
                <c:pt idx="32">
                  <c:v>7.1428571428571423</c:v>
                </c:pt>
                <c:pt idx="33">
                  <c:v>7.3593073593073592</c:v>
                </c:pt>
                <c:pt idx="34">
                  <c:v>7.5757575757575752</c:v>
                </c:pt>
                <c:pt idx="35">
                  <c:v>7.7922077922077921</c:v>
                </c:pt>
                <c:pt idx="36">
                  <c:v>8.0086580086580081</c:v>
                </c:pt>
                <c:pt idx="37">
                  <c:v>8.2251082251082241</c:v>
                </c:pt>
                <c:pt idx="38">
                  <c:v>8.4415584415584419</c:v>
                </c:pt>
                <c:pt idx="39">
                  <c:v>8.6580086580086579</c:v>
                </c:pt>
                <c:pt idx="40">
                  <c:v>8.8744588744588739</c:v>
                </c:pt>
                <c:pt idx="41">
                  <c:v>9.0909090909090899</c:v>
                </c:pt>
                <c:pt idx="42">
                  <c:v>9.3073593073593077</c:v>
                </c:pt>
                <c:pt idx="43">
                  <c:v>9.5238095238095237</c:v>
                </c:pt>
                <c:pt idx="44">
                  <c:v>9.7402597402597397</c:v>
                </c:pt>
                <c:pt idx="45">
                  <c:v>9.9567099567099557</c:v>
                </c:pt>
                <c:pt idx="46">
                  <c:v>10.173160173160174</c:v>
                </c:pt>
                <c:pt idx="47">
                  <c:v>10.38961038961039</c:v>
                </c:pt>
                <c:pt idx="48">
                  <c:v>10.606060606060606</c:v>
                </c:pt>
                <c:pt idx="49">
                  <c:v>10.822510822510822</c:v>
                </c:pt>
                <c:pt idx="50">
                  <c:v>11.038961038961039</c:v>
                </c:pt>
                <c:pt idx="51">
                  <c:v>11.255411255411255</c:v>
                </c:pt>
                <c:pt idx="52">
                  <c:v>11.471861471861471</c:v>
                </c:pt>
                <c:pt idx="53">
                  <c:v>11.688311688311687</c:v>
                </c:pt>
                <c:pt idx="54">
                  <c:v>11.904761904761905</c:v>
                </c:pt>
                <c:pt idx="55">
                  <c:v>12.121212121212121</c:v>
                </c:pt>
                <c:pt idx="56">
                  <c:v>12.337662337662337</c:v>
                </c:pt>
                <c:pt idx="57">
                  <c:v>12.554112554112553</c:v>
                </c:pt>
                <c:pt idx="58">
                  <c:v>12.770562770562771</c:v>
                </c:pt>
                <c:pt idx="59">
                  <c:v>12.987012987012987</c:v>
                </c:pt>
                <c:pt idx="60">
                  <c:v>13.203463203463203</c:v>
                </c:pt>
                <c:pt idx="61">
                  <c:v>13.419913419913419</c:v>
                </c:pt>
                <c:pt idx="62">
                  <c:v>13.636363636363637</c:v>
                </c:pt>
                <c:pt idx="63">
                  <c:v>13.852813852813853</c:v>
                </c:pt>
                <c:pt idx="64">
                  <c:v>14.069264069264069</c:v>
                </c:pt>
                <c:pt idx="65">
                  <c:v>14.285714285714285</c:v>
                </c:pt>
                <c:pt idx="66">
                  <c:v>14.502164502164502</c:v>
                </c:pt>
                <c:pt idx="67">
                  <c:v>14.718614718614718</c:v>
                </c:pt>
                <c:pt idx="68">
                  <c:v>14.935064935064934</c:v>
                </c:pt>
                <c:pt idx="69">
                  <c:v>15.15151515151515</c:v>
                </c:pt>
                <c:pt idx="70">
                  <c:v>15.367965367965368</c:v>
                </c:pt>
                <c:pt idx="71">
                  <c:v>15.584415584415584</c:v>
                </c:pt>
                <c:pt idx="72">
                  <c:v>15.8008658008658</c:v>
                </c:pt>
                <c:pt idx="73">
                  <c:v>16.017316017316016</c:v>
                </c:pt>
                <c:pt idx="74">
                  <c:v>16.233766233766232</c:v>
                </c:pt>
                <c:pt idx="75">
                  <c:v>16.450216450216448</c:v>
                </c:pt>
                <c:pt idx="76">
                  <c:v>16.666666666666668</c:v>
                </c:pt>
                <c:pt idx="77">
                  <c:v>16.883116883116884</c:v>
                </c:pt>
                <c:pt idx="78">
                  <c:v>17.0995670995671</c:v>
                </c:pt>
                <c:pt idx="79">
                  <c:v>17.316017316017316</c:v>
                </c:pt>
                <c:pt idx="80">
                  <c:v>17.532467532467532</c:v>
                </c:pt>
                <c:pt idx="81">
                  <c:v>17.748917748917748</c:v>
                </c:pt>
                <c:pt idx="82">
                  <c:v>17.965367965367964</c:v>
                </c:pt>
                <c:pt idx="83">
                  <c:v>18.18181818181818</c:v>
                </c:pt>
                <c:pt idx="84">
                  <c:v>18.398268398268399</c:v>
                </c:pt>
                <c:pt idx="85">
                  <c:v>18.614718614718615</c:v>
                </c:pt>
                <c:pt idx="86">
                  <c:v>18.831168831168831</c:v>
                </c:pt>
                <c:pt idx="87">
                  <c:v>19.047619047619047</c:v>
                </c:pt>
                <c:pt idx="88">
                  <c:v>19.264069264069263</c:v>
                </c:pt>
                <c:pt idx="89">
                  <c:v>19.480519480519479</c:v>
                </c:pt>
                <c:pt idx="90">
                  <c:v>19.696969696969695</c:v>
                </c:pt>
                <c:pt idx="91">
                  <c:v>19.913419913419911</c:v>
                </c:pt>
                <c:pt idx="92">
                  <c:v>20.129870129870131</c:v>
                </c:pt>
                <c:pt idx="93">
                  <c:v>20.346320346320347</c:v>
                </c:pt>
                <c:pt idx="94">
                  <c:v>20.562770562770563</c:v>
                </c:pt>
                <c:pt idx="95">
                  <c:v>20.779220779220779</c:v>
                </c:pt>
                <c:pt idx="96">
                  <c:v>20.995670995670995</c:v>
                </c:pt>
                <c:pt idx="97">
                  <c:v>21.212121212121211</c:v>
                </c:pt>
                <c:pt idx="98">
                  <c:v>21.428571428571427</c:v>
                </c:pt>
                <c:pt idx="99">
                  <c:v>21.645021645021643</c:v>
                </c:pt>
                <c:pt idx="100">
                  <c:v>21.861471861471863</c:v>
                </c:pt>
                <c:pt idx="101">
                  <c:v>22.077922077922079</c:v>
                </c:pt>
                <c:pt idx="102">
                  <c:v>22.294372294372295</c:v>
                </c:pt>
                <c:pt idx="103">
                  <c:v>22.510822510822511</c:v>
                </c:pt>
                <c:pt idx="104">
                  <c:v>22.727272727272727</c:v>
                </c:pt>
                <c:pt idx="105">
                  <c:v>22.943722943722943</c:v>
                </c:pt>
                <c:pt idx="106">
                  <c:v>23.160173160173159</c:v>
                </c:pt>
                <c:pt idx="107">
                  <c:v>23.376623376623375</c:v>
                </c:pt>
                <c:pt idx="108">
                  <c:v>23.593073593073594</c:v>
                </c:pt>
                <c:pt idx="109">
                  <c:v>23.80952380952381</c:v>
                </c:pt>
                <c:pt idx="110">
                  <c:v>24.025974025974026</c:v>
                </c:pt>
                <c:pt idx="111">
                  <c:v>24.242424242424242</c:v>
                </c:pt>
                <c:pt idx="112">
                  <c:v>24.458874458874458</c:v>
                </c:pt>
                <c:pt idx="113">
                  <c:v>24.675324675324674</c:v>
                </c:pt>
                <c:pt idx="114">
                  <c:v>24.89177489177489</c:v>
                </c:pt>
                <c:pt idx="115">
                  <c:v>25.108225108225106</c:v>
                </c:pt>
                <c:pt idx="116">
                  <c:v>25.324675324675326</c:v>
                </c:pt>
                <c:pt idx="117">
                  <c:v>25.541125541125542</c:v>
                </c:pt>
                <c:pt idx="118">
                  <c:v>25.757575757575758</c:v>
                </c:pt>
                <c:pt idx="119">
                  <c:v>25.974025974025974</c:v>
                </c:pt>
                <c:pt idx="120">
                  <c:v>26.19047619047619</c:v>
                </c:pt>
                <c:pt idx="121">
                  <c:v>26.406926406926406</c:v>
                </c:pt>
                <c:pt idx="122">
                  <c:v>26.623376623376622</c:v>
                </c:pt>
                <c:pt idx="123">
                  <c:v>26.839826839826838</c:v>
                </c:pt>
                <c:pt idx="124">
                  <c:v>27.056277056277057</c:v>
                </c:pt>
                <c:pt idx="125">
                  <c:v>27.272727272727273</c:v>
                </c:pt>
                <c:pt idx="126">
                  <c:v>27.489177489177489</c:v>
                </c:pt>
              </c:numCache>
            </c:numRef>
          </c:cat>
          <c:val>
            <c:numRef>
              <c:f>Sheet2!$O$3:$O$129</c:f>
              <c:numCache>
                <c:formatCode>General</c:formatCode>
                <c:ptCount val="127"/>
                <c:pt idx="0">
                  <c:v>7.3950614551026277</c:v>
                </c:pt>
                <c:pt idx="1">
                  <c:v>1.7147476793085032</c:v>
                </c:pt>
                <c:pt idx="2">
                  <c:v>2.184704376187574</c:v>
                </c:pt>
                <c:pt idx="3">
                  <c:v>1.4086182886496632</c:v>
                </c:pt>
                <c:pt idx="4">
                  <c:v>1.5245172598522341</c:v>
                </c:pt>
                <c:pt idx="5">
                  <c:v>3.6627763741336894</c:v>
                </c:pt>
                <c:pt idx="6">
                  <c:v>2.6014496137665359</c:v>
                </c:pt>
                <c:pt idx="7">
                  <c:v>2.0746700577350836</c:v>
                </c:pt>
                <c:pt idx="8">
                  <c:v>1.5243008442345827</c:v>
                </c:pt>
                <c:pt idx="9">
                  <c:v>1.2682791849207622</c:v>
                </c:pt>
                <c:pt idx="10">
                  <c:v>2.4147643072241594</c:v>
                </c:pt>
                <c:pt idx="11">
                  <c:v>1.9108645169300527</c:v>
                </c:pt>
                <c:pt idx="12">
                  <c:v>1.0948155418150294</c:v>
                </c:pt>
                <c:pt idx="13">
                  <c:v>1.1439676151765887</c:v>
                </c:pt>
                <c:pt idx="14">
                  <c:v>0.76573626284096952</c:v>
                </c:pt>
                <c:pt idx="15">
                  <c:v>0.26202197185902709</c:v>
                </c:pt>
                <c:pt idx="16">
                  <c:v>1.1359701908584341</c:v>
                </c:pt>
                <c:pt idx="17">
                  <c:v>1.4520341375634434</c:v>
                </c:pt>
                <c:pt idx="18">
                  <c:v>0.80486713288838352</c:v>
                </c:pt>
                <c:pt idx="19">
                  <c:v>0.50655217710929923</c:v>
                </c:pt>
                <c:pt idx="20">
                  <c:v>0.55523166252682854</c:v>
                </c:pt>
                <c:pt idx="21">
                  <c:v>0.93276016116080929</c:v>
                </c:pt>
                <c:pt idx="22">
                  <c:v>0.58664176715220817</c:v>
                </c:pt>
                <c:pt idx="23">
                  <c:v>0.6897080183920109</c:v>
                </c:pt>
                <c:pt idx="24">
                  <c:v>0.58669581208773758</c:v>
                </c:pt>
                <c:pt idx="25">
                  <c:v>0.78473980844087099</c:v>
                </c:pt>
                <c:pt idx="26">
                  <c:v>1.074130265687532</c:v>
                </c:pt>
                <c:pt idx="27">
                  <c:v>0.14692845425688872</c:v>
                </c:pt>
                <c:pt idx="28">
                  <c:v>0.37448327945386423</c:v>
                </c:pt>
                <c:pt idx="29">
                  <c:v>0.48687816172211856</c:v>
                </c:pt>
                <c:pt idx="30">
                  <c:v>0.64921581533331152</c:v>
                </c:pt>
                <c:pt idx="31">
                  <c:v>0.48662827580351398</c:v>
                </c:pt>
                <c:pt idx="32">
                  <c:v>0.29159997971536061</c:v>
                </c:pt>
                <c:pt idx="33">
                  <c:v>0.32847160673971215</c:v>
                </c:pt>
                <c:pt idx="34">
                  <c:v>0.32319758467963344</c:v>
                </c:pt>
                <c:pt idx="35">
                  <c:v>0.11071144710289946</c:v>
                </c:pt>
                <c:pt idx="36">
                  <c:v>0.53266329053797157</c:v>
                </c:pt>
                <c:pt idx="37">
                  <c:v>0.50237605654277306</c:v>
                </c:pt>
                <c:pt idx="38">
                  <c:v>0.3264065338168613</c:v>
                </c:pt>
                <c:pt idx="39">
                  <c:v>0.46033337753251113</c:v>
                </c:pt>
                <c:pt idx="40">
                  <c:v>0.56403355686841949</c:v>
                </c:pt>
                <c:pt idx="41">
                  <c:v>0.42758534291742384</c:v>
                </c:pt>
                <c:pt idx="42">
                  <c:v>0.42426099859859645</c:v>
                </c:pt>
                <c:pt idx="43">
                  <c:v>0.50517152844848712</c:v>
                </c:pt>
                <c:pt idx="44">
                  <c:v>0.30743072677897443</c:v>
                </c:pt>
                <c:pt idx="45">
                  <c:v>0.47409646233676012</c:v>
                </c:pt>
                <c:pt idx="46">
                  <c:v>0.47480595165678818</c:v>
                </c:pt>
                <c:pt idx="47">
                  <c:v>0.22539967950083925</c:v>
                </c:pt>
                <c:pt idx="48">
                  <c:v>0.43707337305572636</c:v>
                </c:pt>
                <c:pt idx="49">
                  <c:v>0.99465933868667755</c:v>
                </c:pt>
                <c:pt idx="50">
                  <c:v>0.99467055337149779</c:v>
                </c:pt>
                <c:pt idx="51">
                  <c:v>0.68511745860456785</c:v>
                </c:pt>
                <c:pt idx="52">
                  <c:v>0.57095816675354394</c:v>
                </c:pt>
                <c:pt idx="53">
                  <c:v>0.72122109184964001</c:v>
                </c:pt>
                <c:pt idx="54">
                  <c:v>0.90973346488443352</c:v>
                </c:pt>
                <c:pt idx="55">
                  <c:v>1.1160391972714279</c:v>
                </c:pt>
                <c:pt idx="56">
                  <c:v>0.91974309271287669</c:v>
                </c:pt>
                <c:pt idx="57">
                  <c:v>0.4153759357926079</c:v>
                </c:pt>
                <c:pt idx="58">
                  <c:v>0.80125331520887833</c:v>
                </c:pt>
                <c:pt idx="59">
                  <c:v>0.53625572936410926</c:v>
                </c:pt>
                <c:pt idx="60">
                  <c:v>0.64718638958607078</c:v>
                </c:pt>
                <c:pt idx="61">
                  <c:v>0.516814395998759</c:v>
                </c:pt>
                <c:pt idx="62">
                  <c:v>0.62661811569500769</c:v>
                </c:pt>
                <c:pt idx="63">
                  <c:v>0.20611589442123593</c:v>
                </c:pt>
                <c:pt idx="64">
                  <c:v>0.62661811569501558</c:v>
                </c:pt>
                <c:pt idx="65">
                  <c:v>0.51681439599876011</c:v>
                </c:pt>
                <c:pt idx="66">
                  <c:v>0.64718638958606978</c:v>
                </c:pt>
                <c:pt idx="67">
                  <c:v>0.53625572936410926</c:v>
                </c:pt>
                <c:pt idx="68">
                  <c:v>0.8012533152088781</c:v>
                </c:pt>
                <c:pt idx="69">
                  <c:v>0.41537593579260623</c:v>
                </c:pt>
                <c:pt idx="70">
                  <c:v>0.91974309271287857</c:v>
                </c:pt>
                <c:pt idx="71">
                  <c:v>1.1160391972714288</c:v>
                </c:pt>
                <c:pt idx="72">
                  <c:v>0.90973346488443174</c:v>
                </c:pt>
                <c:pt idx="73">
                  <c:v>0.72122109184963723</c:v>
                </c:pt>
                <c:pt idx="74">
                  <c:v>0.57095816675354238</c:v>
                </c:pt>
                <c:pt idx="75">
                  <c:v>0.68511745860456907</c:v>
                </c:pt>
                <c:pt idx="76">
                  <c:v>0.99467055337149857</c:v>
                </c:pt>
                <c:pt idx="77">
                  <c:v>0.99465933868667988</c:v>
                </c:pt>
                <c:pt idx="78">
                  <c:v>0.43707337305572852</c:v>
                </c:pt>
                <c:pt idx="79">
                  <c:v>0.2253996795008392</c:v>
                </c:pt>
                <c:pt idx="80">
                  <c:v>0.47480595165679129</c:v>
                </c:pt>
                <c:pt idx="81">
                  <c:v>0.47409646233676328</c:v>
                </c:pt>
                <c:pt idx="82">
                  <c:v>0.30743072677897487</c:v>
                </c:pt>
                <c:pt idx="83">
                  <c:v>0.50517152844848734</c:v>
                </c:pt>
                <c:pt idx="84">
                  <c:v>0.42426099859860034</c:v>
                </c:pt>
                <c:pt idx="85">
                  <c:v>0.42758534291742545</c:v>
                </c:pt>
                <c:pt idx="86">
                  <c:v>0.56403355686842138</c:v>
                </c:pt>
                <c:pt idx="87">
                  <c:v>0.46033337753251113</c:v>
                </c:pt>
                <c:pt idx="88">
                  <c:v>0.32640653381686335</c:v>
                </c:pt>
                <c:pt idx="89">
                  <c:v>0.5023760565427775</c:v>
                </c:pt>
                <c:pt idx="90">
                  <c:v>0.53266329053797623</c:v>
                </c:pt>
                <c:pt idx="91">
                  <c:v>0.11071144710290028</c:v>
                </c:pt>
                <c:pt idx="92">
                  <c:v>0.32319758467963344</c:v>
                </c:pt>
                <c:pt idx="93">
                  <c:v>0.32847160673970954</c:v>
                </c:pt>
                <c:pt idx="94">
                  <c:v>0.29159997971536611</c:v>
                </c:pt>
                <c:pt idx="95">
                  <c:v>0.48662827580351398</c:v>
                </c:pt>
                <c:pt idx="96">
                  <c:v>0.64921581533330419</c:v>
                </c:pt>
                <c:pt idx="97">
                  <c:v>0.48687816172211518</c:v>
                </c:pt>
                <c:pt idx="98">
                  <c:v>0.37448327945386556</c:v>
                </c:pt>
                <c:pt idx="99">
                  <c:v>0.14692845425688877</c:v>
                </c:pt>
                <c:pt idx="100">
                  <c:v>1.0741302656875316</c:v>
                </c:pt>
                <c:pt idx="101">
                  <c:v>0.78473980844086821</c:v>
                </c:pt>
                <c:pt idx="102">
                  <c:v>0.58669581208773269</c:v>
                </c:pt>
                <c:pt idx="103">
                  <c:v>0.6897080183920109</c:v>
                </c:pt>
                <c:pt idx="104">
                  <c:v>0.58664176715220639</c:v>
                </c:pt>
                <c:pt idx="105">
                  <c:v>0.93276016116080884</c:v>
                </c:pt>
                <c:pt idx="106">
                  <c:v>0.55523166252682576</c:v>
                </c:pt>
                <c:pt idx="107">
                  <c:v>0.50655217710929923</c:v>
                </c:pt>
                <c:pt idx="108">
                  <c:v>0.80486713288837874</c:v>
                </c:pt>
                <c:pt idx="109">
                  <c:v>1.4520341375634398</c:v>
                </c:pt>
                <c:pt idx="110">
                  <c:v>1.1359701908584308</c:v>
                </c:pt>
                <c:pt idx="111">
                  <c:v>0.26202197185902809</c:v>
                </c:pt>
                <c:pt idx="112">
                  <c:v>0.76573626284096297</c:v>
                </c:pt>
                <c:pt idx="113">
                  <c:v>1.143967615176587</c:v>
                </c:pt>
                <c:pt idx="114">
                  <c:v>1.0948155418150265</c:v>
                </c:pt>
                <c:pt idx="115">
                  <c:v>1.9108645169300533</c:v>
                </c:pt>
                <c:pt idx="116">
                  <c:v>2.4147643072241598</c:v>
                </c:pt>
                <c:pt idx="117">
                  <c:v>1.2682791849207615</c:v>
                </c:pt>
                <c:pt idx="118">
                  <c:v>1.5243008442345802</c:v>
                </c:pt>
                <c:pt idx="119">
                  <c:v>2.0746700577350867</c:v>
                </c:pt>
                <c:pt idx="120">
                  <c:v>2.6014496137665408</c:v>
                </c:pt>
                <c:pt idx="121">
                  <c:v>3.6627763741337032</c:v>
                </c:pt>
                <c:pt idx="122">
                  <c:v>1.5245172598522347</c:v>
                </c:pt>
                <c:pt idx="123">
                  <c:v>1.4086182886496634</c:v>
                </c:pt>
                <c:pt idx="124">
                  <c:v>2.1847043761875775</c:v>
                </c:pt>
                <c:pt idx="125">
                  <c:v>1.7147476793085001</c:v>
                </c:pt>
                <c:pt idx="126">
                  <c:v>7.3950614551026277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F0-4C84-943C-3FA935BC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99312"/>
        <c:axId val="276099704"/>
      </c:barChart>
      <c:catAx>
        <c:axId val="2760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99704"/>
        <c:crosses val="autoZero"/>
        <c:auto val="1"/>
        <c:lblAlgn val="ctr"/>
        <c:lblOffset val="100"/>
        <c:noMultiLvlLbl val="0"/>
      </c:catAx>
      <c:valAx>
        <c:axId val="2760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ローパスフィルタ通過後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Sheet2!$W$2:$W$129</c:f>
              <c:numCache>
                <c:formatCode>General</c:formatCode>
                <c:ptCount val="128"/>
                <c:pt idx="0">
                  <c:v>1.7789345337218001</c:v>
                </c:pt>
                <c:pt idx="1">
                  <c:v>0.77290982151064602</c:v>
                </c:pt>
                <c:pt idx="2">
                  <c:v>-0.29967736554756003</c:v>
                </c:pt>
                <c:pt idx="3">
                  <c:v>-1.3464565391075001</c:v>
                </c:pt>
                <c:pt idx="4">
                  <c:v>-2.27727977961715</c:v>
                </c:pt>
                <c:pt idx="5">
                  <c:v>-3.01198521461852</c:v>
                </c:pt>
                <c:pt idx="6">
                  <c:v>-3.4873005053778399</c:v>
                </c:pt>
                <c:pt idx="7">
                  <c:v>-3.6622918182122199</c:v>
                </c:pt>
                <c:pt idx="8">
                  <c:v>-3.5218890187608101</c:v>
                </c:pt>
                <c:pt idx="9">
                  <c:v>-3.0781835018368802</c:v>
                </c:pt>
                <c:pt idx="10">
                  <c:v>-2.3693868886254501</c:v>
                </c:pt>
                <c:pt idx="11">
                  <c:v>-1.45654026752458</c:v>
                </c:pt>
                <c:pt idx="12">
                  <c:v>-0.418257376599456</c:v>
                </c:pt>
                <c:pt idx="13">
                  <c:v>0.65604555875346304</c:v>
                </c:pt>
                <c:pt idx="14">
                  <c:v>1.6738502910977899</c:v>
                </c:pt>
                <c:pt idx="15">
                  <c:v>2.5475041603036801</c:v>
                </c:pt>
                <c:pt idx="16">
                  <c:v>3.2017686817826201</c:v>
                </c:pt>
                <c:pt idx="17">
                  <c:v>3.5802990342601801</c:v>
                </c:pt>
                <c:pt idx="18">
                  <c:v>3.6504964379506601</c:v>
                </c:pt>
                <c:pt idx="19">
                  <c:v>3.4063155395833</c:v>
                </c:pt>
                <c:pt idx="20">
                  <c:v>2.8687850341667001</c:v>
                </c:pt>
                <c:pt idx="21">
                  <c:v>2.0841966878947402</c:v>
                </c:pt>
                <c:pt idx="22">
                  <c:v>1.1201187223252</c:v>
                </c:pt>
                <c:pt idx="23" formatCode="0.00E+00">
                  <c:v>5.9576884508881801E-2</c:v>
                </c:pt>
                <c:pt idx="24">
                  <c:v>-1.00609567459759</c:v>
                </c:pt>
                <c:pt idx="25">
                  <c:v>-1.98512394976516</c:v>
                </c:pt>
                <c:pt idx="26">
                  <c:v>-2.79319468331905</c:v>
                </c:pt>
                <c:pt idx="27">
                  <c:v>-3.3607173662763401</c:v>
                </c:pt>
                <c:pt idx="28">
                  <c:v>-3.6388173262520498</c:v>
                </c:pt>
                <c:pt idx="29">
                  <c:v>-3.6035447814272898</c:v>
                </c:pt>
                <c:pt idx="30">
                  <c:v>-3.2579373796781099</c:v>
                </c:pt>
                <c:pt idx="31">
                  <c:v>-2.63175859838007</c:v>
                </c:pt>
                <c:pt idx="32">
                  <c:v>-1.7789345337218001</c:v>
                </c:pt>
                <c:pt idx="33">
                  <c:v>-0.77290982151064602</c:v>
                </c:pt>
                <c:pt idx="34">
                  <c:v>0.29967736554756003</c:v>
                </c:pt>
                <c:pt idx="35">
                  <c:v>1.3464565391075001</c:v>
                </c:pt>
                <c:pt idx="36">
                  <c:v>2.27727977961715</c:v>
                </c:pt>
                <c:pt idx="37">
                  <c:v>3.01198521461852</c:v>
                </c:pt>
                <c:pt idx="38">
                  <c:v>3.4873005053778399</c:v>
                </c:pt>
                <c:pt idx="39">
                  <c:v>3.6622918182122199</c:v>
                </c:pt>
                <c:pt idx="40">
                  <c:v>3.5218890187608101</c:v>
                </c:pt>
                <c:pt idx="41">
                  <c:v>3.0781835018368802</c:v>
                </c:pt>
                <c:pt idx="42">
                  <c:v>2.3693868886254501</c:v>
                </c:pt>
                <c:pt idx="43">
                  <c:v>1.45654026752458</c:v>
                </c:pt>
                <c:pt idx="44">
                  <c:v>0.418257376599456</c:v>
                </c:pt>
                <c:pt idx="45">
                  <c:v>-0.65604555875346304</c:v>
                </c:pt>
                <c:pt idx="46">
                  <c:v>-1.6738502910977899</c:v>
                </c:pt>
                <c:pt idx="47">
                  <c:v>-2.5475041603036801</c:v>
                </c:pt>
                <c:pt idx="48">
                  <c:v>-3.2017686817826201</c:v>
                </c:pt>
                <c:pt idx="49">
                  <c:v>-3.5802990342601801</c:v>
                </c:pt>
                <c:pt idx="50">
                  <c:v>-3.6504964379506601</c:v>
                </c:pt>
                <c:pt idx="51">
                  <c:v>-3.4063155395833</c:v>
                </c:pt>
                <c:pt idx="52">
                  <c:v>-2.8687850341667001</c:v>
                </c:pt>
                <c:pt idx="53">
                  <c:v>-2.0841966878947402</c:v>
                </c:pt>
                <c:pt idx="54">
                  <c:v>-1.1201187223252</c:v>
                </c:pt>
                <c:pt idx="55" formatCode="0.00E+00">
                  <c:v>-5.9576884508881801E-2</c:v>
                </c:pt>
                <c:pt idx="56">
                  <c:v>1.00609567459759</c:v>
                </c:pt>
                <c:pt idx="57">
                  <c:v>1.98512394976516</c:v>
                </c:pt>
                <c:pt idx="58">
                  <c:v>2.79319468331905</c:v>
                </c:pt>
                <c:pt idx="59">
                  <c:v>3.3607173662763401</c:v>
                </c:pt>
                <c:pt idx="60">
                  <c:v>3.6388173262520498</c:v>
                </c:pt>
                <c:pt idx="61">
                  <c:v>3.6035447814272898</c:v>
                </c:pt>
                <c:pt idx="62">
                  <c:v>3.2579373796781099</c:v>
                </c:pt>
                <c:pt idx="63">
                  <c:v>2.63175859838007</c:v>
                </c:pt>
                <c:pt idx="64">
                  <c:v>1.7789345337218001</c:v>
                </c:pt>
                <c:pt idx="65">
                  <c:v>0.77290982151064602</c:v>
                </c:pt>
                <c:pt idx="66">
                  <c:v>-0.29967736554756003</c:v>
                </c:pt>
                <c:pt idx="67">
                  <c:v>-1.3464565391075001</c:v>
                </c:pt>
                <c:pt idx="68">
                  <c:v>-2.27727977961715</c:v>
                </c:pt>
                <c:pt idx="69">
                  <c:v>-3.01198521461852</c:v>
                </c:pt>
                <c:pt idx="70">
                  <c:v>-3.4873005053778399</c:v>
                </c:pt>
                <c:pt idx="71">
                  <c:v>-3.6622918182122199</c:v>
                </c:pt>
                <c:pt idx="72">
                  <c:v>-3.5218890187608101</c:v>
                </c:pt>
                <c:pt idx="73">
                  <c:v>-3.0781835018368802</c:v>
                </c:pt>
                <c:pt idx="74">
                  <c:v>-2.3693868886254501</c:v>
                </c:pt>
                <c:pt idx="75">
                  <c:v>-1.45654026752458</c:v>
                </c:pt>
                <c:pt idx="76">
                  <c:v>-0.418257376599456</c:v>
                </c:pt>
                <c:pt idx="77">
                  <c:v>0.65604555875346304</c:v>
                </c:pt>
                <c:pt idx="78">
                  <c:v>1.6738502910977899</c:v>
                </c:pt>
                <c:pt idx="79">
                  <c:v>2.5475041603036801</c:v>
                </c:pt>
                <c:pt idx="80">
                  <c:v>3.2017686817826201</c:v>
                </c:pt>
                <c:pt idx="81">
                  <c:v>3.5802990342601801</c:v>
                </c:pt>
                <c:pt idx="82">
                  <c:v>3.6504964379506601</c:v>
                </c:pt>
                <c:pt idx="83">
                  <c:v>3.4063155395833</c:v>
                </c:pt>
                <c:pt idx="84">
                  <c:v>2.8687850341667001</c:v>
                </c:pt>
                <c:pt idx="85">
                  <c:v>2.0841966878947402</c:v>
                </c:pt>
                <c:pt idx="86">
                  <c:v>1.1201187223252</c:v>
                </c:pt>
                <c:pt idx="87" formatCode="0.00E+00">
                  <c:v>5.9576884508881801E-2</c:v>
                </c:pt>
                <c:pt idx="88">
                  <c:v>-1.00609567459759</c:v>
                </c:pt>
                <c:pt idx="89">
                  <c:v>-1.98512394976516</c:v>
                </c:pt>
                <c:pt idx="90">
                  <c:v>-2.79319468331905</c:v>
                </c:pt>
                <c:pt idx="91">
                  <c:v>-3.3607173662763401</c:v>
                </c:pt>
                <c:pt idx="92">
                  <c:v>-3.6388173262520498</c:v>
                </c:pt>
                <c:pt idx="93">
                  <c:v>-3.6035447814272898</c:v>
                </c:pt>
                <c:pt idx="94">
                  <c:v>-3.2579373796781099</c:v>
                </c:pt>
                <c:pt idx="95">
                  <c:v>-2.63175859838007</c:v>
                </c:pt>
                <c:pt idx="96">
                  <c:v>-1.7789345337218001</c:v>
                </c:pt>
                <c:pt idx="97">
                  <c:v>-0.77290982151064602</c:v>
                </c:pt>
                <c:pt idx="98">
                  <c:v>0.29967736554756003</c:v>
                </c:pt>
                <c:pt idx="99">
                  <c:v>1.3464565391075001</c:v>
                </c:pt>
                <c:pt idx="100">
                  <c:v>2.27727977961715</c:v>
                </c:pt>
                <c:pt idx="101">
                  <c:v>3.01198521461852</c:v>
                </c:pt>
                <c:pt idx="102">
                  <c:v>3.4873005053778399</c:v>
                </c:pt>
                <c:pt idx="103">
                  <c:v>3.6622918182122199</c:v>
                </c:pt>
                <c:pt idx="104">
                  <c:v>3.5218890187608101</c:v>
                </c:pt>
                <c:pt idx="105">
                  <c:v>3.0781835018368802</c:v>
                </c:pt>
                <c:pt idx="106">
                  <c:v>2.3693868886254501</c:v>
                </c:pt>
                <c:pt idx="107">
                  <c:v>1.45654026752458</c:v>
                </c:pt>
                <c:pt idx="108">
                  <c:v>0.418257376599456</c:v>
                </c:pt>
                <c:pt idx="109">
                  <c:v>-0.65604555875346304</c:v>
                </c:pt>
                <c:pt idx="110">
                  <c:v>-1.6738502910977899</c:v>
                </c:pt>
                <c:pt idx="111">
                  <c:v>-2.5475041603036801</c:v>
                </c:pt>
                <c:pt idx="112">
                  <c:v>-3.2017686817826201</c:v>
                </c:pt>
                <c:pt idx="113">
                  <c:v>-3.5802990342601801</c:v>
                </c:pt>
                <c:pt idx="114">
                  <c:v>-3.6504964379506601</c:v>
                </c:pt>
                <c:pt idx="115">
                  <c:v>-3.4063155395833</c:v>
                </c:pt>
                <c:pt idx="116">
                  <c:v>-2.8687850341667001</c:v>
                </c:pt>
                <c:pt idx="117">
                  <c:v>-2.0841966878947402</c:v>
                </c:pt>
                <c:pt idx="118">
                  <c:v>-1.1201187223252</c:v>
                </c:pt>
                <c:pt idx="119" formatCode="0.00E+00">
                  <c:v>-5.9576884508881801E-2</c:v>
                </c:pt>
                <c:pt idx="120">
                  <c:v>1.00609567459759</c:v>
                </c:pt>
                <c:pt idx="121">
                  <c:v>1.98512394976516</c:v>
                </c:pt>
                <c:pt idx="122">
                  <c:v>2.79319468331905</c:v>
                </c:pt>
                <c:pt idx="123">
                  <c:v>3.3607173662763401</c:v>
                </c:pt>
                <c:pt idx="124">
                  <c:v>3.6388173262520498</c:v>
                </c:pt>
                <c:pt idx="125">
                  <c:v>3.6035447814272898</c:v>
                </c:pt>
                <c:pt idx="126">
                  <c:v>3.2579373796781099</c:v>
                </c:pt>
                <c:pt idx="127">
                  <c:v>2.63175859838007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E-4DF3-9038-7A424C7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00488"/>
        <c:axId val="350948416"/>
      </c:lineChart>
      <c:catAx>
        <c:axId val="2761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48416"/>
        <c:crosses val="autoZero"/>
        <c:auto val="1"/>
        <c:lblAlgn val="ctr"/>
        <c:lblOffset val="100"/>
        <c:noMultiLvlLbl val="0"/>
      </c:catAx>
      <c:valAx>
        <c:axId val="350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1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膝距離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Sheet2!$E$2:$E$128</c:f>
              <c:numCache>
                <c:formatCode>General</c:formatCode>
                <c:ptCount val="127"/>
                <c:pt idx="0">
                  <c:v>17.826106780903601</c:v>
                </c:pt>
                <c:pt idx="1">
                  <c:v>31.1740591923664</c:v>
                </c:pt>
                <c:pt idx="2">
                  <c:v>36.308943110637593</c:v>
                </c:pt>
                <c:pt idx="3">
                  <c:v>34.15936160261311</c:v>
                </c:pt>
                <c:pt idx="4">
                  <c:v>32.978800667835579</c:v>
                </c:pt>
                <c:pt idx="5">
                  <c:v>34.476793781883458</c:v>
                </c:pt>
                <c:pt idx="6">
                  <c:v>35.903733911121982</c:v>
                </c:pt>
                <c:pt idx="7">
                  <c:v>30.088919343008623</c:v>
                </c:pt>
                <c:pt idx="8">
                  <c:v>26.386927616647696</c:v>
                </c:pt>
                <c:pt idx="9">
                  <c:v>17.436137483945199</c:v>
                </c:pt>
                <c:pt idx="10">
                  <c:v>20.610805833978649</c:v>
                </c:pt>
                <c:pt idx="11">
                  <c:v>18.25023802702265</c:v>
                </c:pt>
                <c:pt idx="12">
                  <c:v>12.115277897112637</c:v>
                </c:pt>
                <c:pt idx="13">
                  <c:v>2.9610288843606463</c:v>
                </c:pt>
                <c:pt idx="14">
                  <c:v>9.9000927997801789</c:v>
                </c:pt>
                <c:pt idx="15">
                  <c:v>6.6008646265766044</c:v>
                </c:pt>
                <c:pt idx="16">
                  <c:v>6.9636193651831713</c:v>
                </c:pt>
                <c:pt idx="17">
                  <c:v>9.9019351490575787</c:v>
                </c:pt>
                <c:pt idx="18">
                  <c:v>14.588178055975408</c:v>
                </c:pt>
                <c:pt idx="19">
                  <c:v>7.3880791005646662</c:v>
                </c:pt>
                <c:pt idx="20">
                  <c:v>18.76209330239082</c:v>
                </c:pt>
                <c:pt idx="21">
                  <c:v>26.621398576808822</c:v>
                </c:pt>
                <c:pt idx="22">
                  <c:v>8.7838956778115129</c:v>
                </c:pt>
                <c:pt idx="23">
                  <c:v>8.2771392865717743</c:v>
                </c:pt>
                <c:pt idx="24">
                  <c:v>2.145992670285362</c:v>
                </c:pt>
                <c:pt idx="25">
                  <c:v>4.7761226217048787</c:v>
                </c:pt>
                <c:pt idx="26">
                  <c:v>4.7761226217048787</c:v>
                </c:pt>
                <c:pt idx="27">
                  <c:v>9.1413036588212471</c:v>
                </c:pt>
                <c:pt idx="28">
                  <c:v>5.0035476185484651</c:v>
                </c:pt>
                <c:pt idx="29">
                  <c:v>5.0035476185484651</c:v>
                </c:pt>
                <c:pt idx="30">
                  <c:v>8.3858880355205265</c:v>
                </c:pt>
                <c:pt idx="31">
                  <c:v>5.3613267709316474</c:v>
                </c:pt>
                <c:pt idx="32">
                  <c:v>9.6570456679539642</c:v>
                </c:pt>
                <c:pt idx="33">
                  <c:v>15.392169122741722</c:v>
                </c:pt>
                <c:pt idx="34">
                  <c:v>18.635474959147043</c:v>
                </c:pt>
                <c:pt idx="35">
                  <c:v>18.635474959147043</c:v>
                </c:pt>
                <c:pt idx="36">
                  <c:v>1.2784145984234794</c:v>
                </c:pt>
                <c:pt idx="37">
                  <c:v>20.681725192345944</c:v>
                </c:pt>
                <c:pt idx="38">
                  <c:v>25.530638860707139</c:v>
                </c:pt>
                <c:pt idx="39">
                  <c:v>25.819025304039073</c:v>
                </c:pt>
                <c:pt idx="40">
                  <c:v>27.835334333952709</c:v>
                </c:pt>
                <c:pt idx="41">
                  <c:v>9.1293888011770168</c:v>
                </c:pt>
                <c:pt idx="42">
                  <c:v>35.220760634044915</c:v>
                </c:pt>
                <c:pt idx="43">
                  <c:v>5.463255025526002</c:v>
                </c:pt>
                <c:pt idx="44">
                  <c:v>23.029526906865872</c:v>
                </c:pt>
                <c:pt idx="45">
                  <c:v>6.1161458793268544</c:v>
                </c:pt>
                <c:pt idx="46">
                  <c:v>6.1161458793268544</c:v>
                </c:pt>
                <c:pt idx="47">
                  <c:v>4.5851581930333989</c:v>
                </c:pt>
                <c:pt idx="48">
                  <c:v>4.5851581930333989</c:v>
                </c:pt>
                <c:pt idx="49">
                  <c:v>9.1863802271689483</c:v>
                </c:pt>
                <c:pt idx="50">
                  <c:v>9.1863802271689483</c:v>
                </c:pt>
                <c:pt idx="51">
                  <c:v>14.4588252914939</c:v>
                </c:pt>
                <c:pt idx="52">
                  <c:v>14.4588252914939</c:v>
                </c:pt>
                <c:pt idx="53">
                  <c:v>14.690560815672665</c:v>
                </c:pt>
                <c:pt idx="54">
                  <c:v>14.690560815672665</c:v>
                </c:pt>
                <c:pt idx="55">
                  <c:v>12.376449195218223</c:v>
                </c:pt>
                <c:pt idx="56">
                  <c:v>6.0553384845913785</c:v>
                </c:pt>
                <c:pt idx="57">
                  <c:v>6.0553384845913785</c:v>
                </c:pt>
                <c:pt idx="58">
                  <c:v>5.567936254439255</c:v>
                </c:pt>
                <c:pt idx="59">
                  <c:v>5.567936254439255</c:v>
                </c:pt>
                <c:pt idx="60">
                  <c:v>5.5453602453433462</c:v>
                </c:pt>
                <c:pt idx="61">
                  <c:v>5.5453602453433462</c:v>
                </c:pt>
                <c:pt idx="62">
                  <c:v>30.391220596278458</c:v>
                </c:pt>
                <c:pt idx="63">
                  <c:v>30.391220596278458</c:v>
                </c:pt>
                <c:pt idx="64">
                  <c:v>26.945312242999776</c:v>
                </c:pt>
                <c:pt idx="65">
                  <c:v>26.945312242999776</c:v>
                </c:pt>
                <c:pt idx="66">
                  <c:v>6.4028110197415771</c:v>
                </c:pt>
                <c:pt idx="67">
                  <c:v>11.741794678541062</c:v>
                </c:pt>
                <c:pt idx="68">
                  <c:v>11.741794678541062</c:v>
                </c:pt>
                <c:pt idx="69">
                  <c:v>5.5987331876138962</c:v>
                </c:pt>
                <c:pt idx="70">
                  <c:v>5.5987331876138962</c:v>
                </c:pt>
                <c:pt idx="71">
                  <c:v>8.3018129636456983</c:v>
                </c:pt>
                <c:pt idx="72">
                  <c:v>11.560556478403726</c:v>
                </c:pt>
                <c:pt idx="73">
                  <c:v>11.560556478403726</c:v>
                </c:pt>
                <c:pt idx="74">
                  <c:v>15.9363566691186</c:v>
                </c:pt>
                <c:pt idx="75">
                  <c:v>17.556564088042897</c:v>
                </c:pt>
                <c:pt idx="76">
                  <c:v>17.556564088042897</c:v>
                </c:pt>
                <c:pt idx="77">
                  <c:v>25.549502575766574</c:v>
                </c:pt>
                <c:pt idx="78">
                  <c:v>32.096308024030165</c:v>
                </c:pt>
                <c:pt idx="79">
                  <c:v>32.096308024030165</c:v>
                </c:pt>
                <c:pt idx="80">
                  <c:v>29.837286932036889</c:v>
                </c:pt>
                <c:pt idx="81">
                  <c:v>30.78834753205048</c:v>
                </c:pt>
                <c:pt idx="82">
                  <c:v>30.78834753205048</c:v>
                </c:pt>
                <c:pt idx="83">
                  <c:v>37.866318271564381</c:v>
                </c:pt>
                <c:pt idx="84">
                  <c:v>35.621956259440417</c:v>
                </c:pt>
                <c:pt idx="85">
                  <c:v>35.621956259440417</c:v>
                </c:pt>
                <c:pt idx="86">
                  <c:v>29.850919562572589</c:v>
                </c:pt>
                <c:pt idx="87">
                  <c:v>23.808167598429744</c:v>
                </c:pt>
                <c:pt idx="88">
                  <c:v>9.9636078188226875</c:v>
                </c:pt>
                <c:pt idx="89">
                  <c:v>9.9636078188226875</c:v>
                </c:pt>
                <c:pt idx="90">
                  <c:v>15.250614087231282</c:v>
                </c:pt>
                <c:pt idx="91">
                  <c:v>15.250614087231282</c:v>
                </c:pt>
                <c:pt idx="92">
                  <c:v>14.601508546333841</c:v>
                </c:pt>
                <c:pt idx="93">
                  <c:v>11.299963844091966</c:v>
                </c:pt>
                <c:pt idx="94">
                  <c:v>4.2225146662647068</c:v>
                </c:pt>
                <c:pt idx="95">
                  <c:v>4.2225146662647068</c:v>
                </c:pt>
                <c:pt idx="96">
                  <c:v>19.778950570936296</c:v>
                </c:pt>
                <c:pt idx="97">
                  <c:v>30.219701024062513</c:v>
                </c:pt>
                <c:pt idx="98">
                  <c:v>33.526122073983956</c:v>
                </c:pt>
                <c:pt idx="99">
                  <c:v>33.526122073983956</c:v>
                </c:pt>
                <c:pt idx="100">
                  <c:v>42.742573699401269</c:v>
                </c:pt>
                <c:pt idx="101">
                  <c:v>42.742573699401269</c:v>
                </c:pt>
                <c:pt idx="102">
                  <c:v>23.015397683140332</c:v>
                </c:pt>
                <c:pt idx="103">
                  <c:v>23.015397683140332</c:v>
                </c:pt>
                <c:pt idx="104">
                  <c:v>7.2327190572249194</c:v>
                </c:pt>
                <c:pt idx="105">
                  <c:v>31.633401867920728</c:v>
                </c:pt>
                <c:pt idx="106">
                  <c:v>31.633401867920728</c:v>
                </c:pt>
                <c:pt idx="107">
                  <c:v>24.001569822028529</c:v>
                </c:pt>
                <c:pt idx="108">
                  <c:v>24.846444257708061</c:v>
                </c:pt>
                <c:pt idx="109">
                  <c:v>24.846444257708061</c:v>
                </c:pt>
                <c:pt idx="110">
                  <c:v>16.394533106873663</c:v>
                </c:pt>
                <c:pt idx="111">
                  <c:v>16.394533106873663</c:v>
                </c:pt>
                <c:pt idx="112">
                  <c:v>19.010949754218114</c:v>
                </c:pt>
                <c:pt idx="113">
                  <c:v>19.010949754218114</c:v>
                </c:pt>
                <c:pt idx="114">
                  <c:v>21.876422702961545</c:v>
                </c:pt>
                <c:pt idx="115">
                  <c:v>21.876422702961545</c:v>
                </c:pt>
                <c:pt idx="116">
                  <c:v>20.8004587420711</c:v>
                </c:pt>
                <c:pt idx="117">
                  <c:v>35.223714282631114</c:v>
                </c:pt>
                <c:pt idx="118">
                  <c:v>35.892067431275045</c:v>
                </c:pt>
                <c:pt idx="119">
                  <c:v>35.892067431275045</c:v>
                </c:pt>
                <c:pt idx="120">
                  <c:v>38.005720922593284</c:v>
                </c:pt>
                <c:pt idx="121">
                  <c:v>33.898338985083271</c:v>
                </c:pt>
                <c:pt idx="122">
                  <c:v>33.898338985083271</c:v>
                </c:pt>
                <c:pt idx="123">
                  <c:v>21.864751020670422</c:v>
                </c:pt>
                <c:pt idx="124">
                  <c:v>29.434158061120254</c:v>
                </c:pt>
                <c:pt idx="125">
                  <c:v>27.743218551849512</c:v>
                </c:pt>
                <c:pt idx="126">
                  <c:v>28.738324673310782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B0-42D3-9877-E820EB67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49200"/>
        <c:axId val="350949592"/>
      </c:lineChart>
      <c:catAx>
        <c:axId val="3509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49592"/>
        <c:crosses val="autoZero"/>
        <c:auto val="1"/>
        <c:lblAlgn val="ctr"/>
        <c:lblOffset val="100"/>
        <c:noMultiLvlLbl val="0"/>
      </c:catAx>
      <c:valAx>
        <c:axId val="3509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窓通過後と逆フーリエの比較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Sheet2!$G$2:$G$129</c:f>
              <c:numCache>
                <c:formatCode>General</c:formatCode>
                <c:ptCount val="128"/>
                <c:pt idx="0">
                  <c:v>1.4359658125743691</c:v>
                </c:pt>
                <c:pt idx="1">
                  <c:v>2.562976078633556</c:v>
                </c:pt>
                <c:pt idx="2">
                  <c:v>3.0854906114667742</c:v>
                </c:pt>
                <c:pt idx="3">
                  <c:v>3.0346757034165295</c:v>
                </c:pt>
                <c:pt idx="4">
                  <c:v>3.0929373839213525</c:v>
                </c:pt>
                <c:pt idx="5">
                  <c:v>3.4410407185784497</c:v>
                </c:pt>
                <c:pt idx="6">
                  <c:v>3.837740424319326</c:v>
                </c:pt>
                <c:pt idx="7">
                  <c:v>3.4606895464858916</c:v>
                </c:pt>
                <c:pt idx="8">
                  <c:v>3.2763308928082613</c:v>
                </c:pt>
                <c:pt idx="9">
                  <c:v>2.3419560503417678</c:v>
                </c:pt>
                <c:pt idx="10">
                  <c:v>2.9977353444250281</c:v>
                </c:pt>
                <c:pt idx="11">
                  <c:v>2.8748500996836923</c:v>
                </c:pt>
                <c:pt idx="12">
                  <c:v>2.0659521360875686</c:v>
                </c:pt>
                <c:pt idx="13">
                  <c:v>0.54605870860764905</c:v>
                </c:pt>
                <c:pt idx="14">
                  <c:v>1.9717270573680974</c:v>
                </c:pt>
                <c:pt idx="15">
                  <c:v>1.4174094743438732</c:v>
                </c:pt>
                <c:pt idx="16">
                  <c:v>1.609173223494873</c:v>
                </c:pt>
                <c:pt idx="17">
                  <c:v>2.4574532474494988</c:v>
                </c:pt>
                <c:pt idx="18">
                  <c:v>3.8801390902188091</c:v>
                </c:pt>
                <c:pt idx="19">
                  <c:v>2.101448173669656</c:v>
                </c:pt>
                <c:pt idx="20">
                  <c:v>5.6945343026495863</c:v>
                </c:pt>
                <c:pt idx="21">
                  <c:v>8.6029046388048727</c:v>
                </c:pt>
                <c:pt idx="22">
                  <c:v>3.0157279709022826</c:v>
                </c:pt>
                <c:pt idx="23">
                  <c:v>3.0125941414681181</c:v>
                </c:pt>
                <c:pt idx="24">
                  <c:v>0.82627299016041689</c:v>
                </c:pt>
                <c:pt idx="25">
                  <c:v>1.9413460173867394</c:v>
                </c:pt>
                <c:pt idx="26">
                  <c:v>2.0452747741441604</c:v>
                </c:pt>
                <c:pt idx="27">
                  <c:v>4.1159492335180152</c:v>
                </c:pt>
                <c:pt idx="28">
                  <c:v>2.3641961726425493</c:v>
                </c:pt>
                <c:pt idx="29">
                  <c:v>2.4763163366426357</c:v>
                </c:pt>
                <c:pt idx="30">
                  <c:v>4.3391005685674529</c:v>
                </c:pt>
                <c:pt idx="31">
                  <c:v>2.8951164563030898</c:v>
                </c:pt>
                <c:pt idx="32">
                  <c:v>5.4327750957232173</c:v>
                </c:pt>
                <c:pt idx="33">
                  <c:v>9.0057716706853785</c:v>
                </c:pt>
                <c:pt idx="34">
                  <c:v>11.320976835869468</c:v>
                </c:pt>
                <c:pt idx="35">
                  <c:v>11.735532850863009</c:v>
                </c:pt>
                <c:pt idx="36">
                  <c:v>0.83323341134199103</c:v>
                </c:pt>
                <c:pt idx="37">
                  <c:v>13.929782048228597</c:v>
                </c:pt>
                <c:pt idx="38">
                  <c:v>17.743011048866791</c:v>
                </c:pt>
                <c:pt idx="39">
                  <c:v>18.487309747069656</c:v>
                </c:pt>
                <c:pt idx="40">
                  <c:v>20.505604467369952</c:v>
                </c:pt>
                <c:pt idx="41">
                  <c:v>6.9095094340772896</c:v>
                </c:pt>
                <c:pt idx="42">
                  <c:v>27.348472001870398</c:v>
                </c:pt>
                <c:pt idx="43">
                  <c:v>4.3463597728694578</c:v>
                </c:pt>
                <c:pt idx="44">
                  <c:v>18.746534183864071</c:v>
                </c:pt>
                <c:pt idx="45">
                  <c:v>5.0875380354091524</c:v>
                </c:pt>
                <c:pt idx="46">
                  <c:v>5.1921009406663163</c:v>
                </c:pt>
                <c:pt idx="47">
                  <c:v>3.9673957917472427</c:v>
                </c:pt>
                <c:pt idx="48">
                  <c:v>4.0387793608449947</c:v>
                </c:pt>
                <c:pt idx="49">
                  <c:v>8.2271825769877545</c:v>
                </c:pt>
                <c:pt idx="50">
                  <c:v>8.3547874240044422</c:v>
                </c:pt>
                <c:pt idx="51">
                  <c:v>13.337919632762295</c:v>
                </c:pt>
                <c:pt idx="52">
                  <c:v>13.512569792381232</c:v>
                </c:pt>
                <c:pt idx="53">
                  <c:v>13.89262510599368</c:v>
                </c:pt>
                <c:pt idx="54">
                  <c:v>14.041753296642808</c:v>
                </c:pt>
                <c:pt idx="55">
                  <c:v>11.943082689866676</c:v>
                </c:pt>
                <c:pt idx="56">
                  <c:v>5.8925120675863694</c:v>
                </c:pt>
                <c:pt idx="57">
                  <c:v>5.9353976971911822</c:v>
                </c:pt>
                <c:pt idx="58">
                  <c:v>5.4911787813936792</c:v>
                </c:pt>
                <c:pt idx="59">
                  <c:v>5.5187225408628562</c:v>
                </c:pt>
                <c:pt idx="60">
                  <c:v>5.5177509757190464</c:v>
                </c:pt>
                <c:pt idx="61">
                  <c:v>5.5330771297134147</c:v>
                </c:pt>
                <c:pt idx="62">
                  <c:v>30.374381120432677</c:v>
                </c:pt>
                <c:pt idx="63">
                  <c:v>30.391220596278458</c:v>
                </c:pt>
                <c:pt idx="64">
                  <c:v>26.930382111015259</c:v>
                </c:pt>
                <c:pt idx="65">
                  <c:v>26.885627683057379</c:v>
                </c:pt>
                <c:pt idx="66">
                  <c:v>6.3709326695575781</c:v>
                </c:pt>
                <c:pt idx="67">
                  <c:v>11.638011644078</c:v>
                </c:pt>
                <c:pt idx="68">
                  <c:v>11.579926717530153</c:v>
                </c:pt>
                <c:pt idx="69">
                  <c:v>5.4878365847774431</c:v>
                </c:pt>
                <c:pt idx="70">
                  <c:v>5.4481847637684018</c:v>
                </c:pt>
                <c:pt idx="71">
                  <c:v>8.0111215370992763</c:v>
                </c:pt>
                <c:pt idx="72">
                  <c:v>11.049985366689894</c:v>
                </c:pt>
                <c:pt idx="73">
                  <c:v>10.932630767900028</c:v>
                </c:pt>
                <c:pt idx="74">
                  <c:v>14.89340436628901</c:v>
                </c:pt>
                <c:pt idx="75">
                  <c:v>16.195509393942082</c:v>
                </c:pt>
                <c:pt idx="76">
                  <c:v>15.967264278664956</c:v>
                </c:pt>
                <c:pt idx="77">
                  <c:v>22.881746372785393</c:v>
                </c:pt>
                <c:pt idx="78">
                  <c:v>28.271632286042784</c:v>
                </c:pt>
                <c:pt idx="79">
                  <c:v>27.7719441782045</c:v>
                </c:pt>
                <c:pt idx="80">
                  <c:v>25.3293836679726</c:v>
                </c:pt>
                <c:pt idx="81">
                  <c:v>25.610391283528688</c:v>
                </c:pt>
                <c:pt idx="82">
                  <c:v>25.062382384511615</c:v>
                </c:pt>
                <c:pt idx="83">
                  <c:v>30.125015528879388</c:v>
                </c:pt>
                <c:pt idx="84">
                  <c:v>27.659995294692074</c:v>
                </c:pt>
                <c:pt idx="85">
                  <c:v>26.96021039252479</c:v>
                </c:pt>
                <c:pt idx="86">
                  <c:v>21.990436406964761</c:v>
                </c:pt>
                <c:pt idx="87">
                  <c:v>17.047466498801658</c:v>
                </c:pt>
                <c:pt idx="88">
                  <c:v>6.9244018757410011</c:v>
                </c:pt>
                <c:pt idx="89">
                  <c:v>6.710798254953664</c:v>
                </c:pt>
                <c:pt idx="90">
                  <c:v>9.93990620619822</c:v>
                </c:pt>
                <c:pt idx="91">
                  <c:v>9.6039453251868565</c:v>
                </c:pt>
                <c:pt idx="92">
                  <c:v>8.8703583023333614</c:v>
                </c:pt>
                <c:pt idx="93">
                  <c:v>6.6114719410493104</c:v>
                </c:pt>
                <c:pt idx="94">
                  <c:v>2.3754648480469744</c:v>
                </c:pt>
                <c:pt idx="95">
                  <c:v>2.2801579197829436</c:v>
                </c:pt>
                <c:pt idx="96">
                  <c:v>10.234200039935317</c:v>
                </c:pt>
                <c:pt idx="97">
                  <c:v>14.956096162037031</c:v>
                </c:pt>
                <c:pt idx="98">
                  <c:v>15.841226172611888</c:v>
                </c:pt>
                <c:pt idx="99">
                  <c:v>15.095419822323182</c:v>
                </c:pt>
                <c:pt idx="100">
                  <c:v>18.303614604052534</c:v>
                </c:pt>
                <c:pt idx="101">
                  <c:v>17.373533260453041</c:v>
                </c:pt>
                <c:pt idx="102">
                  <c:v>8.8616339313268533</c:v>
                </c:pt>
                <c:pt idx="103">
                  <c:v>8.3768135128852066</c:v>
                </c:pt>
                <c:pt idx="104">
                  <c:v>2.4831707896587392</c:v>
                </c:pt>
                <c:pt idx="105">
                  <c:v>10.222571097665311</c:v>
                </c:pt>
                <c:pt idx="106">
                  <c:v>9.6011404027832814</c:v>
                </c:pt>
                <c:pt idx="107">
                  <c:v>6.8269511440195148</c:v>
                </c:pt>
                <c:pt idx="108">
                  <c:v>6.6086154999860733</c:v>
                </c:pt>
                <c:pt idx="109">
                  <c:v>6.1663679078416234</c:v>
                </c:pt>
                <c:pt idx="110">
                  <c:v>3.7884959392215962</c:v>
                </c:pt>
                <c:pt idx="111">
                  <c:v>3.5204125319532262</c:v>
                </c:pt>
                <c:pt idx="112">
                  <c:v>3.7862679446287113</c:v>
                </c:pt>
                <c:pt idx="113">
                  <c:v>3.5059079386301804</c:v>
                </c:pt>
                <c:pt idx="114">
                  <c:v>3.730466820237714</c:v>
                </c:pt>
                <c:pt idx="115">
                  <c:v>3.4460611360361435</c:v>
                </c:pt>
                <c:pt idx="116">
                  <c:v>3.0253193811842554</c:v>
                </c:pt>
                <c:pt idx="117">
                  <c:v>4.7311161004365125</c:v>
                </c:pt>
                <c:pt idx="118">
                  <c:v>4.4565358665573758</c:v>
                </c:pt>
                <c:pt idx="119">
                  <c:v>4.1281410324243373</c:v>
                </c:pt>
                <c:pt idx="120">
                  <c:v>4.0624212484722335</c:v>
                </c:pt>
                <c:pt idx="121">
                  <c:v>3.383306622936058</c:v>
                </c:pt>
                <c:pt idx="122">
                  <c:v>3.1791768583646229</c:v>
                </c:pt>
                <c:pt idx="123">
                  <c:v>1.9424376092147029</c:v>
                </c:pt>
                <c:pt idx="124">
                  <c:v>2.5012795904656357</c:v>
                </c:pt>
                <c:pt idx="125">
                  <c:v>2.2809094270952239</c:v>
                </c:pt>
                <c:pt idx="126">
                  <c:v>2.3149895963679925</c:v>
                </c:pt>
                <c:pt idx="127">
                  <c:v>1.8947559907998262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4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6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83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0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0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2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26"/>
            <c:marker>
              <c:symbol val="circ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val>
            <c:numRef>
              <c:f>Sheet2!$X$2:$X$129</c:f>
              <c:numCache>
                <c:formatCode>General</c:formatCode>
                <c:ptCount val="128"/>
                <c:pt idx="0">
                  <c:v>7.7789345337218005</c:v>
                </c:pt>
                <c:pt idx="1">
                  <c:v>6.7729098215106465</c:v>
                </c:pt>
                <c:pt idx="2">
                  <c:v>5.7003226344524398</c:v>
                </c:pt>
                <c:pt idx="3">
                  <c:v>4.6535434608925001</c:v>
                </c:pt>
                <c:pt idx="4">
                  <c:v>3.72272022038285</c:v>
                </c:pt>
                <c:pt idx="5">
                  <c:v>2.98801478538148</c:v>
                </c:pt>
                <c:pt idx="6">
                  <c:v>2.5126994946221601</c:v>
                </c:pt>
                <c:pt idx="7">
                  <c:v>2.3377081817877801</c:v>
                </c:pt>
                <c:pt idx="8">
                  <c:v>2.4781109812391899</c:v>
                </c:pt>
                <c:pt idx="9">
                  <c:v>2.9218164981631198</c:v>
                </c:pt>
                <c:pt idx="10">
                  <c:v>3.6306131113745499</c:v>
                </c:pt>
                <c:pt idx="11">
                  <c:v>4.5434597324754202</c:v>
                </c:pt>
                <c:pt idx="12">
                  <c:v>5.5817426234005438</c:v>
                </c:pt>
                <c:pt idx="13">
                  <c:v>6.6560455587534628</c:v>
                </c:pt>
                <c:pt idx="14">
                  <c:v>7.6738502910977902</c:v>
                </c:pt>
                <c:pt idx="15">
                  <c:v>8.5475041603036797</c:v>
                </c:pt>
                <c:pt idx="16">
                  <c:v>9.201768681782621</c:v>
                </c:pt>
                <c:pt idx="17">
                  <c:v>9.5802990342601806</c:v>
                </c:pt>
                <c:pt idx="18">
                  <c:v>9.650496437950661</c:v>
                </c:pt>
                <c:pt idx="19">
                  <c:v>9.4063155395833</c:v>
                </c:pt>
                <c:pt idx="20">
                  <c:v>8.8687850341667005</c:v>
                </c:pt>
                <c:pt idx="21">
                  <c:v>8.0841966878947407</c:v>
                </c:pt>
                <c:pt idx="22">
                  <c:v>7.1201187223252003</c:v>
                </c:pt>
                <c:pt idx="23">
                  <c:v>6.059576884508882</c:v>
                </c:pt>
                <c:pt idx="24">
                  <c:v>4.9939043254024096</c:v>
                </c:pt>
                <c:pt idx="25">
                  <c:v>4.0148760502348395</c:v>
                </c:pt>
                <c:pt idx="26">
                  <c:v>3.20680531668095</c:v>
                </c:pt>
                <c:pt idx="27">
                  <c:v>2.6392826337236599</c:v>
                </c:pt>
                <c:pt idx="28">
                  <c:v>2.3611826737479502</c:v>
                </c:pt>
                <c:pt idx="29">
                  <c:v>2.3964552185727102</c:v>
                </c:pt>
                <c:pt idx="30">
                  <c:v>2.7420626203218901</c:v>
                </c:pt>
                <c:pt idx="31">
                  <c:v>3.36824140161993</c:v>
                </c:pt>
                <c:pt idx="32">
                  <c:v>4.2210654662781995</c:v>
                </c:pt>
                <c:pt idx="33">
                  <c:v>5.2270901784893535</c:v>
                </c:pt>
                <c:pt idx="34">
                  <c:v>6.2996773655475602</c:v>
                </c:pt>
                <c:pt idx="35">
                  <c:v>7.3464565391074999</c:v>
                </c:pt>
                <c:pt idx="36">
                  <c:v>8.2772797796171496</c:v>
                </c:pt>
                <c:pt idx="37">
                  <c:v>9.0119852146185195</c:v>
                </c:pt>
                <c:pt idx="38">
                  <c:v>9.4873005053778403</c:v>
                </c:pt>
                <c:pt idx="39">
                  <c:v>9.6622918182122195</c:v>
                </c:pt>
                <c:pt idx="40">
                  <c:v>9.5218890187608096</c:v>
                </c:pt>
                <c:pt idx="41">
                  <c:v>9.0781835018368806</c:v>
                </c:pt>
                <c:pt idx="42">
                  <c:v>8.3693868886254492</c:v>
                </c:pt>
                <c:pt idx="43">
                  <c:v>7.4565402675245798</c:v>
                </c:pt>
                <c:pt idx="44">
                  <c:v>6.4182573765994562</c:v>
                </c:pt>
                <c:pt idx="45">
                  <c:v>5.3439544412465372</c:v>
                </c:pt>
                <c:pt idx="46">
                  <c:v>4.3261497089022098</c:v>
                </c:pt>
                <c:pt idx="47">
                  <c:v>3.4524958396963199</c:v>
                </c:pt>
                <c:pt idx="48">
                  <c:v>2.7982313182173799</c:v>
                </c:pt>
                <c:pt idx="49">
                  <c:v>2.4197009657398199</c:v>
                </c:pt>
                <c:pt idx="50">
                  <c:v>2.3495035620493399</c:v>
                </c:pt>
                <c:pt idx="51">
                  <c:v>2.5936844604167</c:v>
                </c:pt>
                <c:pt idx="52">
                  <c:v>3.1312149658332999</c:v>
                </c:pt>
                <c:pt idx="53">
                  <c:v>3.9158033121052598</c:v>
                </c:pt>
                <c:pt idx="54">
                  <c:v>4.8798812776747997</c:v>
                </c:pt>
                <c:pt idx="55">
                  <c:v>5.940423115491118</c:v>
                </c:pt>
                <c:pt idx="56">
                  <c:v>7.0060956745975904</c:v>
                </c:pt>
                <c:pt idx="57">
                  <c:v>7.9851239497651605</c:v>
                </c:pt>
                <c:pt idx="58">
                  <c:v>8.7931946833190509</c:v>
                </c:pt>
                <c:pt idx="59">
                  <c:v>9.3607173662763401</c:v>
                </c:pt>
                <c:pt idx="60">
                  <c:v>9.6388173262520489</c:v>
                </c:pt>
                <c:pt idx="61">
                  <c:v>9.6035447814272903</c:v>
                </c:pt>
                <c:pt idx="62">
                  <c:v>9.2579373796781095</c:v>
                </c:pt>
                <c:pt idx="63">
                  <c:v>8.6317585983800704</c:v>
                </c:pt>
                <c:pt idx="64">
                  <c:v>7.7789345337218005</c:v>
                </c:pt>
                <c:pt idx="65">
                  <c:v>6.7729098215106465</c:v>
                </c:pt>
                <c:pt idx="66">
                  <c:v>5.7003226344524398</c:v>
                </c:pt>
                <c:pt idx="67">
                  <c:v>4.6535434608925001</c:v>
                </c:pt>
                <c:pt idx="68">
                  <c:v>3.72272022038285</c:v>
                </c:pt>
                <c:pt idx="69">
                  <c:v>2.98801478538148</c:v>
                </c:pt>
                <c:pt idx="70">
                  <c:v>2.5126994946221601</c:v>
                </c:pt>
                <c:pt idx="71">
                  <c:v>2.3377081817877801</c:v>
                </c:pt>
                <c:pt idx="72">
                  <c:v>2.4781109812391899</c:v>
                </c:pt>
                <c:pt idx="73">
                  <c:v>2.9218164981631198</c:v>
                </c:pt>
                <c:pt idx="74">
                  <c:v>3.6306131113745499</c:v>
                </c:pt>
                <c:pt idx="75">
                  <c:v>4.5434597324754202</c:v>
                </c:pt>
                <c:pt idx="76">
                  <c:v>5.5817426234005438</c:v>
                </c:pt>
                <c:pt idx="77">
                  <c:v>6.6560455587534628</c:v>
                </c:pt>
                <c:pt idx="78">
                  <c:v>7.6738502910977902</c:v>
                </c:pt>
                <c:pt idx="79">
                  <c:v>8.5475041603036797</c:v>
                </c:pt>
                <c:pt idx="80">
                  <c:v>9.201768681782621</c:v>
                </c:pt>
                <c:pt idx="81">
                  <c:v>9.5802990342601806</c:v>
                </c:pt>
                <c:pt idx="82">
                  <c:v>9.650496437950661</c:v>
                </c:pt>
                <c:pt idx="83">
                  <c:v>9.4063155395833</c:v>
                </c:pt>
                <c:pt idx="84">
                  <c:v>8.8687850341667005</c:v>
                </c:pt>
                <c:pt idx="85">
                  <c:v>8.0841966878947407</c:v>
                </c:pt>
                <c:pt idx="86">
                  <c:v>7.1201187223252003</c:v>
                </c:pt>
                <c:pt idx="87">
                  <c:v>6.059576884508882</c:v>
                </c:pt>
                <c:pt idx="88">
                  <c:v>4.9939043254024096</c:v>
                </c:pt>
                <c:pt idx="89">
                  <c:v>4.0148760502348395</c:v>
                </c:pt>
                <c:pt idx="90">
                  <c:v>3.20680531668095</c:v>
                </c:pt>
                <c:pt idx="91">
                  <c:v>2.6392826337236599</c:v>
                </c:pt>
                <c:pt idx="92">
                  <c:v>2.3611826737479502</c:v>
                </c:pt>
                <c:pt idx="93">
                  <c:v>2.3964552185727102</c:v>
                </c:pt>
                <c:pt idx="94">
                  <c:v>2.7420626203218901</c:v>
                </c:pt>
                <c:pt idx="95">
                  <c:v>3.36824140161993</c:v>
                </c:pt>
                <c:pt idx="96">
                  <c:v>4.2210654662781995</c:v>
                </c:pt>
                <c:pt idx="97">
                  <c:v>5.2270901784893535</c:v>
                </c:pt>
                <c:pt idx="98">
                  <c:v>6.2996773655475602</c:v>
                </c:pt>
                <c:pt idx="99">
                  <c:v>7.3464565391074999</c:v>
                </c:pt>
                <c:pt idx="100">
                  <c:v>8.2772797796171496</c:v>
                </c:pt>
                <c:pt idx="101">
                  <c:v>9.0119852146185195</c:v>
                </c:pt>
                <c:pt idx="102">
                  <c:v>9.4873005053778403</c:v>
                </c:pt>
                <c:pt idx="103">
                  <c:v>9.6622918182122195</c:v>
                </c:pt>
                <c:pt idx="104">
                  <c:v>9.5218890187608096</c:v>
                </c:pt>
                <c:pt idx="105">
                  <c:v>9.0781835018368806</c:v>
                </c:pt>
                <c:pt idx="106">
                  <c:v>8.3693868886254492</c:v>
                </c:pt>
                <c:pt idx="107">
                  <c:v>7.4565402675245798</c:v>
                </c:pt>
                <c:pt idx="108">
                  <c:v>6.4182573765994562</c:v>
                </c:pt>
                <c:pt idx="109">
                  <c:v>5.3439544412465372</c:v>
                </c:pt>
                <c:pt idx="110">
                  <c:v>4.3261497089022098</c:v>
                </c:pt>
                <c:pt idx="111">
                  <c:v>3.4524958396963199</c:v>
                </c:pt>
                <c:pt idx="112">
                  <c:v>2.7982313182173799</c:v>
                </c:pt>
                <c:pt idx="113">
                  <c:v>2.4197009657398199</c:v>
                </c:pt>
                <c:pt idx="114">
                  <c:v>2.3495035620493399</c:v>
                </c:pt>
                <c:pt idx="115">
                  <c:v>2.5936844604167</c:v>
                </c:pt>
                <c:pt idx="116">
                  <c:v>3.1312149658332999</c:v>
                </c:pt>
                <c:pt idx="117">
                  <c:v>3.9158033121052598</c:v>
                </c:pt>
                <c:pt idx="118">
                  <c:v>4.8798812776747997</c:v>
                </c:pt>
                <c:pt idx="119">
                  <c:v>5.940423115491118</c:v>
                </c:pt>
                <c:pt idx="120">
                  <c:v>7.0060956745975904</c:v>
                </c:pt>
                <c:pt idx="121">
                  <c:v>7.9851239497651605</c:v>
                </c:pt>
                <c:pt idx="122">
                  <c:v>8.7931946833190509</c:v>
                </c:pt>
                <c:pt idx="123">
                  <c:v>9.3607173662763401</c:v>
                </c:pt>
                <c:pt idx="124">
                  <c:v>9.6388173262520489</c:v>
                </c:pt>
                <c:pt idx="125">
                  <c:v>9.6035447814272903</c:v>
                </c:pt>
                <c:pt idx="126">
                  <c:v>9.2579373796781095</c:v>
                </c:pt>
                <c:pt idx="127">
                  <c:v>8.6317585983800704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51160"/>
        <c:axId val="350950768"/>
      </c:lineChart>
      <c:catAx>
        <c:axId val="35095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0768"/>
        <c:crosses val="autoZero"/>
        <c:auto val="1"/>
        <c:lblAlgn val="ctr"/>
        <c:lblOffset val="100"/>
        <c:noMultiLvlLbl val="0"/>
      </c:catAx>
      <c:valAx>
        <c:axId val="350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dateArr!$O$1</c:f>
              <c:strCache>
                <c:ptCount val="1"/>
                <c:pt idx="0">
                  <c:v>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dateArr!$O$2:$O$169</c:f>
              <c:numCache>
                <c:formatCode>General</c:formatCode>
                <c:ptCount val="168"/>
                <c:pt idx="0">
                  <c:v>17.826106780903604</c:v>
                </c:pt>
                <c:pt idx="1">
                  <c:v>31.1740591923664</c:v>
                </c:pt>
                <c:pt idx="2">
                  <c:v>36.308943110637593</c:v>
                </c:pt>
                <c:pt idx="3">
                  <c:v>34.15936160261311</c:v>
                </c:pt>
                <c:pt idx="4">
                  <c:v>32.978800667835579</c:v>
                </c:pt>
                <c:pt idx="5">
                  <c:v>34.476793781883458</c:v>
                </c:pt>
                <c:pt idx="6">
                  <c:v>35.903733911121982</c:v>
                </c:pt>
                <c:pt idx="7">
                  <c:v>30.088919343008623</c:v>
                </c:pt>
                <c:pt idx="8">
                  <c:v>26.386927616647696</c:v>
                </c:pt>
                <c:pt idx="9">
                  <c:v>17.436137483945199</c:v>
                </c:pt>
                <c:pt idx="10">
                  <c:v>20.610805833978649</c:v>
                </c:pt>
                <c:pt idx="11">
                  <c:v>18.25023802702265</c:v>
                </c:pt>
                <c:pt idx="12">
                  <c:v>12.115277897112637</c:v>
                </c:pt>
                <c:pt idx="13">
                  <c:v>2.9610288843606463</c:v>
                </c:pt>
                <c:pt idx="14">
                  <c:v>9.9000927997801789</c:v>
                </c:pt>
                <c:pt idx="15">
                  <c:v>6.6008646265766044</c:v>
                </c:pt>
                <c:pt idx="16">
                  <c:v>6.9636193651831713</c:v>
                </c:pt>
                <c:pt idx="17">
                  <c:v>9.9019351490575787</c:v>
                </c:pt>
                <c:pt idx="18">
                  <c:v>14.588178055975408</c:v>
                </c:pt>
                <c:pt idx="19">
                  <c:v>7.3880791005646662</c:v>
                </c:pt>
                <c:pt idx="20">
                  <c:v>18.76209330239082</c:v>
                </c:pt>
                <c:pt idx="21">
                  <c:v>26.621398576808822</c:v>
                </c:pt>
                <c:pt idx="22">
                  <c:v>8.7838956778115129</c:v>
                </c:pt>
                <c:pt idx="23">
                  <c:v>8.2771392865717743</c:v>
                </c:pt>
                <c:pt idx="24">
                  <c:v>2.145992670285362</c:v>
                </c:pt>
                <c:pt idx="25">
                  <c:v>4.7761226217048787</c:v>
                </c:pt>
                <c:pt idx="26">
                  <c:v>4.7761226217048787</c:v>
                </c:pt>
                <c:pt idx="27">
                  <c:v>9.1413036588212471</c:v>
                </c:pt>
                <c:pt idx="28">
                  <c:v>5.0035476185484651</c:v>
                </c:pt>
                <c:pt idx="29">
                  <c:v>5.0035476185484651</c:v>
                </c:pt>
                <c:pt idx="30">
                  <c:v>8.3858880355205265</c:v>
                </c:pt>
                <c:pt idx="31">
                  <c:v>5.3613267709316474</c:v>
                </c:pt>
                <c:pt idx="32">
                  <c:v>9.6570456679539642</c:v>
                </c:pt>
                <c:pt idx="33">
                  <c:v>15.392169122741722</c:v>
                </c:pt>
                <c:pt idx="34">
                  <c:v>18.635474959147043</c:v>
                </c:pt>
                <c:pt idx="35">
                  <c:v>18.635474959147043</c:v>
                </c:pt>
                <c:pt idx="36">
                  <c:v>1.2784145984234794</c:v>
                </c:pt>
                <c:pt idx="37">
                  <c:v>20.681725192345944</c:v>
                </c:pt>
                <c:pt idx="38">
                  <c:v>25.530638860707139</c:v>
                </c:pt>
                <c:pt idx="39">
                  <c:v>25.819025304039073</c:v>
                </c:pt>
                <c:pt idx="40">
                  <c:v>27.835334333952709</c:v>
                </c:pt>
                <c:pt idx="41">
                  <c:v>9.1293888011770168</c:v>
                </c:pt>
                <c:pt idx="42">
                  <c:v>35.220760634044915</c:v>
                </c:pt>
                <c:pt idx="43">
                  <c:v>5.463255025526002</c:v>
                </c:pt>
                <c:pt idx="44">
                  <c:v>23.029526906865872</c:v>
                </c:pt>
                <c:pt idx="45">
                  <c:v>6.1161458793268544</c:v>
                </c:pt>
                <c:pt idx="46">
                  <c:v>6.1161458793268544</c:v>
                </c:pt>
                <c:pt idx="47">
                  <c:v>4.5851581930333989</c:v>
                </c:pt>
                <c:pt idx="48">
                  <c:v>4.5851581930333989</c:v>
                </c:pt>
                <c:pt idx="49">
                  <c:v>9.1863802271689483</c:v>
                </c:pt>
                <c:pt idx="50">
                  <c:v>9.1863802271689483</c:v>
                </c:pt>
                <c:pt idx="51">
                  <c:v>14.4588252914939</c:v>
                </c:pt>
                <c:pt idx="52">
                  <c:v>14.4588252914939</c:v>
                </c:pt>
                <c:pt idx="53">
                  <c:v>14.690560815672665</c:v>
                </c:pt>
                <c:pt idx="54">
                  <c:v>14.690560815672665</c:v>
                </c:pt>
                <c:pt idx="55">
                  <c:v>12.376449195218223</c:v>
                </c:pt>
                <c:pt idx="56">
                  <c:v>6.0553384845913785</c:v>
                </c:pt>
                <c:pt idx="57">
                  <c:v>6.0553384845913785</c:v>
                </c:pt>
                <c:pt idx="58">
                  <c:v>5.567936254439255</c:v>
                </c:pt>
                <c:pt idx="59">
                  <c:v>5.567936254439255</c:v>
                </c:pt>
                <c:pt idx="60">
                  <c:v>5.5453602453433462</c:v>
                </c:pt>
                <c:pt idx="61">
                  <c:v>5.5453602453433462</c:v>
                </c:pt>
                <c:pt idx="62">
                  <c:v>30.391220596278458</c:v>
                </c:pt>
                <c:pt idx="63">
                  <c:v>30.391220596278458</c:v>
                </c:pt>
                <c:pt idx="64">
                  <c:v>26.945312242999776</c:v>
                </c:pt>
                <c:pt idx="65">
                  <c:v>26.945312242999776</c:v>
                </c:pt>
                <c:pt idx="66">
                  <c:v>6.4028110197415771</c:v>
                </c:pt>
                <c:pt idx="67">
                  <c:v>11.741794678541062</c:v>
                </c:pt>
                <c:pt idx="68">
                  <c:v>11.741794678541062</c:v>
                </c:pt>
                <c:pt idx="69">
                  <c:v>5.5987331876138962</c:v>
                </c:pt>
                <c:pt idx="70">
                  <c:v>5.5987331876138962</c:v>
                </c:pt>
                <c:pt idx="71">
                  <c:v>8.3018129636456983</c:v>
                </c:pt>
                <c:pt idx="72">
                  <c:v>11.560556478403726</c:v>
                </c:pt>
                <c:pt idx="73">
                  <c:v>11.560556478403726</c:v>
                </c:pt>
                <c:pt idx="74">
                  <c:v>15.9363566691186</c:v>
                </c:pt>
                <c:pt idx="75">
                  <c:v>17.556564088042897</c:v>
                </c:pt>
                <c:pt idx="76">
                  <c:v>17.556564088042897</c:v>
                </c:pt>
                <c:pt idx="77">
                  <c:v>25.549502575766574</c:v>
                </c:pt>
                <c:pt idx="78">
                  <c:v>32.096308024030165</c:v>
                </c:pt>
                <c:pt idx="79">
                  <c:v>32.096308024030165</c:v>
                </c:pt>
                <c:pt idx="80">
                  <c:v>29.837286932036889</c:v>
                </c:pt>
                <c:pt idx="81">
                  <c:v>30.78834753205048</c:v>
                </c:pt>
                <c:pt idx="82">
                  <c:v>30.78834753205048</c:v>
                </c:pt>
                <c:pt idx="83">
                  <c:v>37.866318271564381</c:v>
                </c:pt>
                <c:pt idx="84">
                  <c:v>35.621956259440417</c:v>
                </c:pt>
                <c:pt idx="85">
                  <c:v>35.621956259440417</c:v>
                </c:pt>
                <c:pt idx="86">
                  <c:v>29.850919562572589</c:v>
                </c:pt>
                <c:pt idx="87">
                  <c:v>23.808167598429744</c:v>
                </c:pt>
                <c:pt idx="88">
                  <c:v>9.9636078188226875</c:v>
                </c:pt>
                <c:pt idx="89">
                  <c:v>9.9636078188226875</c:v>
                </c:pt>
                <c:pt idx="90">
                  <c:v>15.250614087231282</c:v>
                </c:pt>
                <c:pt idx="91">
                  <c:v>15.250614087231282</c:v>
                </c:pt>
                <c:pt idx="92">
                  <c:v>14.601508546333841</c:v>
                </c:pt>
                <c:pt idx="93">
                  <c:v>11.299963844091966</c:v>
                </c:pt>
                <c:pt idx="94">
                  <c:v>4.2225146662647068</c:v>
                </c:pt>
                <c:pt idx="95">
                  <c:v>4.2225146662647068</c:v>
                </c:pt>
                <c:pt idx="96">
                  <c:v>19.778950570936296</c:v>
                </c:pt>
                <c:pt idx="97">
                  <c:v>30.219701024062513</c:v>
                </c:pt>
                <c:pt idx="98">
                  <c:v>33.526122073983956</c:v>
                </c:pt>
                <c:pt idx="99">
                  <c:v>33.526122073983956</c:v>
                </c:pt>
                <c:pt idx="100">
                  <c:v>42.742573699401269</c:v>
                </c:pt>
                <c:pt idx="101">
                  <c:v>42.742573699401269</c:v>
                </c:pt>
                <c:pt idx="102">
                  <c:v>23.015397683140332</c:v>
                </c:pt>
                <c:pt idx="103">
                  <c:v>23.015397683140332</c:v>
                </c:pt>
                <c:pt idx="104">
                  <c:v>7.2327190572249194</c:v>
                </c:pt>
                <c:pt idx="105">
                  <c:v>31.633401867920728</c:v>
                </c:pt>
                <c:pt idx="106">
                  <c:v>31.633401867920728</c:v>
                </c:pt>
                <c:pt idx="107">
                  <c:v>24.001569822028529</c:v>
                </c:pt>
                <c:pt idx="108">
                  <c:v>24.846444257708061</c:v>
                </c:pt>
                <c:pt idx="109">
                  <c:v>24.846444257708061</c:v>
                </c:pt>
                <c:pt idx="110">
                  <c:v>16.394533106873663</c:v>
                </c:pt>
                <c:pt idx="111">
                  <c:v>16.394533106873663</c:v>
                </c:pt>
                <c:pt idx="112">
                  <c:v>19.010949754218114</c:v>
                </c:pt>
                <c:pt idx="113">
                  <c:v>19.010949754218114</c:v>
                </c:pt>
                <c:pt idx="114">
                  <c:v>21.876422702961545</c:v>
                </c:pt>
                <c:pt idx="115">
                  <c:v>21.876422702961545</c:v>
                </c:pt>
                <c:pt idx="116">
                  <c:v>20.8004587420711</c:v>
                </c:pt>
                <c:pt idx="117">
                  <c:v>35.223714282631114</c:v>
                </c:pt>
                <c:pt idx="118">
                  <c:v>35.892067431275045</c:v>
                </c:pt>
                <c:pt idx="119">
                  <c:v>35.892067431275045</c:v>
                </c:pt>
                <c:pt idx="120">
                  <c:v>38.005720922593284</c:v>
                </c:pt>
                <c:pt idx="121">
                  <c:v>33.898338985083271</c:v>
                </c:pt>
                <c:pt idx="122">
                  <c:v>33.898338985083271</c:v>
                </c:pt>
                <c:pt idx="123">
                  <c:v>21.864751020670422</c:v>
                </c:pt>
                <c:pt idx="124">
                  <c:v>29.434158061120254</c:v>
                </c:pt>
                <c:pt idx="125">
                  <c:v>27.743218551849512</c:v>
                </c:pt>
                <c:pt idx="126">
                  <c:v>28.738324673310782</c:v>
                </c:pt>
                <c:pt idx="127">
                  <c:v>23.684449884997822</c:v>
                </c:pt>
                <c:pt idx="128">
                  <c:v>23.684449884997822</c:v>
                </c:pt>
                <c:pt idx="129">
                  <c:v>18.223432559828101</c:v>
                </c:pt>
                <c:pt idx="130">
                  <c:v>18.223432559828101</c:v>
                </c:pt>
                <c:pt idx="131">
                  <c:v>10.419144604657086</c:v>
                </c:pt>
                <c:pt idx="132">
                  <c:v>7.6013792858288518</c:v>
                </c:pt>
                <c:pt idx="133">
                  <c:v>7.6013792858288518</c:v>
                </c:pt>
                <c:pt idx="134">
                  <c:v>12.799454634559254</c:v>
                </c:pt>
                <c:pt idx="135">
                  <c:v>20.473117088879668</c:v>
                </c:pt>
                <c:pt idx="136">
                  <c:v>33.044821987653641</c:v>
                </c:pt>
                <c:pt idx="137">
                  <c:v>33.044821987653641</c:v>
                </c:pt>
                <c:pt idx="138">
                  <c:v>32.075961962008293</c:v>
                </c:pt>
                <c:pt idx="139">
                  <c:v>32.075961962008293</c:v>
                </c:pt>
                <c:pt idx="140">
                  <c:v>35.139521908649506</c:v>
                </c:pt>
                <c:pt idx="141">
                  <c:v>34.427508092699021</c:v>
                </c:pt>
                <c:pt idx="142">
                  <c:v>9.0563514202183661</c:v>
                </c:pt>
                <c:pt idx="143">
                  <c:v>28.413261188488065</c:v>
                </c:pt>
                <c:pt idx="144">
                  <c:v>28.413261188488065</c:v>
                </c:pt>
                <c:pt idx="145">
                  <c:v>22.502896522393037</c:v>
                </c:pt>
                <c:pt idx="146">
                  <c:v>22.502896522393037</c:v>
                </c:pt>
                <c:pt idx="147">
                  <c:v>21.755117484789988</c:v>
                </c:pt>
                <c:pt idx="148">
                  <c:v>14.142800352786747</c:v>
                </c:pt>
                <c:pt idx="149">
                  <c:v>10.791820797160668</c:v>
                </c:pt>
                <c:pt idx="150">
                  <c:v>14.271739461203703</c:v>
                </c:pt>
                <c:pt idx="151">
                  <c:v>14.040909308317808</c:v>
                </c:pt>
                <c:pt idx="152">
                  <c:v>2.8405391831841285</c:v>
                </c:pt>
                <c:pt idx="153">
                  <c:v>3.5036685073024278</c:v>
                </c:pt>
                <c:pt idx="154">
                  <c:v>2.7741180128035809</c:v>
                </c:pt>
                <c:pt idx="155">
                  <c:v>3.5945039332647997</c:v>
                </c:pt>
                <c:pt idx="156">
                  <c:v>4.8333610850456319</c:v>
                </c:pt>
                <c:pt idx="157">
                  <c:v>3.5635433569028616</c:v>
                </c:pt>
                <c:pt idx="158">
                  <c:v>2.3346795296434117</c:v>
                </c:pt>
                <c:pt idx="159">
                  <c:v>33.900249996761595</c:v>
                </c:pt>
                <c:pt idx="160">
                  <c:v>0.97176968448677448</c:v>
                </c:pt>
                <c:pt idx="161">
                  <c:v>0.97176968448677448</c:v>
                </c:pt>
                <c:pt idx="162">
                  <c:v>4.8204114831677476</c:v>
                </c:pt>
                <c:pt idx="163">
                  <c:v>4.11261278720864</c:v>
                </c:pt>
                <c:pt idx="164">
                  <c:v>4.6416991628964599</c:v>
                </c:pt>
                <c:pt idx="165">
                  <c:v>6.1568092063387478</c:v>
                </c:pt>
                <c:pt idx="166">
                  <c:v>6.1568092063387478</c:v>
                </c:pt>
                <c:pt idx="167">
                  <c:v>5.7072568960812928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E5-43DC-A3C8-0FF8155C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53120"/>
        <c:axId val="350953512"/>
      </c:lineChart>
      <c:catAx>
        <c:axId val="3509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3512"/>
        <c:crosses val="autoZero"/>
        <c:auto val="1"/>
        <c:lblAlgn val="ctr"/>
        <c:lblOffset val="100"/>
        <c:noMultiLvlLbl val="0"/>
      </c:catAx>
      <c:valAx>
        <c:axId val="3509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足首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dateArr!$P$2:$P$169</c:f>
              <c:numCache>
                <c:formatCode>General</c:formatCode>
                <c:ptCount val="168"/>
                <c:pt idx="0">
                  <c:v>19.578800001961358</c:v>
                </c:pt>
                <c:pt idx="1">
                  <c:v>34.768328470480782</c:v>
                </c:pt>
                <c:pt idx="2">
                  <c:v>31.833069223095489</c:v>
                </c:pt>
                <c:pt idx="3">
                  <c:v>33.173834368955646</c:v>
                </c:pt>
                <c:pt idx="4">
                  <c:v>32.000379580137661</c:v>
                </c:pt>
                <c:pt idx="5">
                  <c:v>52.904670009320107</c:v>
                </c:pt>
                <c:pt idx="6">
                  <c:v>52.040533344174605</c:v>
                </c:pt>
                <c:pt idx="7">
                  <c:v>49.609461460295542</c:v>
                </c:pt>
                <c:pt idx="8">
                  <c:v>41.690533780995189</c:v>
                </c:pt>
                <c:pt idx="9">
                  <c:v>32.625173284997473</c:v>
                </c:pt>
                <c:pt idx="10">
                  <c:v>25.853106392232803</c:v>
                </c:pt>
                <c:pt idx="11">
                  <c:v>21.17673994470114</c:v>
                </c:pt>
                <c:pt idx="12">
                  <c:v>17.400592453292433</c:v>
                </c:pt>
                <c:pt idx="13">
                  <c:v>8.9496000251145471</c:v>
                </c:pt>
                <c:pt idx="14">
                  <c:v>10.480506722007151</c:v>
                </c:pt>
                <c:pt idx="15">
                  <c:v>11.990162277546697</c:v>
                </c:pt>
                <c:pt idx="16">
                  <c:v>17.025833311973908</c:v>
                </c:pt>
                <c:pt idx="17">
                  <c:v>23.58242606557797</c:v>
                </c:pt>
                <c:pt idx="18">
                  <c:v>28.123230450128236</c:v>
                </c:pt>
                <c:pt idx="19">
                  <c:v>30.240069051449989</c:v>
                </c:pt>
                <c:pt idx="20">
                  <c:v>13.175667371124707</c:v>
                </c:pt>
                <c:pt idx="21">
                  <c:v>45.681680232999305</c:v>
                </c:pt>
                <c:pt idx="22">
                  <c:v>35.693514956914171</c:v>
                </c:pt>
                <c:pt idx="23">
                  <c:v>32.204119068887309</c:v>
                </c:pt>
                <c:pt idx="24">
                  <c:v>27.782886020404131</c:v>
                </c:pt>
                <c:pt idx="25">
                  <c:v>13.66306261220481</c:v>
                </c:pt>
                <c:pt idx="26">
                  <c:v>13.66306261220481</c:v>
                </c:pt>
                <c:pt idx="27">
                  <c:v>7.8548645088401861</c:v>
                </c:pt>
                <c:pt idx="28">
                  <c:v>12.91114562404014</c:v>
                </c:pt>
                <c:pt idx="29">
                  <c:v>12.91114562404014</c:v>
                </c:pt>
                <c:pt idx="30">
                  <c:v>1.364988637002073</c:v>
                </c:pt>
                <c:pt idx="31">
                  <c:v>2.4772145265952221</c:v>
                </c:pt>
                <c:pt idx="32">
                  <c:v>2.5137432895770662</c:v>
                </c:pt>
                <c:pt idx="33">
                  <c:v>7.7153859307675789</c:v>
                </c:pt>
                <c:pt idx="34">
                  <c:v>14.062338470934538</c:v>
                </c:pt>
                <c:pt idx="35">
                  <c:v>14.062338470934538</c:v>
                </c:pt>
                <c:pt idx="36">
                  <c:v>12.112185119262689</c:v>
                </c:pt>
                <c:pt idx="37">
                  <c:v>7.6585807142179689</c:v>
                </c:pt>
                <c:pt idx="38">
                  <c:v>2.9949389148396941</c:v>
                </c:pt>
                <c:pt idx="39">
                  <c:v>2.6914271736253403</c:v>
                </c:pt>
                <c:pt idx="40">
                  <c:v>14.437696343587383</c:v>
                </c:pt>
                <c:pt idx="41">
                  <c:v>4.9559788151786339</c:v>
                </c:pt>
                <c:pt idx="42">
                  <c:v>55.661328882672272</c:v>
                </c:pt>
                <c:pt idx="43">
                  <c:v>13.661715658427685</c:v>
                </c:pt>
                <c:pt idx="44">
                  <c:v>7.0831893047469556</c:v>
                </c:pt>
                <c:pt idx="45">
                  <c:v>25.572979070597878</c:v>
                </c:pt>
                <c:pt idx="46">
                  <c:v>25.572979070597878</c:v>
                </c:pt>
                <c:pt idx="47">
                  <c:v>8.0286382900529993</c:v>
                </c:pt>
                <c:pt idx="48">
                  <c:v>8.0286382900529993</c:v>
                </c:pt>
                <c:pt idx="49">
                  <c:v>4.9331961499910761</c:v>
                </c:pt>
                <c:pt idx="50">
                  <c:v>4.9331961499910761</c:v>
                </c:pt>
                <c:pt idx="51">
                  <c:v>0.70745385895079993</c:v>
                </c:pt>
                <c:pt idx="52">
                  <c:v>0.70745385895079993</c:v>
                </c:pt>
                <c:pt idx="53">
                  <c:v>4.3653941418127662</c:v>
                </c:pt>
                <c:pt idx="54">
                  <c:v>4.3653941418127662</c:v>
                </c:pt>
                <c:pt idx="55">
                  <c:v>37.153219754195064</c:v>
                </c:pt>
                <c:pt idx="56">
                  <c:v>15.725496608033923</c:v>
                </c:pt>
                <c:pt idx="57">
                  <c:v>15.725496608033923</c:v>
                </c:pt>
                <c:pt idx="58">
                  <c:v>10.594368958254552</c:v>
                </c:pt>
                <c:pt idx="59">
                  <c:v>10.594368958254552</c:v>
                </c:pt>
                <c:pt idx="60">
                  <c:v>9.2504574938010506</c:v>
                </c:pt>
                <c:pt idx="61">
                  <c:v>9.2504574938010506</c:v>
                </c:pt>
                <c:pt idx="62">
                  <c:v>4.2509395105137271</c:v>
                </c:pt>
                <c:pt idx="63">
                  <c:v>4.2509395105137271</c:v>
                </c:pt>
                <c:pt idx="64">
                  <c:v>29.848743307478383</c:v>
                </c:pt>
                <c:pt idx="65">
                  <c:v>29.848743307478383</c:v>
                </c:pt>
                <c:pt idx="66">
                  <c:v>16.93849195258926</c:v>
                </c:pt>
                <c:pt idx="67">
                  <c:v>11.52549982683229</c:v>
                </c:pt>
                <c:pt idx="68">
                  <c:v>11.52549982683229</c:v>
                </c:pt>
                <c:pt idx="69">
                  <c:v>3.2764381079346179</c:v>
                </c:pt>
                <c:pt idx="70">
                  <c:v>3.2764381079346179</c:v>
                </c:pt>
                <c:pt idx="71">
                  <c:v>1.2097019958893869</c:v>
                </c:pt>
                <c:pt idx="72">
                  <c:v>4.7092520974590428</c:v>
                </c:pt>
                <c:pt idx="73">
                  <c:v>4.7092520974590428</c:v>
                </c:pt>
                <c:pt idx="74">
                  <c:v>12.79501120261093</c:v>
                </c:pt>
                <c:pt idx="75">
                  <c:v>36.330208005294615</c:v>
                </c:pt>
                <c:pt idx="76">
                  <c:v>36.330208005294615</c:v>
                </c:pt>
                <c:pt idx="77">
                  <c:v>26.559799950362542</c:v>
                </c:pt>
                <c:pt idx="78">
                  <c:v>32.417491490614218</c:v>
                </c:pt>
                <c:pt idx="79">
                  <c:v>32.417491490614218</c:v>
                </c:pt>
                <c:pt idx="80">
                  <c:v>30.550709715418066</c:v>
                </c:pt>
                <c:pt idx="81">
                  <c:v>9.5807949021596333</c:v>
                </c:pt>
                <c:pt idx="82">
                  <c:v>9.5807949021596333</c:v>
                </c:pt>
                <c:pt idx="83">
                  <c:v>9.8142285792427799</c:v>
                </c:pt>
                <c:pt idx="84">
                  <c:v>6.9798199038262698</c:v>
                </c:pt>
                <c:pt idx="85">
                  <c:v>6.9798199038262698</c:v>
                </c:pt>
                <c:pt idx="86">
                  <c:v>6.196304697084809</c:v>
                </c:pt>
                <c:pt idx="87">
                  <c:v>5.5658043183797732</c:v>
                </c:pt>
                <c:pt idx="88">
                  <c:v>2.9480118519597709</c:v>
                </c:pt>
                <c:pt idx="89">
                  <c:v>2.9480118519597709</c:v>
                </c:pt>
                <c:pt idx="90">
                  <c:v>3.0009826119948078</c:v>
                </c:pt>
                <c:pt idx="91">
                  <c:v>3.0009826119948078</c:v>
                </c:pt>
                <c:pt idx="92">
                  <c:v>6.0791659752649743</c:v>
                </c:pt>
                <c:pt idx="93">
                  <c:v>1.1122788178446859</c:v>
                </c:pt>
                <c:pt idx="94">
                  <c:v>16.935962386835378</c:v>
                </c:pt>
                <c:pt idx="95">
                  <c:v>16.935962386835378</c:v>
                </c:pt>
                <c:pt idx="96">
                  <c:v>1.4855926944600992</c:v>
                </c:pt>
                <c:pt idx="97">
                  <c:v>1.3709811383296848</c:v>
                </c:pt>
                <c:pt idx="98">
                  <c:v>45.566929879311658</c:v>
                </c:pt>
                <c:pt idx="99">
                  <c:v>45.566929879311658</c:v>
                </c:pt>
                <c:pt idx="100">
                  <c:v>61.540210729752317</c:v>
                </c:pt>
                <c:pt idx="101">
                  <c:v>61.540210729752317</c:v>
                </c:pt>
                <c:pt idx="102">
                  <c:v>59.265093905067758</c:v>
                </c:pt>
                <c:pt idx="103">
                  <c:v>59.265093905067758</c:v>
                </c:pt>
                <c:pt idx="104">
                  <c:v>27.268287192337155</c:v>
                </c:pt>
                <c:pt idx="105">
                  <c:v>33.540530574959263</c:v>
                </c:pt>
                <c:pt idx="106">
                  <c:v>33.540530574959263</c:v>
                </c:pt>
                <c:pt idx="107">
                  <c:v>18.144725847912653</c:v>
                </c:pt>
                <c:pt idx="108">
                  <c:v>19.237290171461996</c:v>
                </c:pt>
                <c:pt idx="109">
                  <c:v>19.237290171461996</c:v>
                </c:pt>
                <c:pt idx="110">
                  <c:v>11.066656661842726</c:v>
                </c:pt>
                <c:pt idx="111">
                  <c:v>11.066656661842726</c:v>
                </c:pt>
                <c:pt idx="112">
                  <c:v>9.4602191826205484</c:v>
                </c:pt>
                <c:pt idx="113">
                  <c:v>9.4602191826205484</c:v>
                </c:pt>
                <c:pt idx="114">
                  <c:v>16.137995479364033</c:v>
                </c:pt>
                <c:pt idx="115">
                  <c:v>16.137995479364033</c:v>
                </c:pt>
                <c:pt idx="116">
                  <c:v>1.1858934616598857</c:v>
                </c:pt>
                <c:pt idx="117">
                  <c:v>37.562294569281946</c:v>
                </c:pt>
                <c:pt idx="118">
                  <c:v>46.470241241084317</c:v>
                </c:pt>
                <c:pt idx="119">
                  <c:v>46.470241241084317</c:v>
                </c:pt>
                <c:pt idx="120">
                  <c:v>50.767659693965697</c:v>
                </c:pt>
                <c:pt idx="121">
                  <c:v>40.317296658203574</c:v>
                </c:pt>
                <c:pt idx="122">
                  <c:v>40.317296658203574</c:v>
                </c:pt>
                <c:pt idx="123">
                  <c:v>47.552193302902523</c:v>
                </c:pt>
                <c:pt idx="124">
                  <c:v>5.8260696324629553</c:v>
                </c:pt>
                <c:pt idx="125">
                  <c:v>3.2901349647615139</c:v>
                </c:pt>
                <c:pt idx="126">
                  <c:v>3.0961880541864413</c:v>
                </c:pt>
                <c:pt idx="127">
                  <c:v>11.290312638816422</c:v>
                </c:pt>
                <c:pt idx="128">
                  <c:v>11.290312638816422</c:v>
                </c:pt>
                <c:pt idx="129">
                  <c:v>11.21785436735734</c:v>
                </c:pt>
                <c:pt idx="130">
                  <c:v>11.21785436735734</c:v>
                </c:pt>
                <c:pt idx="131">
                  <c:v>3.6172561007373574</c:v>
                </c:pt>
                <c:pt idx="132">
                  <c:v>2.3772236565814051</c:v>
                </c:pt>
                <c:pt idx="133">
                  <c:v>2.3772236565814051</c:v>
                </c:pt>
                <c:pt idx="134">
                  <c:v>7.983682854767423</c:v>
                </c:pt>
                <c:pt idx="135">
                  <c:v>2.2838601798243605</c:v>
                </c:pt>
                <c:pt idx="136">
                  <c:v>6.8279463904979405</c:v>
                </c:pt>
                <c:pt idx="137">
                  <c:v>6.8279463904979405</c:v>
                </c:pt>
                <c:pt idx="138">
                  <c:v>6.3580912756746244</c:v>
                </c:pt>
                <c:pt idx="139">
                  <c:v>6.3580912756746244</c:v>
                </c:pt>
                <c:pt idx="140">
                  <c:v>6.5476984275412411</c:v>
                </c:pt>
                <c:pt idx="141">
                  <c:v>56.998234703115401</c:v>
                </c:pt>
                <c:pt idx="142">
                  <c:v>59.724787407325714</c:v>
                </c:pt>
                <c:pt idx="143">
                  <c:v>3.9315482900669605</c:v>
                </c:pt>
                <c:pt idx="144">
                  <c:v>3.9315482900669605</c:v>
                </c:pt>
                <c:pt idx="145">
                  <c:v>5.3140766289725514</c:v>
                </c:pt>
                <c:pt idx="146">
                  <c:v>5.3140766289725514</c:v>
                </c:pt>
                <c:pt idx="147">
                  <c:v>18.935565806782204</c:v>
                </c:pt>
                <c:pt idx="148">
                  <c:v>13.591099355747039</c:v>
                </c:pt>
                <c:pt idx="149">
                  <c:v>4.1426134141904853</c:v>
                </c:pt>
                <c:pt idx="150">
                  <c:v>4.3371446214961162</c:v>
                </c:pt>
                <c:pt idx="151">
                  <c:v>5.3620537459886766</c:v>
                </c:pt>
                <c:pt idx="152">
                  <c:v>4.484649218762403</c:v>
                </c:pt>
                <c:pt idx="153">
                  <c:v>3.4868978090810354</c:v>
                </c:pt>
                <c:pt idx="154">
                  <c:v>5.6457590434391172</c:v>
                </c:pt>
                <c:pt idx="155">
                  <c:v>7.3496891638431165</c:v>
                </c:pt>
                <c:pt idx="156">
                  <c:v>9.7097932173232007</c:v>
                </c:pt>
                <c:pt idx="157">
                  <c:v>1.068794699478874</c:v>
                </c:pt>
                <c:pt idx="158">
                  <c:v>1.0858997610466441</c:v>
                </c:pt>
                <c:pt idx="159">
                  <c:v>1.36850212222645</c:v>
                </c:pt>
                <c:pt idx="160">
                  <c:v>1.524778970387725</c:v>
                </c:pt>
                <c:pt idx="161">
                  <c:v>1.524778970387725</c:v>
                </c:pt>
                <c:pt idx="162">
                  <c:v>2.3318818421930896</c:v>
                </c:pt>
                <c:pt idx="163">
                  <c:v>2.569843493355656</c:v>
                </c:pt>
                <c:pt idx="164">
                  <c:v>1.0627887535390801</c:v>
                </c:pt>
                <c:pt idx="165">
                  <c:v>1.6324868253389653</c:v>
                </c:pt>
                <c:pt idx="166">
                  <c:v>1.6324868253389653</c:v>
                </c:pt>
                <c:pt idx="167">
                  <c:v>1.4061349000171535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A1-474B-B7F6-98F38B27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54296"/>
        <c:axId val="350954688"/>
      </c:lineChart>
      <c:catAx>
        <c:axId val="3509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4688"/>
        <c:crosses val="autoZero"/>
        <c:auto val="1"/>
        <c:lblAlgn val="ctr"/>
        <c:lblOffset val="100"/>
        <c:noMultiLvlLbl val="0"/>
      </c:catAx>
      <c:valAx>
        <c:axId val="350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dateArr!$Q$1</c:f>
              <c:strCache>
                <c:ptCount val="1"/>
                <c:pt idx="0">
                  <c:v>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dateArr!$Q$2:$Q$164</c:f>
              <c:numCache>
                <c:formatCode>General</c:formatCode>
                <c:ptCount val="163"/>
                <c:pt idx="0">
                  <c:v>25.845941214598568</c:v>
                </c:pt>
                <c:pt idx="1">
                  <c:v>21.178292182314223</c:v>
                </c:pt>
                <c:pt idx="2">
                  <c:v>20.011560507497791</c:v>
                </c:pt>
                <c:pt idx="3">
                  <c:v>34.953777118917138</c:v>
                </c:pt>
                <c:pt idx="4">
                  <c:v>34.331850285794566</c:v>
                </c:pt>
                <c:pt idx="5">
                  <c:v>26.647545285514752</c:v>
                </c:pt>
                <c:pt idx="6">
                  <c:v>34.870607479471161</c:v>
                </c:pt>
                <c:pt idx="7">
                  <c:v>33.071300335977753</c:v>
                </c:pt>
                <c:pt idx="8">
                  <c:v>29.81229976221778</c:v>
                </c:pt>
                <c:pt idx="9">
                  <c:v>27.853203035385832</c:v>
                </c:pt>
                <c:pt idx="10">
                  <c:v>22.172705266360733</c:v>
                </c:pt>
                <c:pt idx="11">
                  <c:v>29.678491094993969</c:v>
                </c:pt>
                <c:pt idx="12">
                  <c:v>30.576654352568173</c:v>
                </c:pt>
                <c:pt idx="13">
                  <c:v>31.024226580705797</c:v>
                </c:pt>
                <c:pt idx="14">
                  <c:v>41.044556906413106</c:v>
                </c:pt>
                <c:pt idx="15">
                  <c:v>38.443515164271922</c:v>
                </c:pt>
                <c:pt idx="16">
                  <c:v>40.914382406727754</c:v>
                </c:pt>
                <c:pt idx="17">
                  <c:v>20.442466450079984</c:v>
                </c:pt>
                <c:pt idx="18">
                  <c:v>24.538054364590426</c:v>
                </c:pt>
                <c:pt idx="19">
                  <c:v>20.187227569375779</c:v>
                </c:pt>
                <c:pt idx="20">
                  <c:v>20.426951993674919</c:v>
                </c:pt>
                <c:pt idx="21">
                  <c:v>17.714834043871626</c:v>
                </c:pt>
                <c:pt idx="22">
                  <c:v>17.080611809078434</c:v>
                </c:pt>
                <c:pt idx="23">
                  <c:v>9.3733816823787119</c:v>
                </c:pt>
                <c:pt idx="24">
                  <c:v>3.7987642876655774</c:v>
                </c:pt>
                <c:pt idx="25">
                  <c:v>6.2284459569944213</c:v>
                </c:pt>
                <c:pt idx="26">
                  <c:v>6.2284459569944213</c:v>
                </c:pt>
                <c:pt idx="27">
                  <c:v>10.845638315822034</c:v>
                </c:pt>
                <c:pt idx="28">
                  <c:v>7.1708801227398382</c:v>
                </c:pt>
                <c:pt idx="29">
                  <c:v>7.1708801227398382</c:v>
                </c:pt>
                <c:pt idx="30">
                  <c:v>5.73407721396251</c:v>
                </c:pt>
                <c:pt idx="31">
                  <c:v>0.62435357876085562</c:v>
                </c:pt>
                <c:pt idx="32">
                  <c:v>7.9029086557489663</c:v>
                </c:pt>
                <c:pt idx="33">
                  <c:v>15.889036449195292</c:v>
                </c:pt>
                <c:pt idx="34">
                  <c:v>7.9889436493963348</c:v>
                </c:pt>
                <c:pt idx="35">
                  <c:v>7.9889436493963348</c:v>
                </c:pt>
                <c:pt idx="36">
                  <c:v>6.1731037655787775</c:v>
                </c:pt>
                <c:pt idx="37">
                  <c:v>6.257933423090722</c:v>
                </c:pt>
                <c:pt idx="38">
                  <c:v>6.5170526825840556</c:v>
                </c:pt>
                <c:pt idx="39">
                  <c:v>5.5677449713939007</c:v>
                </c:pt>
                <c:pt idx="40">
                  <c:v>9.3869874525348305</c:v>
                </c:pt>
                <c:pt idx="41">
                  <c:v>2.135583457222523</c:v>
                </c:pt>
                <c:pt idx="42">
                  <c:v>2.1642028661182175</c:v>
                </c:pt>
                <c:pt idx="43">
                  <c:v>4.9065390750090749</c:v>
                </c:pt>
                <c:pt idx="44">
                  <c:v>0.88449327162853997</c:v>
                </c:pt>
                <c:pt idx="45">
                  <c:v>12.42093066580734</c:v>
                </c:pt>
                <c:pt idx="46">
                  <c:v>12.42093066580734</c:v>
                </c:pt>
                <c:pt idx="47">
                  <c:v>19.21381961822534</c:v>
                </c:pt>
                <c:pt idx="48">
                  <c:v>19.21381961822534</c:v>
                </c:pt>
                <c:pt idx="49">
                  <c:v>4.2171053873595836</c:v>
                </c:pt>
                <c:pt idx="50">
                  <c:v>4.2171053873595836</c:v>
                </c:pt>
                <c:pt idx="51">
                  <c:v>7.1121158437750251</c:v>
                </c:pt>
                <c:pt idx="52">
                  <c:v>7.1121158437750251</c:v>
                </c:pt>
                <c:pt idx="53">
                  <c:v>5.8535500477319404</c:v>
                </c:pt>
                <c:pt idx="54">
                  <c:v>5.8535500477319404</c:v>
                </c:pt>
                <c:pt idx="55">
                  <c:v>9.9902054799824427</c:v>
                </c:pt>
                <c:pt idx="56">
                  <c:v>9.9483567151630652</c:v>
                </c:pt>
                <c:pt idx="57">
                  <c:v>9.9483567151630652</c:v>
                </c:pt>
                <c:pt idx="58">
                  <c:v>3.0598055511157085</c:v>
                </c:pt>
                <c:pt idx="59">
                  <c:v>3.0598055511157085</c:v>
                </c:pt>
                <c:pt idx="60">
                  <c:v>6.010029601181798</c:v>
                </c:pt>
                <c:pt idx="61">
                  <c:v>6.010029601181798</c:v>
                </c:pt>
                <c:pt idx="62">
                  <c:v>4.0581278980388147</c:v>
                </c:pt>
                <c:pt idx="63">
                  <c:v>4.0581278980388147</c:v>
                </c:pt>
                <c:pt idx="64">
                  <c:v>7.0849670085558074</c:v>
                </c:pt>
                <c:pt idx="65">
                  <c:v>7.0849670085558074</c:v>
                </c:pt>
                <c:pt idx="66">
                  <c:v>5.0539136521261057</c:v>
                </c:pt>
                <c:pt idx="67">
                  <c:v>3.4541885876831042</c:v>
                </c:pt>
                <c:pt idx="68">
                  <c:v>3.4541885876831042</c:v>
                </c:pt>
                <c:pt idx="69">
                  <c:v>2.9909591395142479</c:v>
                </c:pt>
                <c:pt idx="70">
                  <c:v>2.9909591395142479</c:v>
                </c:pt>
                <c:pt idx="71">
                  <c:v>3.7015361535198656</c:v>
                </c:pt>
                <c:pt idx="72">
                  <c:v>4.9989317442421228</c:v>
                </c:pt>
                <c:pt idx="73">
                  <c:v>4.9989317442421228</c:v>
                </c:pt>
                <c:pt idx="74">
                  <c:v>6.0002634899520606</c:v>
                </c:pt>
                <c:pt idx="75">
                  <c:v>2.9461037198841917</c:v>
                </c:pt>
                <c:pt idx="76">
                  <c:v>2.9461037198841917</c:v>
                </c:pt>
                <c:pt idx="77">
                  <c:v>17.165729933280264</c:v>
                </c:pt>
                <c:pt idx="78">
                  <c:v>15.596234524098941</c:v>
                </c:pt>
                <c:pt idx="79">
                  <c:v>15.596234524098941</c:v>
                </c:pt>
                <c:pt idx="80">
                  <c:v>9.058125145987443</c:v>
                </c:pt>
                <c:pt idx="81">
                  <c:v>5.6788103278996545</c:v>
                </c:pt>
                <c:pt idx="82">
                  <c:v>5.6788103278996545</c:v>
                </c:pt>
                <c:pt idx="83">
                  <c:v>2.1419137153860066</c:v>
                </c:pt>
                <c:pt idx="84">
                  <c:v>5.2314765475890335</c:v>
                </c:pt>
                <c:pt idx="85">
                  <c:v>5.2314765475890335</c:v>
                </c:pt>
                <c:pt idx="86">
                  <c:v>7.7145013919731449</c:v>
                </c:pt>
                <c:pt idx="87">
                  <c:v>9.8810103071217128</c:v>
                </c:pt>
                <c:pt idx="88">
                  <c:v>13.112864210448944</c:v>
                </c:pt>
                <c:pt idx="89">
                  <c:v>13.112864210448944</c:v>
                </c:pt>
                <c:pt idx="90">
                  <c:v>2.3749249606049938</c:v>
                </c:pt>
                <c:pt idx="91">
                  <c:v>2.3749249606049938</c:v>
                </c:pt>
                <c:pt idx="92">
                  <c:v>2.493167938606613</c:v>
                </c:pt>
                <c:pt idx="93">
                  <c:v>4.9866821629080098</c:v>
                </c:pt>
                <c:pt idx="94">
                  <c:v>15.302303477156425</c:v>
                </c:pt>
                <c:pt idx="95">
                  <c:v>15.302303477156425</c:v>
                </c:pt>
                <c:pt idx="96">
                  <c:v>3.7376384042100885</c:v>
                </c:pt>
                <c:pt idx="97">
                  <c:v>4.6650773094184661</c:v>
                </c:pt>
                <c:pt idx="98">
                  <c:v>2.0905969781877429</c:v>
                </c:pt>
                <c:pt idx="99">
                  <c:v>2.0905969781877429</c:v>
                </c:pt>
                <c:pt idx="100">
                  <c:v>49.105361744680593</c:v>
                </c:pt>
                <c:pt idx="101">
                  <c:v>49.105361744680593</c:v>
                </c:pt>
                <c:pt idx="102">
                  <c:v>51.250413833638689</c:v>
                </c:pt>
                <c:pt idx="103">
                  <c:v>51.250413833638689</c:v>
                </c:pt>
                <c:pt idx="104">
                  <c:v>12.327553988009091</c:v>
                </c:pt>
                <c:pt idx="105">
                  <c:v>14.169533359383697</c:v>
                </c:pt>
                <c:pt idx="106">
                  <c:v>14.169533359383697</c:v>
                </c:pt>
                <c:pt idx="107">
                  <c:v>4.2361279480357092</c:v>
                </c:pt>
                <c:pt idx="108">
                  <c:v>4.1361540183173471</c:v>
                </c:pt>
                <c:pt idx="109">
                  <c:v>4.1361540183173471</c:v>
                </c:pt>
                <c:pt idx="110">
                  <c:v>10.295242257061712</c:v>
                </c:pt>
                <c:pt idx="111">
                  <c:v>10.295242257061712</c:v>
                </c:pt>
                <c:pt idx="112">
                  <c:v>13.548056277554251</c:v>
                </c:pt>
                <c:pt idx="113">
                  <c:v>13.548056277554251</c:v>
                </c:pt>
                <c:pt idx="114">
                  <c:v>10.542297830410773</c:v>
                </c:pt>
                <c:pt idx="115">
                  <c:v>10.542297830410773</c:v>
                </c:pt>
                <c:pt idx="116">
                  <c:v>2.6652453453471452</c:v>
                </c:pt>
                <c:pt idx="117">
                  <c:v>17.983997425574657</c:v>
                </c:pt>
                <c:pt idx="118">
                  <c:v>16.871428119214276</c:v>
                </c:pt>
                <c:pt idx="119">
                  <c:v>16.871428119214276</c:v>
                </c:pt>
                <c:pt idx="120">
                  <c:v>28.58134301722486</c:v>
                </c:pt>
                <c:pt idx="121">
                  <c:v>10.673122115565359</c:v>
                </c:pt>
                <c:pt idx="122">
                  <c:v>10.673122115565359</c:v>
                </c:pt>
                <c:pt idx="123">
                  <c:v>13.077649427222365</c:v>
                </c:pt>
                <c:pt idx="124">
                  <c:v>8.7266676169386184</c:v>
                </c:pt>
                <c:pt idx="125">
                  <c:v>6.9515431143574622</c:v>
                </c:pt>
                <c:pt idx="126">
                  <c:v>7.1154194430905378</c:v>
                </c:pt>
                <c:pt idx="127">
                  <c:v>10.601707863936955</c:v>
                </c:pt>
                <c:pt idx="128">
                  <c:v>10.601707863936955</c:v>
                </c:pt>
                <c:pt idx="129">
                  <c:v>15.116687268215927</c:v>
                </c:pt>
                <c:pt idx="130">
                  <c:v>15.116687268215927</c:v>
                </c:pt>
                <c:pt idx="131">
                  <c:v>5.6170163142330569</c:v>
                </c:pt>
                <c:pt idx="132">
                  <c:v>3.2401643147095318</c:v>
                </c:pt>
                <c:pt idx="133">
                  <c:v>3.2401643147095318</c:v>
                </c:pt>
                <c:pt idx="134">
                  <c:v>2.0895977840504512</c:v>
                </c:pt>
                <c:pt idx="135">
                  <c:v>0.46889717047063056</c:v>
                </c:pt>
                <c:pt idx="136">
                  <c:v>29.099145442396576</c:v>
                </c:pt>
                <c:pt idx="137">
                  <c:v>29.099145442396576</c:v>
                </c:pt>
                <c:pt idx="138">
                  <c:v>22.159964115355784</c:v>
                </c:pt>
                <c:pt idx="139">
                  <c:v>22.159964115355784</c:v>
                </c:pt>
                <c:pt idx="140">
                  <c:v>11.795400407760425</c:v>
                </c:pt>
                <c:pt idx="141">
                  <c:v>15.128228688073369</c:v>
                </c:pt>
                <c:pt idx="142">
                  <c:v>12.581575089653121</c:v>
                </c:pt>
                <c:pt idx="143">
                  <c:v>8.6233346806665043</c:v>
                </c:pt>
                <c:pt idx="144">
                  <c:v>8.6233346806665043</c:v>
                </c:pt>
                <c:pt idx="145">
                  <c:v>12.146376790923327</c:v>
                </c:pt>
                <c:pt idx="146">
                  <c:v>12.146376790923327</c:v>
                </c:pt>
                <c:pt idx="147">
                  <c:v>24.20889652626142</c:v>
                </c:pt>
                <c:pt idx="148">
                  <c:v>10.980146538082142</c:v>
                </c:pt>
                <c:pt idx="149">
                  <c:v>19.213422145859699</c:v>
                </c:pt>
                <c:pt idx="150">
                  <c:v>24.045649785061851</c:v>
                </c:pt>
                <c:pt idx="151">
                  <c:v>23.030484205133163</c:v>
                </c:pt>
                <c:pt idx="152">
                  <c:v>9.7475413479823114</c:v>
                </c:pt>
                <c:pt idx="153">
                  <c:v>5.1129905627478109</c:v>
                </c:pt>
                <c:pt idx="154">
                  <c:v>4.8699072783925699</c:v>
                </c:pt>
                <c:pt idx="155">
                  <c:v>7.7669514324767679</c:v>
                </c:pt>
                <c:pt idx="156">
                  <c:v>1.0860839467845054</c:v>
                </c:pt>
                <c:pt idx="157">
                  <c:v>2.140640893363519</c:v>
                </c:pt>
                <c:pt idx="158">
                  <c:v>1.7245985759894313</c:v>
                </c:pt>
                <c:pt idx="159">
                  <c:v>2.2992826966554212</c:v>
                </c:pt>
                <c:pt idx="160">
                  <c:v>2.0653901719579788</c:v>
                </c:pt>
                <c:pt idx="161">
                  <c:v>2.0653901719579788</c:v>
                </c:pt>
                <c:pt idx="162">
                  <c:v>6.5262469922007647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A-4F6D-BC1B-341DFBD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51552"/>
        <c:axId val="350955472"/>
      </c:lineChart>
      <c:catAx>
        <c:axId val="3509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5472"/>
        <c:crosses val="autoZero"/>
        <c:auto val="1"/>
        <c:lblAlgn val="ctr"/>
        <c:lblOffset val="100"/>
        <c:noMultiLvlLbl val="0"/>
      </c:catAx>
      <c:valAx>
        <c:axId val="3509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膝系列相関コレログラム</a:t>
            </a:r>
          </a:p>
        </c:rich>
      </c:tx>
      <c:layout>
        <c:manualLayout>
          <c:xMode val="edge"/>
          <c:yMode val="edge"/>
          <c:x val="0.43564316401314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dateArr!$S$1</c:f>
              <c:strCache>
                <c:ptCount val="1"/>
                <c:pt idx="0">
                  <c:v>膝系列相関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dateArr!$S$2:$S$129</c:f>
              <c:numCache>
                <c:formatCode>General</c:formatCode>
                <c:ptCount val="128"/>
                <c:pt idx="0">
                  <c:v>0.64441919558891603</c:v>
                </c:pt>
                <c:pt idx="1">
                  <c:v>0.56087101238625758</c:v>
                </c:pt>
                <c:pt idx="2">
                  <c:v>0.42443441441431778</c:v>
                </c:pt>
                <c:pt idx="3">
                  <c:v>0.31857363140292733</c:v>
                </c:pt>
                <c:pt idx="4">
                  <c:v>0.26121537076980511</c:v>
                </c:pt>
                <c:pt idx="5">
                  <c:v>0.1532799746962786</c:v>
                </c:pt>
                <c:pt idx="6">
                  <c:v>0.12000463192635885</c:v>
                </c:pt>
                <c:pt idx="7">
                  <c:v>6.6477774856383079E-2</c:v>
                </c:pt>
                <c:pt idx="8">
                  <c:v>5.2304821282865156E-2</c:v>
                </c:pt>
                <c:pt idx="9">
                  <c:v>1.7044850184189445E-2</c:v>
                </c:pt>
                <c:pt idx="10">
                  <c:v>6.5818622237622484E-2</c:v>
                </c:pt>
                <c:pt idx="11">
                  <c:v>1.6258542001756082E-2</c:v>
                </c:pt>
                <c:pt idx="12">
                  <c:v>3.6248518395118522E-2</c:v>
                </c:pt>
                <c:pt idx="13">
                  <c:v>5.8085069549346849E-2</c:v>
                </c:pt>
                <c:pt idx="14">
                  <c:v>9.51155093807943E-2</c:v>
                </c:pt>
                <c:pt idx="15">
                  <c:v>0.13954073784570556</c:v>
                </c:pt>
                <c:pt idx="16">
                  <c:v>0.13470061654974771</c:v>
                </c:pt>
                <c:pt idx="17">
                  <c:v>0.200129588312081</c:v>
                </c:pt>
                <c:pt idx="18">
                  <c:v>0.28050225162238251</c:v>
                </c:pt>
                <c:pt idx="19">
                  <c:v>0.25905175094501837</c:v>
                </c:pt>
                <c:pt idx="20">
                  <c:v>0.23999880836744561</c:v>
                </c:pt>
                <c:pt idx="21">
                  <c:v>0.18085067964168897</c:v>
                </c:pt>
                <c:pt idx="22">
                  <c:v>0.14558352938460098</c:v>
                </c:pt>
                <c:pt idx="23">
                  <c:v>2.896574066313987E-2</c:v>
                </c:pt>
                <c:pt idx="24">
                  <c:v>-5.3963088432312754E-2</c:v>
                </c:pt>
                <c:pt idx="25">
                  <c:v>-0.11632470455594399</c:v>
                </c:pt>
                <c:pt idx="26">
                  <c:v>-0.13705611657880912</c:v>
                </c:pt>
                <c:pt idx="27">
                  <c:v>-0.16736360065880665</c:v>
                </c:pt>
                <c:pt idx="28">
                  <c:v>-0.12359107797910555</c:v>
                </c:pt>
                <c:pt idx="29">
                  <c:v>-0.12548314147826103</c:v>
                </c:pt>
                <c:pt idx="30">
                  <c:v>-0.14082878850053737</c:v>
                </c:pt>
                <c:pt idx="31">
                  <c:v>-0.11395700880293438</c:v>
                </c:pt>
                <c:pt idx="32">
                  <c:v>-7.8869104417915725E-2</c:v>
                </c:pt>
                <c:pt idx="33">
                  <c:v>-9.7049454622246088E-3</c:v>
                </c:pt>
                <c:pt idx="34">
                  <c:v>2.3562221795384412E-2</c:v>
                </c:pt>
                <c:pt idx="35">
                  <c:v>3.6554079098714852E-2</c:v>
                </c:pt>
                <c:pt idx="36">
                  <c:v>6.6930289170242629E-2</c:v>
                </c:pt>
                <c:pt idx="37">
                  <c:v>0.11423019646781887</c:v>
                </c:pt>
                <c:pt idx="38">
                  <c:v>8.102392792840056E-2</c:v>
                </c:pt>
                <c:pt idx="39">
                  <c:v>6.2156638297092462E-2</c:v>
                </c:pt>
                <c:pt idx="40">
                  <c:v>5.7441245466941952E-2</c:v>
                </c:pt>
                <c:pt idx="41">
                  <c:v>2.7565685221138829E-2</c:v>
                </c:pt>
                <c:pt idx="42">
                  <c:v>1.0086922860978897E-2</c:v>
                </c:pt>
                <c:pt idx="43">
                  <c:v>-3.1080842323883948E-2</c:v>
                </c:pt>
                <c:pt idx="44">
                  <c:v>-9.99541748485515E-2</c:v>
                </c:pt>
                <c:pt idx="45">
                  <c:v>-0.17970346063645506</c:v>
                </c:pt>
                <c:pt idx="46">
                  <c:v>-0.26047544216478996</c:v>
                </c:pt>
                <c:pt idx="47">
                  <c:v>-0.31818333820105321</c:v>
                </c:pt>
                <c:pt idx="48">
                  <c:v>-0.39704624372709507</c:v>
                </c:pt>
                <c:pt idx="49">
                  <c:v>-0.38810212360211743</c:v>
                </c:pt>
                <c:pt idx="50">
                  <c:v>-0.4135210908808003</c:v>
                </c:pt>
                <c:pt idx="51">
                  <c:v>-0.40094213306856896</c:v>
                </c:pt>
                <c:pt idx="52">
                  <c:v>-0.34628643259114855</c:v>
                </c:pt>
                <c:pt idx="53">
                  <c:v>-0.32754350779201929</c:v>
                </c:pt>
                <c:pt idx="54">
                  <c:v>-0.33353568310303799</c:v>
                </c:pt>
                <c:pt idx="55">
                  <c:v>-0.21419386663144863</c:v>
                </c:pt>
                <c:pt idx="56">
                  <c:v>-0.12528144943850197</c:v>
                </c:pt>
                <c:pt idx="57">
                  <c:v>-4.0811836029370684E-2</c:v>
                </c:pt>
                <c:pt idx="58">
                  <c:v>-2.9854592719367311E-2</c:v>
                </c:pt>
                <c:pt idx="59">
                  <c:v>-8.1842054403445053E-2</c:v>
                </c:pt>
                <c:pt idx="60">
                  <c:v>-2.9732310292031921E-2</c:v>
                </c:pt>
                <c:pt idx="61">
                  <c:v>-8.3702826602180355E-2</c:v>
                </c:pt>
                <c:pt idx="62">
                  <c:v>-0.10474576816198407</c:v>
                </c:pt>
                <c:pt idx="63">
                  <c:v>-0.20161374414129224</c:v>
                </c:pt>
                <c:pt idx="64">
                  <c:v>-0.25460195467389624</c:v>
                </c:pt>
                <c:pt idx="65">
                  <c:v>-0.3244311866964294</c:v>
                </c:pt>
                <c:pt idx="66">
                  <c:v>-0.33257993719536638</c:v>
                </c:pt>
                <c:pt idx="67">
                  <c:v>-0.38012193198274713</c:v>
                </c:pt>
                <c:pt idx="68">
                  <c:v>-0.35816020587649727</c:v>
                </c:pt>
                <c:pt idx="69">
                  <c:v>-0.36403529189791445</c:v>
                </c:pt>
                <c:pt idx="70">
                  <c:v>-0.35857108249169367</c:v>
                </c:pt>
                <c:pt idx="71">
                  <c:v>-0.27086765030236698</c:v>
                </c:pt>
                <c:pt idx="72">
                  <c:v>-0.20636316112136638</c:v>
                </c:pt>
                <c:pt idx="73">
                  <c:v>-0.19656459444160085</c:v>
                </c:pt>
                <c:pt idx="74">
                  <c:v>-0.14721329760953403</c:v>
                </c:pt>
                <c:pt idx="75">
                  <c:v>-7.4489095139908215E-2</c:v>
                </c:pt>
                <c:pt idx="76">
                  <c:v>-6.4239178209354764E-2</c:v>
                </c:pt>
                <c:pt idx="77">
                  <c:v>1.4425038040793278E-3</c:v>
                </c:pt>
                <c:pt idx="78">
                  <c:v>9.2219571910359295E-3</c:v>
                </c:pt>
                <c:pt idx="79">
                  <c:v>9.2838205660876905E-3</c:v>
                </c:pt>
                <c:pt idx="80">
                  <c:v>-7.9205608891906434E-2</c:v>
                </c:pt>
                <c:pt idx="81">
                  <c:v>-0.10111814679496586</c:v>
                </c:pt>
                <c:pt idx="82">
                  <c:v>-0.15258570922193859</c:v>
                </c:pt>
                <c:pt idx="83">
                  <c:v>-0.15170468083144203</c:v>
                </c:pt>
                <c:pt idx="84">
                  <c:v>-0.16048691236543172</c:v>
                </c:pt>
                <c:pt idx="85">
                  <c:v>-0.22366949133949618</c:v>
                </c:pt>
                <c:pt idx="86">
                  <c:v>-0.26560998957760101</c:v>
                </c:pt>
                <c:pt idx="87">
                  <c:v>-0.31473903571476902</c:v>
                </c:pt>
                <c:pt idx="88">
                  <c:v>-0.34288508697046677</c:v>
                </c:pt>
                <c:pt idx="89">
                  <c:v>-0.33840670875579415</c:v>
                </c:pt>
                <c:pt idx="90">
                  <c:v>-0.2488814234068818</c:v>
                </c:pt>
                <c:pt idx="91">
                  <c:v>-0.19538393425303965</c:v>
                </c:pt>
                <c:pt idx="92">
                  <c:v>-0.18202720509036552</c:v>
                </c:pt>
                <c:pt idx="93">
                  <c:v>-3.2699386543885545E-2</c:v>
                </c:pt>
                <c:pt idx="94">
                  <c:v>6.6687221175714351E-2</c:v>
                </c:pt>
                <c:pt idx="95">
                  <c:v>0.15375533681389744</c:v>
                </c:pt>
                <c:pt idx="96">
                  <c:v>0.22231329123875285</c:v>
                </c:pt>
                <c:pt idx="97">
                  <c:v>0.14102182579352665</c:v>
                </c:pt>
                <c:pt idx="98">
                  <c:v>0.19520336037179623</c:v>
                </c:pt>
                <c:pt idx="99">
                  <c:v>9.6091636133870992E-2</c:v>
                </c:pt>
                <c:pt idx="100">
                  <c:v>0.14536155549034141</c:v>
                </c:pt>
                <c:pt idx="101">
                  <c:v>0.13026799948706244</c:v>
                </c:pt>
                <c:pt idx="102">
                  <c:v>0.14142580363278609</c:v>
                </c:pt>
                <c:pt idx="103">
                  <c:v>0.11880608832660565</c:v>
                </c:pt>
                <c:pt idx="104">
                  <c:v>0.19280518857340112</c:v>
                </c:pt>
                <c:pt idx="105">
                  <c:v>0.20074687090303345</c:v>
                </c:pt>
                <c:pt idx="106">
                  <c:v>0.15808806520099203</c:v>
                </c:pt>
                <c:pt idx="107">
                  <c:v>0.11775754443624886</c:v>
                </c:pt>
                <c:pt idx="108">
                  <c:v>-4.1126629846102797E-2</c:v>
                </c:pt>
                <c:pt idx="109">
                  <c:v>-2.6010000701175744E-2</c:v>
                </c:pt>
                <c:pt idx="110">
                  <c:v>3.3925134570947824E-3</c:v>
                </c:pt>
                <c:pt idx="111">
                  <c:v>4.6556548370771347E-2</c:v>
                </c:pt>
                <c:pt idx="112">
                  <c:v>0.12726568589659989</c:v>
                </c:pt>
                <c:pt idx="113">
                  <c:v>0.15451462939938315</c:v>
                </c:pt>
                <c:pt idx="114">
                  <c:v>0.27949941808198719</c:v>
                </c:pt>
                <c:pt idx="115">
                  <c:v>0.28117051610096311</c:v>
                </c:pt>
                <c:pt idx="116">
                  <c:v>0.37853475000493786</c:v>
                </c:pt>
                <c:pt idx="117">
                  <c:v>0.26437318818389455</c:v>
                </c:pt>
                <c:pt idx="118">
                  <c:v>0.29435526529303407</c:v>
                </c:pt>
                <c:pt idx="119">
                  <c:v>0.22733736311120945</c:v>
                </c:pt>
                <c:pt idx="120">
                  <c:v>0.12122994295476472</c:v>
                </c:pt>
                <c:pt idx="121">
                  <c:v>6.4967689888168118E-2</c:v>
                </c:pt>
                <c:pt idx="122">
                  <c:v>1.2969682151718397E-3</c:v>
                </c:pt>
                <c:pt idx="123">
                  <c:v>5.3648700500908621E-2</c:v>
                </c:pt>
                <c:pt idx="124">
                  <c:v>3.2177884913600407E-2</c:v>
                </c:pt>
                <c:pt idx="125">
                  <c:v>0.13405640371569558</c:v>
                </c:pt>
                <c:pt idx="126">
                  <c:v>-5.2209069053301221E-2</c:v>
                </c:pt>
                <c:pt idx="127">
                  <c:v>0.16090817547097994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22-41BE-B1BA-D7588085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13384"/>
        <c:axId val="351813776"/>
      </c:barChart>
      <c:catAx>
        <c:axId val="3518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13776"/>
        <c:crosses val="autoZero"/>
        <c:auto val="1"/>
        <c:lblAlgn val="ctr"/>
        <c:lblOffset val="100"/>
        <c:noMultiLvlLbl val="0"/>
      </c:catAx>
      <c:valAx>
        <c:axId val="3518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1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31</xdr:row>
      <xdr:rowOff>0</xdr:rowOff>
    </xdr:from>
    <xdr:to>
      <xdr:col>19</xdr:col>
      <xdr:colOff>0</xdr:colOff>
      <xdr:row>53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15</xdr:row>
      <xdr:rowOff>114299</xdr:rowOff>
    </xdr:from>
    <xdr:to>
      <xdr:col>6</xdr:col>
      <xdr:colOff>523876</xdr:colOff>
      <xdr:row>35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100-000002000000}"/>
            </a:ext>
            <a:ext uri="{147F2762-F138-4A5C-976F-8EAC2B608ADB}">
              <a16:predDERef xmlns=""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17</xdr:row>
      <xdr:rowOff>9525</xdr:rowOff>
    </xdr:from>
    <xdr:to>
      <xdr:col>10</xdr:col>
      <xdr:colOff>1990725</xdr:colOff>
      <xdr:row>33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2</xdr:row>
      <xdr:rowOff>85725</xdr:rowOff>
    </xdr:from>
    <xdr:to>
      <xdr:col>16</xdr:col>
      <xdr:colOff>66675</xdr:colOff>
      <xdr:row>41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18</xdr:row>
      <xdr:rowOff>138112</xdr:rowOff>
    </xdr:from>
    <xdr:to>
      <xdr:col>16</xdr:col>
      <xdr:colOff>657225</xdr:colOff>
      <xdr:row>34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22</xdr:row>
      <xdr:rowOff>14287</xdr:rowOff>
    </xdr:from>
    <xdr:to>
      <xdr:col>9</xdr:col>
      <xdr:colOff>676275</xdr:colOff>
      <xdr:row>38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200-000003000000}"/>
            </a:ext>
            <a:ext uri="{147F2762-F138-4A5C-976F-8EAC2B608ADB}">
              <a16:predDERef xmlns=""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504825</xdr:colOff>
      <xdr:row>24</xdr:row>
      <xdr:rowOff>76200</xdr:rowOff>
    </xdr:from>
    <xdr:to>
      <xdr:col>10</xdr:col>
      <xdr:colOff>19050</xdr:colOff>
      <xdr:row>43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200-000004000000}"/>
            </a:ext>
            <a:ext uri="{147F2762-F138-4A5C-976F-8EAC2B608ADB}">
              <a16:predDERef xmlns=""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180975</xdr:colOff>
      <xdr:row>7</xdr:row>
      <xdr:rowOff>57150</xdr:rowOff>
    </xdr:from>
    <xdr:to>
      <xdr:col>21</xdr:col>
      <xdr:colOff>400050</xdr:colOff>
      <xdr:row>23</xdr:row>
      <xdr:rowOff>57150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0"/>
  <sheetViews>
    <sheetView workbookViewId="0">
      <selection activeCell="X2" sqref="X2"/>
    </sheetView>
  </sheetViews>
  <sheetFormatPr defaultRowHeight="13.5"/>
  <cols>
    <col min="5" max="5" width="15" customWidth="1"/>
    <col min="9" max="9" width="13.375" customWidth="1"/>
    <col min="11" max="11" width="35" customWidth="1"/>
    <col min="16" max="16" width="16.25" customWidth="1"/>
    <col min="20" max="20" width="10.625" customWidth="1"/>
    <col min="21" max="21" width="33.375" customWidth="1"/>
    <col min="22" max="22" width="17" customWidth="1"/>
    <col min="24" max="24" width="5.75" customWidth="1"/>
    <col min="25" max="25" width="15.875" customWidth="1"/>
    <col min="26" max="26" width="33.875" customWidth="1"/>
    <col min="27" max="27" width="21.375" customWidth="1"/>
    <col min="28" max="28" width="26.125" customWidth="1"/>
    <col min="29" max="29" width="7.125" customWidth="1"/>
    <col min="30" max="30" width="15.25" customWidth="1"/>
    <col min="31" max="31" width="13.375" customWidth="1"/>
    <col min="32" max="32" width="15.625" customWidth="1"/>
    <col min="33" max="33" width="11.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288</v>
      </c>
      <c r="Y1" s="4"/>
      <c r="Z1" s="4"/>
      <c r="AA1" s="4"/>
      <c r="AB1" s="4"/>
      <c r="AD1" s="4"/>
      <c r="AE1" s="4"/>
      <c r="AF1" s="4"/>
      <c r="AG1" s="4"/>
    </row>
    <row r="2" spans="1:33">
      <c r="A2">
        <v>511.008456100285</v>
      </c>
      <c r="B2">
        <v>212.08882538910501</v>
      </c>
      <c r="C2">
        <v>493.20055249878402</v>
      </c>
      <c r="D2">
        <v>212.89421491214699</v>
      </c>
      <c r="E2">
        <v>17.826106780903601</v>
      </c>
      <c r="F2">
        <f>0.54-(0.46*COS(2*PI()*0.03*H2/3.84))</f>
        <v>8.0554090145620705E-2</v>
      </c>
      <c r="G2">
        <f>E2*F2</f>
        <v>1.4359658125743691</v>
      </c>
      <c r="H2">
        <v>1</v>
      </c>
      <c r="I2">
        <f>CORREL(E2:E175,E3:E176)</f>
        <v>0.64441919558891603</v>
      </c>
      <c r="J2">
        <f>J5*128</f>
        <v>4.62</v>
      </c>
      <c r="K2" s="3">
        <v>1169.4632143414401</v>
      </c>
      <c r="L2" s="2">
        <f>IMABS(K2)</f>
        <v>1169.4632143414401</v>
      </c>
      <c r="M2" s="2">
        <v>0</v>
      </c>
      <c r="N2" s="2">
        <f>M2/J2</f>
        <v>0</v>
      </c>
      <c r="O2" s="2">
        <f>L2/(128/2)</f>
        <v>18.272862724085002</v>
      </c>
      <c r="P2" s="3">
        <v>1.43596581257433</v>
      </c>
      <c r="Q2">
        <f>IMREAL(K2)</f>
        <v>1169.4632143414401</v>
      </c>
      <c r="R2">
        <f>IMAGINARY(K2)</f>
        <v>0</v>
      </c>
      <c r="S2">
        <f>IMABS(K2)</f>
        <v>1169.4632143414401</v>
      </c>
      <c r="T2">
        <v>0</v>
      </c>
      <c r="U2" t="str">
        <f>COMPLEX(T2*Q2,T2*R2)</f>
        <v>0</v>
      </c>
      <c r="V2">
        <f>IMABS(U2)</f>
        <v>0</v>
      </c>
      <c r="W2" s="3">
        <v>1.7789345337218001</v>
      </c>
      <c r="X2">
        <f>W2+6</f>
        <v>7.7789345337218005</v>
      </c>
      <c r="AA2" s="5"/>
      <c r="AB2" s="3"/>
    </row>
    <row r="3" spans="1:33">
      <c r="A3">
        <v>519.47236413621704</v>
      </c>
      <c r="B3">
        <v>214.49602345269901</v>
      </c>
      <c r="C3">
        <v>488.53841889971397</v>
      </c>
      <c r="D3">
        <v>218.357758637068</v>
      </c>
      <c r="E3">
        <v>31.1740591923664</v>
      </c>
      <c r="F3">
        <f t="shared" ref="F3:F66" si="0">0.54-(0.46*COS(2*PI()*0.03*H3/3.84))</f>
        <v>8.2215025730789426E-2</v>
      </c>
      <c r="G3">
        <f t="shared" ref="G3:G66" si="1">E3*F3</f>
        <v>2.562976078633556</v>
      </c>
      <c r="H3">
        <v>2</v>
      </c>
      <c r="I3">
        <f>CORREL(E2:E174,E4:E176)</f>
        <v>0.56087101238625758</v>
      </c>
      <c r="K3" t="s">
        <v>22</v>
      </c>
      <c r="L3" s="2">
        <f>IMABS(K3)</f>
        <v>473.28393312656817</v>
      </c>
      <c r="M3" s="2">
        <v>1</v>
      </c>
      <c r="N3" s="2">
        <f>M3/J2</f>
        <v>0.21645021645021645</v>
      </c>
      <c r="O3" s="2">
        <f t="shared" ref="O3:O66" si="2">L3/(128/2)</f>
        <v>7.3950614551026277</v>
      </c>
      <c r="P3" s="3">
        <v>2.5629760786335298</v>
      </c>
      <c r="Q3">
        <f t="shared" ref="Q3:Q66" si="3">IMREAL(K3)</f>
        <v>-432.18451060004401</v>
      </c>
      <c r="R3">
        <f t="shared" ref="R3:R66" si="4">IMAGINARY(K3)</f>
        <v>192.90990164621999</v>
      </c>
      <c r="S3">
        <f t="shared" ref="S3:S66" si="5">IMABS(K3)</f>
        <v>473.28393312656817</v>
      </c>
      <c r="T3">
        <v>0</v>
      </c>
      <c r="U3" t="str">
        <f t="shared" ref="U3:U66" si="6">COMPLEX(T3*Q3,T3*R3)</f>
        <v>0</v>
      </c>
      <c r="V3">
        <f t="shared" ref="V3:V66" si="7">IMABS(U3)</f>
        <v>0</v>
      </c>
      <c r="W3" s="3">
        <v>0.77290982151064602</v>
      </c>
      <c r="X3">
        <f t="shared" ref="X3:X66" si="8">W3+6</f>
        <v>6.7729098215106465</v>
      </c>
      <c r="AA3" s="5"/>
      <c r="AB3" s="3"/>
    </row>
    <row r="4" spans="1:33">
      <c r="A4">
        <v>518.51336313685499</v>
      </c>
      <c r="B4">
        <v>214.85929520306399</v>
      </c>
      <c r="C4">
        <v>482.23276053699499</v>
      </c>
      <c r="D4">
        <v>213.42499230529501</v>
      </c>
      <c r="E4">
        <v>36.308943110637593</v>
      </c>
      <c r="F4">
        <f t="shared" si="0"/>
        <v>8.4978805416200731E-2</v>
      </c>
      <c r="G4">
        <f t="shared" si="1"/>
        <v>3.0854906114667742</v>
      </c>
      <c r="H4">
        <v>3</v>
      </c>
      <c r="I4">
        <f>CORREL(E2:E173,E5:E176)</f>
        <v>0.42443441441431778</v>
      </c>
      <c r="J4">
        <f>6.12-1.5</f>
        <v>4.62</v>
      </c>
      <c r="K4" t="s">
        <v>23</v>
      </c>
      <c r="L4" s="2">
        <f t="shared" ref="L4:L66" si="9">IMABS(K4)</f>
        <v>109.74385147574421</v>
      </c>
      <c r="M4" s="2">
        <v>2</v>
      </c>
      <c r="N4" s="2">
        <f>M4/J2</f>
        <v>0.4329004329004329</v>
      </c>
      <c r="O4" s="2">
        <f t="shared" si="2"/>
        <v>1.7147476793085032</v>
      </c>
      <c r="P4" s="3">
        <v>3.08549061146674</v>
      </c>
      <c r="Q4">
        <f t="shared" si="3"/>
        <v>-57.301638990408399</v>
      </c>
      <c r="R4">
        <f t="shared" si="4"/>
        <v>-93.596127621516004</v>
      </c>
      <c r="S4">
        <f t="shared" si="5"/>
        <v>109.74385147574421</v>
      </c>
      <c r="T4">
        <v>0</v>
      </c>
      <c r="U4" t="str">
        <f t="shared" si="6"/>
        <v>0</v>
      </c>
      <c r="V4">
        <f t="shared" si="7"/>
        <v>0</v>
      </c>
      <c r="W4" s="3">
        <v>-0.29967736554756003</v>
      </c>
      <c r="X4">
        <f t="shared" si="8"/>
        <v>5.7003226344524398</v>
      </c>
      <c r="AA4" s="5"/>
      <c r="AB4" s="3"/>
    </row>
    <row r="5" spans="1:33">
      <c r="A5">
        <v>521.27840343430796</v>
      </c>
      <c r="B5">
        <v>212.76120861958901</v>
      </c>
      <c r="C5">
        <v>487.17733016552103</v>
      </c>
      <c r="D5">
        <v>214.755898323504</v>
      </c>
      <c r="E5">
        <v>34.15936160261311</v>
      </c>
      <c r="F5">
        <f t="shared" si="0"/>
        <v>8.883877101451404E-2</v>
      </c>
      <c r="G5">
        <f t="shared" si="1"/>
        <v>3.0346757034165295</v>
      </c>
      <c r="H5">
        <v>4</v>
      </c>
      <c r="I5">
        <f>CORREL(E2:E172,E6:E176)</f>
        <v>0.31857363140292733</v>
      </c>
      <c r="J5">
        <f>J4/128</f>
        <v>3.6093750000000001E-2</v>
      </c>
      <c r="K5" t="s">
        <v>24</v>
      </c>
      <c r="L5" s="2">
        <f t="shared" si="9"/>
        <v>139.82108007600473</v>
      </c>
      <c r="M5" s="2">
        <v>3</v>
      </c>
      <c r="N5" s="2">
        <f>M5/J2</f>
        <v>0.64935064935064934</v>
      </c>
      <c r="O5" s="2">
        <f t="shared" si="2"/>
        <v>2.184704376187574</v>
      </c>
      <c r="P5" s="3">
        <v>3.0346757034165002</v>
      </c>
      <c r="Q5">
        <f t="shared" si="3"/>
        <v>119.94528964990199</v>
      </c>
      <c r="R5">
        <f t="shared" si="4"/>
        <v>71.854449579839098</v>
      </c>
      <c r="S5">
        <f t="shared" si="5"/>
        <v>139.82108007600473</v>
      </c>
      <c r="T5">
        <v>0</v>
      </c>
      <c r="U5" t="str">
        <f t="shared" si="6"/>
        <v>0</v>
      </c>
      <c r="V5">
        <f t="shared" si="7"/>
        <v>0</v>
      </c>
      <c r="W5" s="3">
        <v>-1.3464565391075001</v>
      </c>
      <c r="X5">
        <f t="shared" si="8"/>
        <v>4.6535434608925001</v>
      </c>
      <c r="AA5" s="5"/>
      <c r="AB5" s="3"/>
    </row>
    <row r="6" spans="1:33">
      <c r="A6">
        <v>519.00036716090096</v>
      </c>
      <c r="B6">
        <v>213.954926605818</v>
      </c>
      <c r="C6">
        <v>486.02158507113302</v>
      </c>
      <c r="D6">
        <v>213.91992140001801</v>
      </c>
      <c r="E6">
        <v>32.978800667835579</v>
      </c>
      <c r="F6">
        <f t="shared" si="0"/>
        <v>9.3785623530509787E-2</v>
      </c>
      <c r="G6">
        <f t="shared" si="1"/>
        <v>3.0929373839213525</v>
      </c>
      <c r="H6">
        <v>5</v>
      </c>
      <c r="I6">
        <f>CORREL(E2:E171,E7:E176)</f>
        <v>0.26121537076980511</v>
      </c>
      <c r="K6" t="s">
        <v>25</v>
      </c>
      <c r="L6" s="2">
        <f t="shared" si="9"/>
        <v>90.151570473578445</v>
      </c>
      <c r="M6" s="2">
        <v>4</v>
      </c>
      <c r="N6" s="2">
        <f>M6/J2</f>
        <v>0.86580086580086579</v>
      </c>
      <c r="O6" s="2">
        <f t="shared" si="2"/>
        <v>1.4086182886496632</v>
      </c>
      <c r="P6" s="3">
        <v>3.0929373839213299</v>
      </c>
      <c r="Q6">
        <f t="shared" si="3"/>
        <v>-60.7632228353811</v>
      </c>
      <c r="R6">
        <f t="shared" si="4"/>
        <v>-66.596819815291497</v>
      </c>
      <c r="S6">
        <f t="shared" si="5"/>
        <v>90.151570473578445</v>
      </c>
      <c r="T6">
        <v>0</v>
      </c>
      <c r="U6" t="str">
        <f t="shared" si="6"/>
        <v>0</v>
      </c>
      <c r="V6">
        <f t="shared" si="7"/>
        <v>0</v>
      </c>
      <c r="W6" s="3">
        <v>-2.27727977961715</v>
      </c>
      <c r="X6">
        <f t="shared" si="8"/>
        <v>3.72272022038285</v>
      </c>
      <c r="AA6" s="5"/>
      <c r="AB6" s="3"/>
    </row>
    <row r="7" spans="1:33">
      <c r="A7">
        <v>516.51681862916405</v>
      </c>
      <c r="B7">
        <v>214.60154492567401</v>
      </c>
      <c r="C7">
        <v>482.041783195525</v>
      </c>
      <c r="D7">
        <v>214.25334767144901</v>
      </c>
      <c r="E7">
        <v>34.476793781883458</v>
      </c>
      <c r="F7">
        <f t="shared" si="0"/>
        <v>9.9807445563183883E-2</v>
      </c>
      <c r="G7">
        <f t="shared" si="1"/>
        <v>3.4410407185784497</v>
      </c>
      <c r="H7">
        <v>6</v>
      </c>
      <c r="I7">
        <f>CORREL(E2:E170,E8:E176)</f>
        <v>0.1532799746962786</v>
      </c>
      <c r="J7">
        <f>1/4.62</f>
        <v>0.21645021645021645</v>
      </c>
      <c r="K7" t="s">
        <v>26</v>
      </c>
      <c r="L7" s="2">
        <f t="shared" si="9"/>
        <v>97.569104630542981</v>
      </c>
      <c r="M7" s="2">
        <v>5</v>
      </c>
      <c r="N7" s="2">
        <f>M7/J2</f>
        <v>1.0822510822510822</v>
      </c>
      <c r="O7" s="2">
        <f t="shared" si="2"/>
        <v>1.5245172598522341</v>
      </c>
      <c r="P7" s="3">
        <v>3.4410407185784302</v>
      </c>
      <c r="Q7">
        <f t="shared" si="3"/>
        <v>-8.8166018207537409</v>
      </c>
      <c r="R7">
        <f t="shared" si="4"/>
        <v>-97.169942424291506</v>
      </c>
      <c r="S7">
        <f t="shared" si="5"/>
        <v>97.569104630542981</v>
      </c>
      <c r="T7">
        <v>0</v>
      </c>
      <c r="U7" t="str">
        <f t="shared" si="6"/>
        <v>0</v>
      </c>
      <c r="V7">
        <f t="shared" si="7"/>
        <v>0</v>
      </c>
      <c r="W7" s="3">
        <v>-3.01198521461852</v>
      </c>
      <c r="X7">
        <f t="shared" si="8"/>
        <v>2.98801478538148</v>
      </c>
      <c r="AA7" s="3"/>
      <c r="AB7" s="3"/>
    </row>
    <row r="8" spans="1:33">
      <c r="A8">
        <v>516.24119478811997</v>
      </c>
      <c r="B8">
        <v>216.170405406432</v>
      </c>
      <c r="C8">
        <v>480.341872397099</v>
      </c>
      <c r="D8">
        <v>215.60759049352501</v>
      </c>
      <c r="E8">
        <v>35.903733911121982</v>
      </c>
      <c r="F8">
        <f t="shared" si="0"/>
        <v>0.10688973001581042</v>
      </c>
      <c r="G8">
        <f t="shared" si="1"/>
        <v>3.837740424319326</v>
      </c>
      <c r="H8">
        <v>7</v>
      </c>
      <c r="I8">
        <f>CORREL(E2:E169,E9:E176)</f>
        <v>0.12000463192635885</v>
      </c>
      <c r="K8" t="s">
        <v>27</v>
      </c>
      <c r="L8" s="2">
        <f t="shared" si="9"/>
        <v>234.41768794455612</v>
      </c>
      <c r="M8" s="2">
        <v>6</v>
      </c>
      <c r="N8" s="2">
        <f>M8/J2</f>
        <v>1.2987012987012987</v>
      </c>
      <c r="O8" s="2">
        <f t="shared" si="2"/>
        <v>3.6627763741336894</v>
      </c>
      <c r="P8" s="3">
        <v>3.8377404243192998</v>
      </c>
      <c r="Q8">
        <f t="shared" si="3"/>
        <v>113.85181015819499</v>
      </c>
      <c r="R8">
        <f t="shared" si="4"/>
        <v>204.913195634087</v>
      </c>
      <c r="S8">
        <f t="shared" si="5"/>
        <v>234.41768794455612</v>
      </c>
      <c r="T8">
        <v>1</v>
      </c>
      <c r="U8" t="str">
        <f t="shared" si="6"/>
        <v>113.851810158195+204.913195634087i</v>
      </c>
      <c r="V8">
        <f t="shared" si="7"/>
        <v>234.41768794455612</v>
      </c>
      <c r="W8" s="3">
        <v>-3.4873005053778399</v>
      </c>
      <c r="X8">
        <f t="shared" si="8"/>
        <v>2.5126994946221601</v>
      </c>
      <c r="AA8" s="5"/>
      <c r="AB8" s="3"/>
    </row>
    <row r="9" spans="1:33">
      <c r="A9">
        <v>505.18514789032099</v>
      </c>
      <c r="B9">
        <v>210.74736385122799</v>
      </c>
      <c r="C9">
        <v>475.33788160034601</v>
      </c>
      <c r="D9">
        <v>214.55311768528</v>
      </c>
      <c r="E9">
        <v>30.088919343008623</v>
      </c>
      <c r="F9">
        <f t="shared" si="0"/>
        <v>0.11501541504480811</v>
      </c>
      <c r="G9">
        <f t="shared" si="1"/>
        <v>3.4606895464858916</v>
      </c>
      <c r="H9">
        <v>8</v>
      </c>
      <c r="I9">
        <f>CORREL(E2:E168,E10:E176)</f>
        <v>6.6477774856383079E-2</v>
      </c>
      <c r="K9" t="s">
        <v>28</v>
      </c>
      <c r="L9" s="2">
        <f t="shared" si="9"/>
        <v>166.4927752810583</v>
      </c>
      <c r="M9" s="2">
        <v>7</v>
      </c>
      <c r="N9" s="2">
        <f>M9/J2</f>
        <v>1.5151515151515151</v>
      </c>
      <c r="O9" s="2">
        <f t="shared" si="2"/>
        <v>2.6014496137665359</v>
      </c>
      <c r="P9" s="3">
        <v>3.46068954648586</v>
      </c>
      <c r="Q9">
        <f t="shared" si="3"/>
        <v>-146.143683250809</v>
      </c>
      <c r="R9">
        <f t="shared" si="4"/>
        <v>-79.761319363938497</v>
      </c>
      <c r="S9">
        <f t="shared" si="5"/>
        <v>166.4927752810583</v>
      </c>
      <c r="T9">
        <v>0</v>
      </c>
      <c r="U9" t="str">
        <f t="shared" si="6"/>
        <v>0</v>
      </c>
      <c r="V9">
        <f t="shared" si="7"/>
        <v>0</v>
      </c>
      <c r="W9" s="3">
        <v>-3.6622918182122199</v>
      </c>
      <c r="X9">
        <f t="shared" si="8"/>
        <v>2.3377081817877801</v>
      </c>
      <c r="AA9" s="3"/>
      <c r="AB9" s="3"/>
    </row>
    <row r="10" spans="1:33">
      <c r="A10">
        <v>498.34240580161702</v>
      </c>
      <c r="B10">
        <v>215.66033436815999</v>
      </c>
      <c r="C10">
        <v>472.05491264135401</v>
      </c>
      <c r="D10">
        <v>217.94892616123499</v>
      </c>
      <c r="E10">
        <v>26.386927616647696</v>
      </c>
      <c r="F10">
        <f t="shared" si="0"/>
        <v>0.12416492516321609</v>
      </c>
      <c r="G10">
        <f t="shared" si="1"/>
        <v>3.2763308928082613</v>
      </c>
      <c r="H10">
        <v>9</v>
      </c>
      <c r="I10">
        <f>CORREL(E2:E167,E11:E176)</f>
        <v>5.2304821282865156E-2</v>
      </c>
      <c r="K10" t="s">
        <v>29</v>
      </c>
      <c r="L10" s="2">
        <f t="shared" si="9"/>
        <v>132.77888369504535</v>
      </c>
      <c r="M10" s="2">
        <v>8</v>
      </c>
      <c r="N10" s="2">
        <f>M10/J2</f>
        <v>1.7316017316017316</v>
      </c>
      <c r="O10" s="2">
        <f t="shared" si="2"/>
        <v>2.0746700577350836</v>
      </c>
      <c r="P10" s="3">
        <v>3.27633089280822</v>
      </c>
      <c r="Q10">
        <f t="shared" si="3"/>
        <v>64.437870454244106</v>
      </c>
      <c r="R10">
        <f t="shared" si="4"/>
        <v>-116.09475787745301</v>
      </c>
      <c r="S10">
        <f t="shared" si="5"/>
        <v>132.77888369504535</v>
      </c>
      <c r="T10">
        <v>0</v>
      </c>
      <c r="U10" t="str">
        <f t="shared" si="6"/>
        <v>0</v>
      </c>
      <c r="V10">
        <f t="shared" si="7"/>
        <v>0</v>
      </c>
      <c r="W10" s="3">
        <v>-3.5218890187608101</v>
      </c>
      <c r="X10">
        <f t="shared" si="8"/>
        <v>2.4781109812391899</v>
      </c>
      <c r="AA10" s="5"/>
      <c r="AB10" s="5"/>
    </row>
    <row r="11" spans="1:33">
      <c r="A11">
        <v>490.45571270063198</v>
      </c>
      <c r="B11">
        <v>216.478842412451</v>
      </c>
      <c r="C11">
        <v>473.15683470254697</v>
      </c>
      <c r="D11">
        <v>218.662351140716</v>
      </c>
      <c r="E11">
        <v>17.436137483945199</v>
      </c>
      <c r="F11">
        <f t="shared" si="0"/>
        <v>0.13431621839975671</v>
      </c>
      <c r="G11">
        <f t="shared" si="1"/>
        <v>2.3419560503417678</v>
      </c>
      <c r="H11">
        <v>10</v>
      </c>
      <c r="I11">
        <f>CORREL(E2:E166,E12:E176)</f>
        <v>1.7044850184189445E-2</v>
      </c>
      <c r="K11" t="s">
        <v>30</v>
      </c>
      <c r="L11" s="2">
        <f t="shared" si="9"/>
        <v>97.555254031013291</v>
      </c>
      <c r="M11" s="2">
        <v>9</v>
      </c>
      <c r="N11" s="2">
        <f>M11/J2</f>
        <v>1.948051948051948</v>
      </c>
      <c r="O11" s="2">
        <f t="shared" si="2"/>
        <v>1.5243008442345827</v>
      </c>
      <c r="P11" s="3">
        <v>2.34195605034173</v>
      </c>
      <c r="Q11">
        <f t="shared" si="3"/>
        <v>-63.179415044638198</v>
      </c>
      <c r="R11">
        <f t="shared" si="4"/>
        <v>74.332961085058898</v>
      </c>
      <c r="S11">
        <f t="shared" si="5"/>
        <v>97.555254031013291</v>
      </c>
      <c r="T11">
        <v>0</v>
      </c>
      <c r="U11" t="str">
        <f t="shared" si="6"/>
        <v>0</v>
      </c>
      <c r="V11">
        <f t="shared" si="7"/>
        <v>0</v>
      </c>
      <c r="W11" s="3">
        <v>-3.0781835018368802</v>
      </c>
      <c r="X11">
        <f t="shared" si="8"/>
        <v>2.9218164981631198</v>
      </c>
      <c r="AA11" s="3"/>
      <c r="AB11" s="3"/>
    </row>
    <row r="12" spans="1:33">
      <c r="A12">
        <v>486.19549821786802</v>
      </c>
      <c r="B12">
        <v>216.29305852155201</v>
      </c>
      <c r="C12">
        <v>465.618102789852</v>
      </c>
      <c r="D12">
        <v>217.46613760031599</v>
      </c>
      <c r="E12">
        <v>20.610805833978649</v>
      </c>
      <c r="F12">
        <f t="shared" si="0"/>
        <v>0.14544483939987485</v>
      </c>
      <c r="G12">
        <f t="shared" si="1"/>
        <v>2.9977353444250281</v>
      </c>
      <c r="H12">
        <v>11</v>
      </c>
      <c r="I12">
        <f>CORREL(E2:E165,E13:E176)</f>
        <v>6.5818622237622484E-2</v>
      </c>
      <c r="K12" t="s">
        <v>31</v>
      </c>
      <c r="L12" s="2">
        <f t="shared" si="9"/>
        <v>81.16986783492878</v>
      </c>
      <c r="M12" s="2">
        <v>10</v>
      </c>
      <c r="N12" s="2">
        <f>M12/J2</f>
        <v>2.1645021645021645</v>
      </c>
      <c r="O12" s="2">
        <f t="shared" si="2"/>
        <v>1.2682791849207622</v>
      </c>
      <c r="P12" s="3">
        <v>2.9977353444249801</v>
      </c>
      <c r="Q12">
        <f t="shared" si="3"/>
        <v>80.885617821517997</v>
      </c>
      <c r="R12">
        <f t="shared" si="4"/>
        <v>-6.7870666691240604</v>
      </c>
      <c r="S12">
        <f t="shared" si="5"/>
        <v>81.16986783492878</v>
      </c>
      <c r="T12">
        <v>0</v>
      </c>
      <c r="U12" t="str">
        <f t="shared" si="6"/>
        <v>0</v>
      </c>
      <c r="V12">
        <f t="shared" si="7"/>
        <v>0</v>
      </c>
      <c r="W12" s="3">
        <v>-2.3693868886254501</v>
      </c>
      <c r="X12">
        <f t="shared" si="8"/>
        <v>3.6306131113745499</v>
      </c>
      <c r="AA12" s="5"/>
      <c r="AB12" s="3"/>
    </row>
    <row r="13" spans="1:33">
      <c r="A13">
        <v>483.43845043850303</v>
      </c>
      <c r="B13">
        <v>214.37788931405001</v>
      </c>
      <c r="C13">
        <v>465.19605062165601</v>
      </c>
      <c r="D13">
        <v>214.91271355179899</v>
      </c>
      <c r="E13">
        <v>18.25023802702265</v>
      </c>
      <c r="F13">
        <f t="shared" si="0"/>
        <v>0.15752397834082915</v>
      </c>
      <c r="G13">
        <f t="shared" si="1"/>
        <v>2.8748500996836923</v>
      </c>
      <c r="H13">
        <v>12</v>
      </c>
      <c r="I13">
        <f>CORREL(E2:E164,E14:E176)</f>
        <v>1.6258542001756082E-2</v>
      </c>
      <c r="K13" t="s">
        <v>32</v>
      </c>
      <c r="L13" s="2">
        <f t="shared" si="9"/>
        <v>154.5449156623462</v>
      </c>
      <c r="M13" s="2">
        <v>11</v>
      </c>
      <c r="N13" s="2">
        <f>M13/J2</f>
        <v>2.3809523809523809</v>
      </c>
      <c r="O13" s="2">
        <f t="shared" si="2"/>
        <v>2.4147643072241594</v>
      </c>
      <c r="P13" s="3">
        <v>2.8748500996836501</v>
      </c>
      <c r="Q13">
        <f t="shared" si="3"/>
        <v>-154.15265346350699</v>
      </c>
      <c r="R13">
        <f t="shared" si="4"/>
        <v>-11.0041077440028</v>
      </c>
      <c r="S13">
        <f t="shared" si="5"/>
        <v>154.5449156623462</v>
      </c>
      <c r="T13">
        <v>0</v>
      </c>
      <c r="U13" t="str">
        <f t="shared" si="6"/>
        <v>0</v>
      </c>
      <c r="V13">
        <f t="shared" si="7"/>
        <v>0</v>
      </c>
      <c r="W13" s="3">
        <v>-1.45654026752458</v>
      </c>
      <c r="X13">
        <f t="shared" si="8"/>
        <v>4.5434597324754202</v>
      </c>
      <c r="AA13" s="3"/>
      <c r="AB13" s="3"/>
    </row>
    <row r="14" spans="1:33">
      <c r="A14">
        <v>475.47564293531099</v>
      </c>
      <c r="B14">
        <v>212.290324526538</v>
      </c>
      <c r="C14">
        <v>463.38667267676902</v>
      </c>
      <c r="D14">
        <v>213.08829483447801</v>
      </c>
      <c r="E14">
        <v>12.115277897112637</v>
      </c>
      <c r="F14">
        <f t="shared" si="0"/>
        <v>0.17052453551890334</v>
      </c>
      <c r="G14">
        <f t="shared" si="1"/>
        <v>2.0659521360875686</v>
      </c>
      <c r="H14">
        <v>13</v>
      </c>
      <c r="I14">
        <f>CORREL(E2:E163,E15:E176)</f>
        <v>3.6248518395118529E-2</v>
      </c>
      <c r="K14" t="s">
        <v>33</v>
      </c>
      <c r="L14" s="2">
        <f t="shared" si="9"/>
        <v>122.29532908352337</v>
      </c>
      <c r="M14" s="2">
        <v>12</v>
      </c>
      <c r="N14" s="2">
        <f>M14/J2</f>
        <v>2.5974025974025974</v>
      </c>
      <c r="O14" s="2">
        <f t="shared" si="2"/>
        <v>1.9108645169300527</v>
      </c>
      <c r="P14" s="3">
        <v>2.0659521360875202</v>
      </c>
      <c r="Q14">
        <f t="shared" si="3"/>
        <v>119.86687815717499</v>
      </c>
      <c r="R14">
        <f t="shared" si="4"/>
        <v>24.250340956370898</v>
      </c>
      <c r="S14">
        <f t="shared" si="5"/>
        <v>122.29532908352337</v>
      </c>
      <c r="T14">
        <v>0</v>
      </c>
      <c r="U14" t="str">
        <f t="shared" si="6"/>
        <v>0</v>
      </c>
      <c r="V14">
        <f t="shared" si="7"/>
        <v>0</v>
      </c>
      <c r="W14" s="3">
        <v>-0.418257376599456</v>
      </c>
      <c r="X14">
        <f t="shared" si="8"/>
        <v>5.5817426234005438</v>
      </c>
      <c r="AA14" s="5"/>
      <c r="AB14" s="3"/>
    </row>
    <row r="15" spans="1:33">
      <c r="A15">
        <v>468.658868099465</v>
      </c>
      <c r="B15">
        <v>215.20526669275901</v>
      </c>
      <c r="C15">
        <v>465.729323568974</v>
      </c>
      <c r="D15">
        <v>214.77461497978399</v>
      </c>
      <c r="E15">
        <v>2.9610288843606463</v>
      </c>
      <c r="F15">
        <f t="shared" si="0"/>
        <v>0.184415191453141</v>
      </c>
      <c r="G15">
        <f t="shared" si="1"/>
        <v>0.54605870860764905</v>
      </c>
      <c r="H15">
        <v>14</v>
      </c>
      <c r="I15">
        <f>CORREL(E2:E162,E16:E176)</f>
        <v>5.808506954934687E-2</v>
      </c>
      <c r="K15" t="s">
        <v>34</v>
      </c>
      <c r="L15" s="2">
        <f t="shared" si="9"/>
        <v>70.06819467616188</v>
      </c>
      <c r="M15" s="2">
        <v>13</v>
      </c>
      <c r="N15" s="2">
        <f>M15/J2</f>
        <v>2.8138528138528138</v>
      </c>
      <c r="O15" s="2">
        <f t="shared" si="2"/>
        <v>1.0948155418150294</v>
      </c>
      <c r="P15" s="3">
        <v>0.54605870860760997</v>
      </c>
      <c r="Q15">
        <f t="shared" si="3"/>
        <v>-35.683825819458903</v>
      </c>
      <c r="R15">
        <f t="shared" si="4"/>
        <v>-60.3010487476216</v>
      </c>
      <c r="S15">
        <f t="shared" si="5"/>
        <v>70.06819467616188</v>
      </c>
      <c r="T15">
        <v>0</v>
      </c>
      <c r="U15" t="str">
        <f t="shared" si="6"/>
        <v>0</v>
      </c>
      <c r="V15">
        <f t="shared" si="7"/>
        <v>0</v>
      </c>
      <c r="W15" s="3">
        <v>0.65604555875346304</v>
      </c>
      <c r="X15">
        <f t="shared" si="8"/>
        <v>6.6560455587534628</v>
      </c>
      <c r="AA15" s="3"/>
      <c r="AB15" s="3"/>
    </row>
    <row r="16" spans="1:33">
      <c r="A16">
        <v>466.99096109709302</v>
      </c>
      <c r="B16">
        <v>213.97630743479399</v>
      </c>
      <c r="C16">
        <v>457.09625742871401</v>
      </c>
      <c r="D16">
        <v>213.649693351775</v>
      </c>
      <c r="E16">
        <v>9.9000927997801789</v>
      </c>
      <c r="F16">
        <f t="shared" si="0"/>
        <v>0.19916248233671885</v>
      </c>
      <c r="G16">
        <f t="shared" si="1"/>
        <v>1.9717270573680974</v>
      </c>
      <c r="H16">
        <v>15</v>
      </c>
      <c r="I16">
        <f>CORREL(E2:E161,E17:E176)</f>
        <v>9.51155093807943E-2</v>
      </c>
      <c r="K16" t="s">
        <v>35</v>
      </c>
      <c r="L16" s="2">
        <f t="shared" si="9"/>
        <v>73.213927371301679</v>
      </c>
      <c r="M16" s="2">
        <v>14</v>
      </c>
      <c r="N16" s="2">
        <f>M16/J2</f>
        <v>3.0303030303030303</v>
      </c>
      <c r="O16" s="2">
        <f t="shared" si="2"/>
        <v>1.1439676151765887</v>
      </c>
      <c r="P16" s="3">
        <v>1.9717270573680601</v>
      </c>
      <c r="Q16">
        <f t="shared" si="3"/>
        <v>58.4946466304811</v>
      </c>
      <c r="R16">
        <f t="shared" si="4"/>
        <v>44.030165531205803</v>
      </c>
      <c r="S16">
        <f t="shared" si="5"/>
        <v>73.213927371301679</v>
      </c>
      <c r="T16">
        <v>0</v>
      </c>
      <c r="U16" t="str">
        <f t="shared" si="6"/>
        <v>0</v>
      </c>
      <c r="V16">
        <f t="shared" si="7"/>
        <v>0</v>
      </c>
      <c r="W16" s="3">
        <v>1.6738502910977899</v>
      </c>
      <c r="X16">
        <f t="shared" si="8"/>
        <v>7.6738502910977902</v>
      </c>
      <c r="AA16" s="5"/>
      <c r="AB16" s="3"/>
    </row>
    <row r="17" spans="1:28">
      <c r="A17">
        <v>463.61231798698901</v>
      </c>
      <c r="B17">
        <v>215.80821281462701</v>
      </c>
      <c r="C17">
        <v>457.66318663363302</v>
      </c>
      <c r="D17">
        <v>218.668151617977</v>
      </c>
      <c r="E17">
        <v>6.6008646265766044</v>
      </c>
      <c r="F17">
        <f t="shared" si="0"/>
        <v>0.21473088065418816</v>
      </c>
      <c r="G17">
        <f t="shared" si="1"/>
        <v>1.4174094743438732</v>
      </c>
      <c r="H17">
        <v>16</v>
      </c>
      <c r="I17">
        <f>CORREL(E2:E160,E18:E176)</f>
        <v>0.13954073784570556</v>
      </c>
      <c r="K17" t="s">
        <v>36</v>
      </c>
      <c r="L17" s="2">
        <f t="shared" si="9"/>
        <v>49.007120821822049</v>
      </c>
      <c r="M17" s="2">
        <v>15</v>
      </c>
      <c r="N17" s="2">
        <f>M17/J2</f>
        <v>3.2467532467532467</v>
      </c>
      <c r="O17" s="2">
        <f t="shared" si="2"/>
        <v>0.76573626284096952</v>
      </c>
      <c r="P17" s="3">
        <v>1.4174094743438399</v>
      </c>
      <c r="Q17">
        <f t="shared" si="3"/>
        <v>-48.919761037095903</v>
      </c>
      <c r="R17">
        <f t="shared" si="4"/>
        <v>2.9248711626493198</v>
      </c>
      <c r="S17">
        <f t="shared" si="5"/>
        <v>49.007120821822049</v>
      </c>
      <c r="T17">
        <v>0</v>
      </c>
      <c r="U17" t="str">
        <f t="shared" si="6"/>
        <v>0</v>
      </c>
      <c r="V17">
        <f t="shared" si="7"/>
        <v>0</v>
      </c>
      <c r="W17" s="3">
        <v>2.5475041603036801</v>
      </c>
      <c r="X17">
        <f t="shared" si="8"/>
        <v>8.5475041603036797</v>
      </c>
      <c r="AA17" s="5"/>
      <c r="AB17" s="3"/>
    </row>
    <row r="18" spans="1:28">
      <c r="A18">
        <v>458.73539811071203</v>
      </c>
      <c r="B18">
        <v>215.22873839144501</v>
      </c>
      <c r="C18">
        <v>452.67656354495898</v>
      </c>
      <c r="D18">
        <v>218.66130570586</v>
      </c>
      <c r="E18">
        <v>6.9636193651831713</v>
      </c>
      <c r="F18">
        <f t="shared" si="0"/>
        <v>0.23108288077037153</v>
      </c>
      <c r="G18">
        <f t="shared" si="1"/>
        <v>1.609173223494873</v>
      </c>
      <c r="H18">
        <v>17</v>
      </c>
      <c r="I18">
        <f>CORREL(E2:E159,E19:E176)</f>
        <v>0.13470061654974771</v>
      </c>
      <c r="K18" t="s">
        <v>37</v>
      </c>
      <c r="L18" s="2">
        <f t="shared" si="9"/>
        <v>16.769406198977734</v>
      </c>
      <c r="M18" s="2">
        <v>16</v>
      </c>
      <c r="N18" s="2">
        <f>M18/J2</f>
        <v>3.4632034632034632</v>
      </c>
      <c r="O18" s="2">
        <f t="shared" si="2"/>
        <v>0.26202197185902709</v>
      </c>
      <c r="P18" s="3">
        <v>1.6091732234948399</v>
      </c>
      <c r="Q18">
        <f t="shared" si="3"/>
        <v>-10.9331950669558</v>
      </c>
      <c r="R18">
        <f t="shared" si="4"/>
        <v>12.715275454908801</v>
      </c>
      <c r="S18">
        <f t="shared" si="5"/>
        <v>16.769406198977734</v>
      </c>
      <c r="T18">
        <v>0</v>
      </c>
      <c r="U18" t="str">
        <f t="shared" si="6"/>
        <v>0</v>
      </c>
      <c r="V18">
        <f t="shared" si="7"/>
        <v>0</v>
      </c>
      <c r="W18" s="3">
        <v>3.2017686817826201</v>
      </c>
      <c r="X18">
        <f t="shared" si="8"/>
        <v>9.201768681782621</v>
      </c>
      <c r="AA18" s="5"/>
      <c r="AB18" s="3"/>
    </row>
    <row r="19" spans="1:28">
      <c r="A19">
        <v>456.999942527207</v>
      </c>
      <c r="B19">
        <v>215.69122528194899</v>
      </c>
      <c r="C19">
        <v>447.65817272616698</v>
      </c>
      <c r="D19">
        <v>218.974464030581</v>
      </c>
      <c r="E19">
        <v>9.9019351490575787</v>
      </c>
      <c r="F19">
        <f t="shared" si="0"/>
        <v>0.2481790892847231</v>
      </c>
      <c r="G19">
        <f t="shared" si="1"/>
        <v>2.4574532474494988</v>
      </c>
      <c r="H19">
        <v>18</v>
      </c>
      <c r="I19">
        <f>CORREL(E2:E158,E20:E176)</f>
        <v>0.200129588312081</v>
      </c>
      <c r="K19" t="s">
        <v>38</v>
      </c>
      <c r="L19" s="2">
        <f t="shared" si="9"/>
        <v>72.702092214939782</v>
      </c>
      <c r="M19" s="2">
        <v>17</v>
      </c>
      <c r="N19" s="2">
        <f>M19/J2</f>
        <v>3.6796536796536796</v>
      </c>
      <c r="O19" s="2">
        <f t="shared" si="2"/>
        <v>1.1359701908584341</v>
      </c>
      <c r="P19" s="3">
        <v>2.4574532474494699</v>
      </c>
      <c r="Q19">
        <f t="shared" si="3"/>
        <v>-25.2894313273185</v>
      </c>
      <c r="R19">
        <f t="shared" si="4"/>
        <v>-68.161857923404995</v>
      </c>
      <c r="S19">
        <f t="shared" si="5"/>
        <v>72.702092214939782</v>
      </c>
      <c r="T19">
        <v>0</v>
      </c>
      <c r="U19" t="str">
        <f t="shared" si="6"/>
        <v>0</v>
      </c>
      <c r="V19">
        <f t="shared" si="7"/>
        <v>0</v>
      </c>
      <c r="W19" s="3">
        <v>3.5802990342601801</v>
      </c>
      <c r="X19">
        <f t="shared" si="8"/>
        <v>9.5802990342601806</v>
      </c>
      <c r="AA19" s="5"/>
      <c r="AB19" s="3"/>
    </row>
    <row r="20" spans="1:28">
      <c r="A20">
        <v>458.15046044731798</v>
      </c>
      <c r="B20">
        <v>213.58592182560099</v>
      </c>
      <c r="C20">
        <v>443.80345207244</v>
      </c>
      <c r="D20">
        <v>216.22756708642299</v>
      </c>
      <c r="E20">
        <v>14.588178055975408</v>
      </c>
      <c r="F20">
        <f t="shared" si="0"/>
        <v>0.26597831993348064</v>
      </c>
      <c r="G20">
        <f t="shared" si="1"/>
        <v>3.8801390902188091</v>
      </c>
      <c r="H20">
        <v>19</v>
      </c>
      <c r="I20">
        <f>CORREL(E2:E157,E21:E176)</f>
        <v>0.28050225162238251</v>
      </c>
      <c r="K20" t="s">
        <v>39</v>
      </c>
      <c r="L20" s="2">
        <f t="shared" si="9"/>
        <v>92.930184804060374</v>
      </c>
      <c r="M20" s="2">
        <v>18</v>
      </c>
      <c r="N20" s="2">
        <f>M20/J2</f>
        <v>3.8961038961038961</v>
      </c>
      <c r="O20" s="2">
        <f t="shared" si="2"/>
        <v>1.4520341375634434</v>
      </c>
      <c r="P20" s="3">
        <v>3.88013909021877</v>
      </c>
      <c r="Q20">
        <f t="shared" si="3"/>
        <v>75.179379334560096</v>
      </c>
      <c r="R20">
        <f t="shared" si="4"/>
        <v>54.626734943497503</v>
      </c>
      <c r="S20">
        <f t="shared" si="5"/>
        <v>92.930184804060374</v>
      </c>
      <c r="T20">
        <v>0</v>
      </c>
      <c r="U20" t="str">
        <f t="shared" si="6"/>
        <v>0</v>
      </c>
      <c r="V20">
        <f t="shared" si="7"/>
        <v>0</v>
      </c>
      <c r="W20" s="3">
        <v>3.6504964379506601</v>
      </c>
      <c r="X20">
        <f t="shared" si="8"/>
        <v>9.650496437950661</v>
      </c>
      <c r="AA20" s="5"/>
      <c r="AB20" s="3"/>
    </row>
    <row r="21" spans="1:28">
      <c r="A21">
        <v>446.76081865956297</v>
      </c>
      <c r="B21">
        <v>217.296642258937</v>
      </c>
      <c r="C21">
        <v>439.40355400352598</v>
      </c>
      <c r="D21">
        <v>216.62257284320199</v>
      </c>
      <c r="E21">
        <v>7.3880791005646662</v>
      </c>
      <c r="F21">
        <f t="shared" si="0"/>
        <v>0.28443769281098297</v>
      </c>
      <c r="G21">
        <f t="shared" si="1"/>
        <v>2.101448173669656</v>
      </c>
      <c r="H21">
        <v>20</v>
      </c>
      <c r="I21">
        <f>CORREL(E2:E156,E22:E176)</f>
        <v>0.25905175094501837</v>
      </c>
      <c r="K21" t="s">
        <v>40</v>
      </c>
      <c r="L21" s="2">
        <f t="shared" si="9"/>
        <v>51.511496504856545</v>
      </c>
      <c r="M21" s="2">
        <v>19</v>
      </c>
      <c r="N21" s="2">
        <f>M21/J2</f>
        <v>4.1125541125541121</v>
      </c>
      <c r="O21" s="2">
        <f t="shared" si="2"/>
        <v>0.80486713288838352</v>
      </c>
      <c r="P21" s="3">
        <v>2.10144817366962</v>
      </c>
      <c r="Q21">
        <f t="shared" si="3"/>
        <v>-46.171311651403997</v>
      </c>
      <c r="R21">
        <f t="shared" si="4"/>
        <v>22.839532669447799</v>
      </c>
      <c r="S21">
        <f t="shared" si="5"/>
        <v>51.511496504856545</v>
      </c>
      <c r="T21">
        <v>0</v>
      </c>
      <c r="U21" t="str">
        <f t="shared" si="6"/>
        <v>0</v>
      </c>
      <c r="V21">
        <f t="shared" si="7"/>
        <v>0</v>
      </c>
      <c r="W21" s="3">
        <v>3.4063155395833</v>
      </c>
      <c r="X21">
        <f t="shared" si="8"/>
        <v>9.4063155395833</v>
      </c>
      <c r="AA21" s="5"/>
      <c r="AB21" s="3"/>
    </row>
    <row r="22" spans="1:28">
      <c r="A22">
        <v>437.80471314901502</v>
      </c>
      <c r="B22">
        <v>220.278627150717</v>
      </c>
      <c r="C22">
        <v>456.43011308365698</v>
      </c>
      <c r="D22">
        <v>218.01795858539001</v>
      </c>
      <c r="E22">
        <v>18.76209330239082</v>
      </c>
      <c r="F22">
        <f t="shared" si="0"/>
        <v>0.30351273767111808</v>
      </c>
      <c r="G22">
        <f t="shared" si="1"/>
        <v>5.6945343026495863</v>
      </c>
      <c r="H22">
        <v>21</v>
      </c>
      <c r="I22">
        <f>CORREL(E2:E155,E23:E176)</f>
        <v>0.23999880836744561</v>
      </c>
      <c r="K22" t="s">
        <v>41</v>
      </c>
      <c r="L22" s="2">
        <f t="shared" si="9"/>
        <v>32.419339334995151</v>
      </c>
      <c r="M22" s="2">
        <v>20</v>
      </c>
      <c r="N22" s="2">
        <f>M22/J2</f>
        <v>4.329004329004329</v>
      </c>
      <c r="O22" s="2">
        <f t="shared" si="2"/>
        <v>0.50655217710929923</v>
      </c>
      <c r="P22" s="3">
        <v>5.6945343026495499</v>
      </c>
      <c r="Q22">
        <f t="shared" si="3"/>
        <v>20.509056861757799</v>
      </c>
      <c r="R22">
        <f t="shared" si="4"/>
        <v>-25.107611386962901</v>
      </c>
      <c r="S22">
        <f t="shared" si="5"/>
        <v>32.419339334995151</v>
      </c>
      <c r="T22">
        <v>0</v>
      </c>
      <c r="U22" t="str">
        <f t="shared" si="6"/>
        <v>0</v>
      </c>
      <c r="V22">
        <f t="shared" si="7"/>
        <v>0</v>
      </c>
      <c r="W22" s="3">
        <v>2.8687850341667001</v>
      </c>
      <c r="X22">
        <f t="shared" si="8"/>
        <v>8.8687850341667005</v>
      </c>
      <c r="AA22" s="5"/>
      <c r="AB22" s="3"/>
    </row>
    <row r="23" spans="1:28">
      <c r="A23">
        <v>455.07806230240698</v>
      </c>
      <c r="B23">
        <v>220.39922311983199</v>
      </c>
      <c r="C23">
        <v>428.456670738843</v>
      </c>
      <c r="D23">
        <v>220.379899436861</v>
      </c>
      <c r="E23">
        <v>26.621398576808822</v>
      </c>
      <c r="F23">
        <f t="shared" si="0"/>
        <v>0.32315750106004104</v>
      </c>
      <c r="G23">
        <f t="shared" si="1"/>
        <v>8.6029046388048727</v>
      </c>
      <c r="H23">
        <v>22</v>
      </c>
      <c r="I23">
        <f>CORREL(E2:E154,E24:E176)</f>
        <v>0.18085067964168897</v>
      </c>
      <c r="K23" t="s">
        <v>42</v>
      </c>
      <c r="L23" s="2">
        <f t="shared" si="9"/>
        <v>35.534826401717027</v>
      </c>
      <c r="M23" s="2">
        <v>21</v>
      </c>
      <c r="N23" s="2">
        <f>M23/J2</f>
        <v>4.545454545454545</v>
      </c>
      <c r="O23" s="2">
        <f t="shared" si="2"/>
        <v>0.55523166252682854</v>
      </c>
      <c r="P23" s="3">
        <v>8.6029046388048407</v>
      </c>
      <c r="Q23">
        <f t="shared" si="3"/>
        <v>-21.158990557035001</v>
      </c>
      <c r="R23">
        <f t="shared" si="4"/>
        <v>-28.548572749044201</v>
      </c>
      <c r="S23">
        <f t="shared" si="5"/>
        <v>35.534826401717027</v>
      </c>
      <c r="T23">
        <v>0</v>
      </c>
      <c r="U23" t="str">
        <f t="shared" si="6"/>
        <v>0</v>
      </c>
      <c r="V23">
        <f t="shared" si="7"/>
        <v>0</v>
      </c>
      <c r="W23" s="3">
        <v>2.0841966878947402</v>
      </c>
      <c r="X23">
        <f t="shared" si="8"/>
        <v>8.0841966878947407</v>
      </c>
      <c r="AA23" s="3"/>
      <c r="AB23" s="3"/>
    </row>
    <row r="24" spans="1:28">
      <c r="A24">
        <v>435.115483740424</v>
      </c>
      <c r="B24">
        <v>218.10115496564899</v>
      </c>
      <c r="C24">
        <v>426.33167263876999</v>
      </c>
      <c r="D24">
        <v>218.062608770823</v>
      </c>
      <c r="E24">
        <v>8.7838956778115129</v>
      </c>
      <c r="F24">
        <f t="shared" si="0"/>
        <v>0.34332465702207021</v>
      </c>
      <c r="G24">
        <f t="shared" si="1"/>
        <v>3.0157279709022826</v>
      </c>
      <c r="H24">
        <v>23</v>
      </c>
      <c r="I24">
        <f>CORREL(E2:E153,E25:E176)</f>
        <v>0.14558352938460098</v>
      </c>
      <c r="K24" t="s">
        <v>43</v>
      </c>
      <c r="L24" s="2">
        <f t="shared" si="9"/>
        <v>59.696650314291794</v>
      </c>
      <c r="M24" s="2">
        <v>22</v>
      </c>
      <c r="N24" s="2">
        <f>M24/J2</f>
        <v>4.7619047619047619</v>
      </c>
      <c r="O24" s="2">
        <f t="shared" si="2"/>
        <v>0.93276016116080929</v>
      </c>
      <c r="P24" s="3">
        <v>3.0157279709022502</v>
      </c>
      <c r="Q24">
        <f t="shared" si="3"/>
        <v>-23.843138592523999</v>
      </c>
      <c r="R24">
        <f t="shared" si="4"/>
        <v>54.728372904778801</v>
      </c>
      <c r="S24">
        <f t="shared" si="5"/>
        <v>59.696650314291794</v>
      </c>
      <c r="T24">
        <v>0</v>
      </c>
      <c r="U24" t="str">
        <f t="shared" si="6"/>
        <v>0</v>
      </c>
      <c r="V24">
        <f t="shared" si="7"/>
        <v>0</v>
      </c>
      <c r="W24" s="3">
        <v>1.1201187223252</v>
      </c>
      <c r="X24">
        <f t="shared" si="8"/>
        <v>7.1201187223252003</v>
      </c>
      <c r="AA24" s="5"/>
      <c r="AB24" s="3"/>
    </row>
    <row r="25" spans="1:28">
      <c r="A25">
        <v>434.80515820692398</v>
      </c>
      <c r="B25">
        <v>217.51918498829599</v>
      </c>
      <c r="C25">
        <v>426.52872024714202</v>
      </c>
      <c r="D25">
        <v>217.41143775078999</v>
      </c>
      <c r="E25">
        <v>8.2771392865717743</v>
      </c>
      <c r="F25">
        <f t="shared" si="0"/>
        <v>0.36396562111205866</v>
      </c>
      <c r="G25">
        <f t="shared" si="1"/>
        <v>3.0125941414681181</v>
      </c>
      <c r="H25">
        <v>24</v>
      </c>
      <c r="I25">
        <f>CORREL(E2:E152,E26:E176)</f>
        <v>2.896574066313987E-2</v>
      </c>
      <c r="K25" t="s">
        <v>44</v>
      </c>
      <c r="L25" s="2">
        <f t="shared" si="9"/>
        <v>37.545073097741323</v>
      </c>
      <c r="M25" s="2">
        <v>23</v>
      </c>
      <c r="N25" s="2">
        <f>M25/J2</f>
        <v>4.9783549783549779</v>
      </c>
      <c r="O25" s="2">
        <f t="shared" si="2"/>
        <v>0.58664176715220817</v>
      </c>
      <c r="P25" s="3">
        <v>3.0125941414680999</v>
      </c>
      <c r="Q25">
        <f t="shared" si="3"/>
        <v>10.5539092991446</v>
      </c>
      <c r="R25">
        <f t="shared" si="4"/>
        <v>-36.031201928608603</v>
      </c>
      <c r="S25">
        <f t="shared" si="5"/>
        <v>37.545073097741323</v>
      </c>
      <c r="T25">
        <v>0</v>
      </c>
      <c r="U25" t="str">
        <f t="shared" si="6"/>
        <v>0</v>
      </c>
      <c r="V25">
        <f t="shared" si="7"/>
        <v>0</v>
      </c>
      <c r="W25" s="5">
        <v>5.9576884508881801E-2</v>
      </c>
      <c r="X25">
        <f t="shared" si="8"/>
        <v>6.059576884508882</v>
      </c>
      <c r="AA25" s="3"/>
      <c r="AB25" s="3"/>
    </row>
    <row r="26" spans="1:28">
      <c r="A26">
        <v>429.88402655338001</v>
      </c>
      <c r="B26">
        <v>218.81967222458599</v>
      </c>
      <c r="C26">
        <v>427.74243639044198</v>
      </c>
      <c r="D26">
        <v>218.682281850376</v>
      </c>
      <c r="E26">
        <v>2.145992670285362</v>
      </c>
      <c r="F26">
        <f t="shared" si="0"/>
        <v>0.38503066743957881</v>
      </c>
      <c r="G26">
        <f t="shared" si="1"/>
        <v>0.82627299016041689</v>
      </c>
      <c r="H26">
        <v>25</v>
      </c>
      <c r="I26">
        <f>CORREL(E2:E151,E27:E176)</f>
        <v>-5.3963088432312734E-2</v>
      </c>
      <c r="K26" t="s">
        <v>45</v>
      </c>
      <c r="L26" s="2">
        <f t="shared" si="9"/>
        <v>44.141313177088698</v>
      </c>
      <c r="M26" s="2">
        <v>24</v>
      </c>
      <c r="N26" s="2">
        <f>M26/J2</f>
        <v>5.1948051948051948</v>
      </c>
      <c r="O26" s="2">
        <f t="shared" si="2"/>
        <v>0.6897080183920109</v>
      </c>
      <c r="P26" s="3">
        <v>0.82627299016038203</v>
      </c>
      <c r="Q26">
        <f t="shared" si="3"/>
        <v>43.290711170192402</v>
      </c>
      <c r="R26">
        <f t="shared" si="4"/>
        <v>8.6237958798201308</v>
      </c>
      <c r="S26">
        <f t="shared" si="5"/>
        <v>44.141313177088698</v>
      </c>
      <c r="T26">
        <v>0</v>
      </c>
      <c r="U26" t="str">
        <f t="shared" si="6"/>
        <v>0</v>
      </c>
      <c r="V26">
        <f t="shared" si="7"/>
        <v>0</v>
      </c>
      <c r="W26" s="3">
        <v>-1.00609567459759</v>
      </c>
      <c r="X26">
        <f t="shared" si="8"/>
        <v>4.9939043254024096</v>
      </c>
      <c r="AA26" s="5"/>
      <c r="AB26" s="3"/>
    </row>
    <row r="27" spans="1:28">
      <c r="A27">
        <v>421.62306777419701</v>
      </c>
      <c r="B27">
        <v>218.31010704188901</v>
      </c>
      <c r="C27">
        <v>426.396051191634</v>
      </c>
      <c r="D27">
        <v>218.13696954036899</v>
      </c>
      <c r="E27">
        <v>4.7761226217048787</v>
      </c>
      <c r="F27">
        <f t="shared" si="0"/>
        <v>0.40646904846294735</v>
      </c>
      <c r="G27">
        <f t="shared" si="1"/>
        <v>1.9413460173867394</v>
      </c>
      <c r="H27">
        <v>26</v>
      </c>
      <c r="I27">
        <f>CORREL(E2:E150,E28:E176)</f>
        <v>-0.11632470455594399</v>
      </c>
      <c r="K27" t="s">
        <v>46</v>
      </c>
      <c r="L27" s="2">
        <f t="shared" si="9"/>
        <v>37.548531973615205</v>
      </c>
      <c r="M27" s="2">
        <v>25</v>
      </c>
      <c r="N27" s="2">
        <f>M27/J2</f>
        <v>5.4112554112554108</v>
      </c>
      <c r="O27" s="2">
        <f t="shared" si="2"/>
        <v>0.58669581208773758</v>
      </c>
      <c r="P27" s="3">
        <v>1.9413460173867201</v>
      </c>
      <c r="Q27">
        <f t="shared" si="3"/>
        <v>-33.832718829188103</v>
      </c>
      <c r="R27">
        <f t="shared" si="4"/>
        <v>-16.2861717416557</v>
      </c>
      <c r="S27">
        <f t="shared" si="5"/>
        <v>37.548531973615205</v>
      </c>
      <c r="T27">
        <v>0</v>
      </c>
      <c r="U27" t="str">
        <f t="shared" si="6"/>
        <v>0</v>
      </c>
      <c r="V27">
        <f t="shared" si="7"/>
        <v>0</v>
      </c>
      <c r="W27" s="3">
        <v>-1.98512394976516</v>
      </c>
      <c r="X27">
        <f t="shared" si="8"/>
        <v>4.0148760502348395</v>
      </c>
      <c r="AA27" s="3"/>
      <c r="AB27" s="3"/>
    </row>
    <row r="28" spans="1:28">
      <c r="A28">
        <v>421.62306777419701</v>
      </c>
      <c r="B28">
        <v>218.31010704188901</v>
      </c>
      <c r="C28">
        <v>426.396051191634</v>
      </c>
      <c r="D28">
        <v>218.13696954036899</v>
      </c>
      <c r="E28">
        <v>4.7761226217048787</v>
      </c>
      <c r="F28">
        <f t="shared" si="0"/>
        <v>0.42822911724449858</v>
      </c>
      <c r="G28">
        <f t="shared" si="1"/>
        <v>2.0452747741441604</v>
      </c>
      <c r="H28">
        <v>27</v>
      </c>
      <c r="I28">
        <f>CORREL(E2:E149,E29:E176)</f>
        <v>-0.13705611657880912</v>
      </c>
      <c r="K28" t="s">
        <v>47</v>
      </c>
      <c r="L28" s="2">
        <f t="shared" si="9"/>
        <v>50.223347740215743</v>
      </c>
      <c r="M28" s="2">
        <v>26</v>
      </c>
      <c r="N28" s="2">
        <f>M28/J2</f>
        <v>5.6277056277056277</v>
      </c>
      <c r="O28" s="2">
        <f t="shared" si="2"/>
        <v>0.78473980844087099</v>
      </c>
      <c r="P28" s="3">
        <v>2.0452747741441302</v>
      </c>
      <c r="Q28">
        <f t="shared" si="3"/>
        <v>10.0614921067681</v>
      </c>
      <c r="R28">
        <f t="shared" si="4"/>
        <v>49.205193169218198</v>
      </c>
      <c r="S28">
        <f t="shared" si="5"/>
        <v>50.223347740215743</v>
      </c>
      <c r="T28">
        <v>0</v>
      </c>
      <c r="U28" t="str">
        <f t="shared" si="6"/>
        <v>0</v>
      </c>
      <c r="V28">
        <f t="shared" si="7"/>
        <v>0</v>
      </c>
      <c r="W28" s="3">
        <v>-2.79319468331905</v>
      </c>
      <c r="X28">
        <f t="shared" si="8"/>
        <v>3.20680531668095</v>
      </c>
      <c r="AA28" s="5"/>
      <c r="AB28" s="3"/>
    </row>
    <row r="29" spans="1:28">
      <c r="A29">
        <v>417.20627412907299</v>
      </c>
      <c r="B29">
        <v>216.68111719509901</v>
      </c>
      <c r="C29">
        <v>426.347252990485</v>
      </c>
      <c r="D29">
        <v>216.758175861046</v>
      </c>
      <c r="E29">
        <v>9.1413036588212471</v>
      </c>
      <c r="F29">
        <f t="shared" si="0"/>
        <v>0.45025845187258101</v>
      </c>
      <c r="G29">
        <f t="shared" si="1"/>
        <v>4.1159492335180152</v>
      </c>
      <c r="H29">
        <v>28</v>
      </c>
      <c r="I29">
        <f>CORREL(E2:E148,E30:E176)</f>
        <v>-0.16736360065880665</v>
      </c>
      <c r="K29" t="s">
        <v>48</v>
      </c>
      <c r="L29" s="2">
        <f t="shared" si="9"/>
        <v>68.744337004002048</v>
      </c>
      <c r="M29" s="2">
        <v>27</v>
      </c>
      <c r="N29" s="2">
        <f>M29/J2</f>
        <v>5.8441558441558437</v>
      </c>
      <c r="O29" s="2">
        <f t="shared" si="2"/>
        <v>1.074130265687532</v>
      </c>
      <c r="P29" s="3">
        <v>4.1159492335179904</v>
      </c>
      <c r="Q29">
        <f t="shared" si="3"/>
        <v>-18.827237927522301</v>
      </c>
      <c r="R29">
        <f t="shared" si="4"/>
        <v>-66.115951041637999</v>
      </c>
      <c r="S29">
        <f t="shared" si="5"/>
        <v>68.744337004002048</v>
      </c>
      <c r="T29">
        <v>0</v>
      </c>
      <c r="U29" t="str">
        <f t="shared" si="6"/>
        <v>0</v>
      </c>
      <c r="V29">
        <f t="shared" si="7"/>
        <v>0</v>
      </c>
      <c r="W29" s="3">
        <v>-3.3607173662763401</v>
      </c>
      <c r="X29">
        <f t="shared" si="8"/>
        <v>2.6392826337236599</v>
      </c>
      <c r="AA29" s="3"/>
      <c r="AB29" s="3"/>
    </row>
    <row r="30" spans="1:28">
      <c r="A30">
        <v>416.04236789807197</v>
      </c>
      <c r="B30">
        <v>211.875253165278</v>
      </c>
      <c r="C30">
        <v>421.04554932590497</v>
      </c>
      <c r="D30">
        <v>211.81471911478599</v>
      </c>
      <c r="E30">
        <v>5.0035476185484651</v>
      </c>
      <c r="F30">
        <f t="shared" si="0"/>
        <v>0.47250398175053354</v>
      </c>
      <c r="G30">
        <f t="shared" si="1"/>
        <v>2.3641961726425493</v>
      </c>
      <c r="H30">
        <v>29</v>
      </c>
      <c r="I30">
        <f>CORREL(E2:E147,E31:E176)</f>
        <v>-0.12359107797910555</v>
      </c>
      <c r="K30" t="s">
        <v>49</v>
      </c>
      <c r="L30" s="2">
        <f t="shared" si="9"/>
        <v>9.403421072440878</v>
      </c>
      <c r="M30" s="2">
        <v>28</v>
      </c>
      <c r="N30" s="2">
        <f>M30/J2</f>
        <v>6.0606060606060606</v>
      </c>
      <c r="O30" s="2">
        <f t="shared" si="2"/>
        <v>0.14692845425688872</v>
      </c>
      <c r="P30" s="3">
        <v>2.3641961726425098</v>
      </c>
      <c r="Q30">
        <f t="shared" si="3"/>
        <v>8.4877552116218702</v>
      </c>
      <c r="R30">
        <f t="shared" si="4"/>
        <v>4.0475102635090296</v>
      </c>
      <c r="S30">
        <f t="shared" si="5"/>
        <v>9.403421072440878</v>
      </c>
      <c r="T30">
        <v>0</v>
      </c>
      <c r="U30" t="str">
        <f t="shared" si="6"/>
        <v>0</v>
      </c>
      <c r="V30">
        <f t="shared" si="7"/>
        <v>0</v>
      </c>
      <c r="W30" s="3">
        <v>-3.6388173262520498</v>
      </c>
      <c r="X30">
        <f t="shared" si="8"/>
        <v>2.3611826737479502</v>
      </c>
      <c r="AA30" s="5"/>
      <c r="AB30" s="3"/>
    </row>
    <row r="31" spans="1:28">
      <c r="A31">
        <v>416.04236789807197</v>
      </c>
      <c r="B31">
        <v>211.875253165278</v>
      </c>
      <c r="C31">
        <v>421.04554932590497</v>
      </c>
      <c r="D31">
        <v>211.81471911478599</v>
      </c>
      <c r="E31">
        <v>5.0035476185484651</v>
      </c>
      <c r="F31">
        <f t="shared" si="0"/>
        <v>0.49491211544840219</v>
      </c>
      <c r="G31">
        <f t="shared" si="1"/>
        <v>2.4763163366426357</v>
      </c>
      <c r="H31">
        <v>30</v>
      </c>
      <c r="I31">
        <f>CORREL(E2:E146,E32:E176)</f>
        <v>-0.12548314147826103</v>
      </c>
      <c r="K31" t="s">
        <v>50</v>
      </c>
      <c r="L31" s="2">
        <f t="shared" si="9"/>
        <v>23.96692988504731</v>
      </c>
      <c r="M31" s="2">
        <v>29</v>
      </c>
      <c r="N31" s="2">
        <f>M31/J2</f>
        <v>6.2770562770562766</v>
      </c>
      <c r="O31" s="2">
        <f t="shared" si="2"/>
        <v>0.37448327945386423</v>
      </c>
      <c r="P31" s="3">
        <v>2.4763163366426002</v>
      </c>
      <c r="Q31">
        <f t="shared" si="3"/>
        <v>-9.1652981100351507</v>
      </c>
      <c r="R31">
        <f t="shared" si="4"/>
        <v>22.1452260920714</v>
      </c>
      <c r="S31">
        <f t="shared" si="5"/>
        <v>23.96692988504731</v>
      </c>
      <c r="T31">
        <v>0</v>
      </c>
      <c r="U31" t="str">
        <f t="shared" si="6"/>
        <v>0</v>
      </c>
      <c r="V31">
        <f t="shared" si="7"/>
        <v>0</v>
      </c>
      <c r="W31" s="3">
        <v>-3.6035447814272898</v>
      </c>
      <c r="X31">
        <f t="shared" si="8"/>
        <v>2.3964552185727102</v>
      </c>
      <c r="AA31" s="3"/>
      <c r="AB31" s="3"/>
    </row>
    <row r="32" spans="1:28">
      <c r="A32">
        <v>412.90090360530098</v>
      </c>
      <c r="B32">
        <v>212.51263118996201</v>
      </c>
      <c r="C32">
        <v>421.28434688107899</v>
      </c>
      <c r="D32">
        <v>212.71510831483999</v>
      </c>
      <c r="E32">
        <v>8.3858880355205265</v>
      </c>
      <c r="F32">
        <f t="shared" si="0"/>
        <v>0.51742886980938774</v>
      </c>
      <c r="G32">
        <f t="shared" si="1"/>
        <v>4.3391005685674529</v>
      </c>
      <c r="H32">
        <v>31</v>
      </c>
      <c r="I32">
        <f>CORREL(E2:E145,E33:E176)</f>
        <v>-0.14082878850053737</v>
      </c>
      <c r="K32" t="s">
        <v>51</v>
      </c>
      <c r="L32" s="2">
        <f t="shared" si="9"/>
        <v>31.160202350215588</v>
      </c>
      <c r="M32" s="2">
        <v>30</v>
      </c>
      <c r="N32" s="2">
        <f>M32/J2</f>
        <v>6.4935064935064934</v>
      </c>
      <c r="O32" s="2">
        <f t="shared" si="2"/>
        <v>0.48687816172211856</v>
      </c>
      <c r="P32" s="3">
        <v>4.3391005685674102</v>
      </c>
      <c r="Q32">
        <f t="shared" si="3"/>
        <v>10.5699226699536</v>
      </c>
      <c r="R32">
        <f t="shared" si="4"/>
        <v>29.312709619848899</v>
      </c>
      <c r="S32">
        <f t="shared" si="5"/>
        <v>31.160202350215588</v>
      </c>
      <c r="T32">
        <v>0</v>
      </c>
      <c r="U32" t="str">
        <f t="shared" si="6"/>
        <v>0</v>
      </c>
      <c r="V32">
        <f t="shared" si="7"/>
        <v>0</v>
      </c>
      <c r="W32" s="3">
        <v>-3.2579373796781099</v>
      </c>
      <c r="X32">
        <f t="shared" si="8"/>
        <v>2.7420626203218901</v>
      </c>
      <c r="AA32" s="5"/>
      <c r="AB32" s="3"/>
    </row>
    <row r="33" spans="1:28">
      <c r="A33">
        <v>411.91856580207298</v>
      </c>
      <c r="B33">
        <v>212.02066978127999</v>
      </c>
      <c r="C33">
        <v>417.21133268482401</v>
      </c>
      <c r="D33">
        <v>212.875329637341</v>
      </c>
      <c r="E33">
        <v>5.3613267709316474</v>
      </c>
      <c r="F33">
        <f t="shared" si="0"/>
        <v>0.54</v>
      </c>
      <c r="G33">
        <f t="shared" si="1"/>
        <v>2.8951164563030898</v>
      </c>
      <c r="H33">
        <v>32</v>
      </c>
      <c r="I33">
        <f>CORREL(E2:E144,E34:E176)</f>
        <v>-0.11395700880293438</v>
      </c>
      <c r="K33" t="s">
        <v>52</v>
      </c>
      <c r="L33" s="2">
        <f t="shared" si="9"/>
        <v>41.549812181331937</v>
      </c>
      <c r="M33" s="2">
        <v>31</v>
      </c>
      <c r="N33" s="2">
        <f>M33/J2</f>
        <v>6.7099567099567095</v>
      </c>
      <c r="O33" s="2">
        <f t="shared" si="2"/>
        <v>0.64921581533331152</v>
      </c>
      <c r="P33" s="3">
        <v>2.89511645630304</v>
      </c>
      <c r="Q33">
        <f t="shared" si="3"/>
        <v>-7.9792296516228403</v>
      </c>
      <c r="R33">
        <f t="shared" si="4"/>
        <v>-40.776448919328701</v>
      </c>
      <c r="S33">
        <f t="shared" si="5"/>
        <v>41.549812181331937</v>
      </c>
      <c r="T33">
        <v>0</v>
      </c>
      <c r="U33" t="str">
        <f t="shared" si="6"/>
        <v>0</v>
      </c>
      <c r="V33">
        <f t="shared" si="7"/>
        <v>0</v>
      </c>
      <c r="W33" s="3">
        <v>-2.63175859838007</v>
      </c>
      <c r="X33">
        <f t="shared" si="8"/>
        <v>3.36824140161993</v>
      </c>
      <c r="AA33" s="5"/>
      <c r="AB33" s="3"/>
    </row>
    <row r="34" spans="1:28">
      <c r="A34">
        <v>406.21787698352301</v>
      </c>
      <c r="B34">
        <v>211.223947250425</v>
      </c>
      <c r="C34">
        <v>415.74617259697197</v>
      </c>
      <c r="D34">
        <v>212.795606798698</v>
      </c>
      <c r="E34">
        <v>9.6570456679539642</v>
      </c>
      <c r="F34">
        <f t="shared" si="0"/>
        <v>0.56257113019061222</v>
      </c>
      <c r="G34">
        <f t="shared" si="1"/>
        <v>5.4327750957232173</v>
      </c>
      <c r="H34">
        <v>33</v>
      </c>
      <c r="I34">
        <f>CORREL(E2:E143,E35:E176)</f>
        <v>-7.8869104417915725E-2</v>
      </c>
      <c r="K34" t="s">
        <v>53</v>
      </c>
      <c r="L34" s="2">
        <f t="shared" si="9"/>
        <v>31.144209651424895</v>
      </c>
      <c r="M34" s="2">
        <v>32</v>
      </c>
      <c r="N34" s="2">
        <f>M34/J2</f>
        <v>6.9264069264069263</v>
      </c>
      <c r="O34" s="2">
        <f t="shared" si="2"/>
        <v>0.48662827580351398</v>
      </c>
      <c r="P34" s="3">
        <v>5.4327750957231702</v>
      </c>
      <c r="Q34">
        <f t="shared" si="3"/>
        <v>-31.003897827816601</v>
      </c>
      <c r="R34">
        <f t="shared" si="4"/>
        <v>2.9529839644360401</v>
      </c>
      <c r="S34">
        <f t="shared" si="5"/>
        <v>31.144209651424895</v>
      </c>
      <c r="T34">
        <v>0</v>
      </c>
      <c r="U34" t="str">
        <f t="shared" si="6"/>
        <v>0</v>
      </c>
      <c r="V34">
        <f t="shared" si="7"/>
        <v>0</v>
      </c>
      <c r="W34" s="3">
        <v>-1.7789345337218001</v>
      </c>
      <c r="X34">
        <f t="shared" si="8"/>
        <v>4.2210654662781995</v>
      </c>
      <c r="AA34" s="5"/>
      <c r="AB34" s="3"/>
    </row>
    <row r="35" spans="1:28">
      <c r="A35">
        <v>398.08982332578398</v>
      </c>
      <c r="B35">
        <v>207.448814540521</v>
      </c>
      <c r="C35">
        <v>413.46614662496899</v>
      </c>
      <c r="D35">
        <v>206.75056522829499</v>
      </c>
      <c r="E35">
        <v>15.392169122741722</v>
      </c>
      <c r="F35">
        <f t="shared" si="0"/>
        <v>0.58508788455159788</v>
      </c>
      <c r="G35">
        <f t="shared" si="1"/>
        <v>9.0057716706853785</v>
      </c>
      <c r="H35">
        <v>34</v>
      </c>
      <c r="I35">
        <f>CORREL(E2:E142,E36:E176)</f>
        <v>-9.7049454622246088E-3</v>
      </c>
      <c r="K35" t="s">
        <v>54</v>
      </c>
      <c r="L35" s="2">
        <f t="shared" si="9"/>
        <v>18.662398701783079</v>
      </c>
      <c r="M35" s="2">
        <v>33</v>
      </c>
      <c r="N35" s="2">
        <f>M35/J2</f>
        <v>7.1428571428571423</v>
      </c>
      <c r="O35" s="2">
        <f t="shared" si="2"/>
        <v>0.29159997971536061</v>
      </c>
      <c r="P35" s="3">
        <v>9.0057716706853501</v>
      </c>
      <c r="Q35">
        <f t="shared" si="3"/>
        <v>17.483983033280499</v>
      </c>
      <c r="R35">
        <f t="shared" si="4"/>
        <v>-6.5265199452904703</v>
      </c>
      <c r="S35">
        <f t="shared" si="5"/>
        <v>18.662398701783079</v>
      </c>
      <c r="T35">
        <v>0</v>
      </c>
      <c r="U35" t="str">
        <f t="shared" si="6"/>
        <v>0</v>
      </c>
      <c r="V35">
        <f t="shared" si="7"/>
        <v>0</v>
      </c>
      <c r="W35" s="3">
        <v>-0.77290982151064602</v>
      </c>
      <c r="X35">
        <f t="shared" si="8"/>
        <v>5.2270901784893535</v>
      </c>
      <c r="AA35" s="5"/>
      <c r="AB35" s="3"/>
    </row>
    <row r="36" spans="1:28">
      <c r="A36">
        <v>392.74829196558801</v>
      </c>
      <c r="B36">
        <v>209.22517697820399</v>
      </c>
      <c r="C36">
        <v>411.25289358888602</v>
      </c>
      <c r="D36">
        <v>211.429864193215</v>
      </c>
      <c r="E36">
        <v>18.635474959147043</v>
      </c>
      <c r="F36">
        <f t="shared" si="0"/>
        <v>0.60749601824946653</v>
      </c>
      <c r="G36">
        <f t="shared" si="1"/>
        <v>11.320976835869468</v>
      </c>
      <c r="H36">
        <v>35</v>
      </c>
      <c r="I36">
        <f>CORREL(E2:E141,E37:E176)</f>
        <v>2.3562221795384412E-2</v>
      </c>
      <c r="K36" t="s">
        <v>55</v>
      </c>
      <c r="L36" s="2">
        <f t="shared" si="9"/>
        <v>21.022182831341578</v>
      </c>
      <c r="M36" s="2">
        <v>34</v>
      </c>
      <c r="N36" s="2">
        <f>M36/J2</f>
        <v>7.3593073593073592</v>
      </c>
      <c r="O36" s="2">
        <f t="shared" si="2"/>
        <v>0.32847160673971215</v>
      </c>
      <c r="P36" s="3">
        <v>11.3209768358694</v>
      </c>
      <c r="Q36">
        <f t="shared" si="3"/>
        <v>17.8117226191169</v>
      </c>
      <c r="R36">
        <f t="shared" si="4"/>
        <v>11.1657829252584</v>
      </c>
      <c r="S36">
        <f t="shared" si="5"/>
        <v>21.022182831341578</v>
      </c>
      <c r="T36">
        <v>0</v>
      </c>
      <c r="U36" t="str">
        <f t="shared" si="6"/>
        <v>0</v>
      </c>
      <c r="V36">
        <f t="shared" si="7"/>
        <v>0</v>
      </c>
      <c r="W36" s="3">
        <v>0.29967736554756003</v>
      </c>
      <c r="X36">
        <f t="shared" si="8"/>
        <v>6.2996773655475602</v>
      </c>
      <c r="AA36" s="5"/>
      <c r="AB36" s="3"/>
    </row>
    <row r="37" spans="1:28">
      <c r="A37">
        <v>392.74829196558801</v>
      </c>
      <c r="B37">
        <v>209.22517697820399</v>
      </c>
      <c r="C37">
        <v>411.25289358888602</v>
      </c>
      <c r="D37">
        <v>211.429864193215</v>
      </c>
      <c r="E37">
        <v>18.635474959147043</v>
      </c>
      <c r="F37">
        <f t="shared" si="0"/>
        <v>0.629741548127419</v>
      </c>
      <c r="G37">
        <f t="shared" si="1"/>
        <v>11.735532850863009</v>
      </c>
      <c r="H37">
        <v>36</v>
      </c>
      <c r="I37">
        <f>CORREL(E2:E140,E38:E176)</f>
        <v>3.655407909871488E-2</v>
      </c>
      <c r="K37" t="s">
        <v>56</v>
      </c>
      <c r="L37" s="2">
        <f t="shared" si="9"/>
        <v>20.68464541949654</v>
      </c>
      <c r="M37" s="2">
        <v>35</v>
      </c>
      <c r="N37" s="2">
        <f>M37/J2</f>
        <v>7.5757575757575752</v>
      </c>
      <c r="O37" s="2">
        <f t="shared" si="2"/>
        <v>0.32319758467963344</v>
      </c>
      <c r="P37" s="3">
        <v>11.735532850863001</v>
      </c>
      <c r="Q37">
        <f t="shared" si="3"/>
        <v>-20.679770687153901</v>
      </c>
      <c r="R37">
        <f t="shared" si="4"/>
        <v>0.44904393663594899</v>
      </c>
      <c r="S37">
        <f t="shared" si="5"/>
        <v>20.68464541949654</v>
      </c>
      <c r="T37">
        <v>0</v>
      </c>
      <c r="U37" t="str">
        <f t="shared" si="6"/>
        <v>0</v>
      </c>
      <c r="V37">
        <f t="shared" si="7"/>
        <v>0</v>
      </c>
      <c r="W37" s="3">
        <v>1.3464565391075001</v>
      </c>
      <c r="X37">
        <f t="shared" si="8"/>
        <v>7.3464565391074999</v>
      </c>
      <c r="AA37" s="5"/>
      <c r="AB37" s="3"/>
    </row>
    <row r="38" spans="1:28">
      <c r="A38">
        <v>392.471757584508</v>
      </c>
      <c r="B38">
        <v>210.30780908013099</v>
      </c>
      <c r="C38">
        <v>391.21038984602899</v>
      </c>
      <c r="D38">
        <v>210.515884340041</v>
      </c>
      <c r="E38">
        <v>1.2784145984234794</v>
      </c>
      <c r="F38">
        <f t="shared" si="0"/>
        <v>0.65177088275550144</v>
      </c>
      <c r="G38">
        <f t="shared" si="1"/>
        <v>0.83323341134199103</v>
      </c>
      <c r="H38">
        <v>37</v>
      </c>
      <c r="I38">
        <f>CORREL(E2:E139,E39:E176)</f>
        <v>6.6930289170242629E-2</v>
      </c>
      <c r="K38" t="s">
        <v>57</v>
      </c>
      <c r="L38" s="2">
        <f t="shared" si="9"/>
        <v>7.0855326145855653</v>
      </c>
      <c r="M38" s="2">
        <v>36</v>
      </c>
      <c r="N38" s="2">
        <f>M38/J2</f>
        <v>7.7922077922077921</v>
      </c>
      <c r="O38" s="2">
        <f t="shared" si="2"/>
        <v>0.11071144710289946</v>
      </c>
      <c r="P38" s="3">
        <v>0.83323341134196804</v>
      </c>
      <c r="Q38">
        <f t="shared" si="3"/>
        <v>-7.0183024871034103</v>
      </c>
      <c r="R38">
        <f t="shared" si="4"/>
        <v>-0.97375696756112295</v>
      </c>
      <c r="S38">
        <f t="shared" si="5"/>
        <v>7.0855326145855653</v>
      </c>
      <c r="T38">
        <v>0</v>
      </c>
      <c r="U38" t="str">
        <f t="shared" si="6"/>
        <v>0</v>
      </c>
      <c r="V38">
        <f t="shared" si="7"/>
        <v>0</v>
      </c>
      <c r="W38" s="3">
        <v>2.27727977961715</v>
      </c>
      <c r="X38">
        <f t="shared" si="8"/>
        <v>8.2772797796171496</v>
      </c>
      <c r="AA38" s="5"/>
      <c r="AB38" s="3"/>
    </row>
    <row r="39" spans="1:28">
      <c r="A39">
        <v>394.11578820373302</v>
      </c>
      <c r="B39">
        <v>208.47243015868099</v>
      </c>
      <c r="C39">
        <v>414.44173968719599</v>
      </c>
      <c r="D39">
        <v>212.29204443549301</v>
      </c>
      <c r="E39">
        <v>20.681725192345944</v>
      </c>
      <c r="F39">
        <f t="shared" si="0"/>
        <v>0.67353095153705267</v>
      </c>
      <c r="G39">
        <f t="shared" si="1"/>
        <v>13.929782048228597</v>
      </c>
      <c r="H39">
        <v>38</v>
      </c>
      <c r="I39">
        <f>CORREL(E2:E138,E40:E176)</f>
        <v>0.11423019646781887</v>
      </c>
      <c r="K39" t="s">
        <v>58</v>
      </c>
      <c r="L39" s="2">
        <f t="shared" si="9"/>
        <v>34.09045059443018</v>
      </c>
      <c r="M39" s="2">
        <v>37</v>
      </c>
      <c r="N39" s="2">
        <f>M39/J2</f>
        <v>8.0086580086580081</v>
      </c>
      <c r="O39" s="2">
        <f t="shared" si="2"/>
        <v>0.53266329053797157</v>
      </c>
      <c r="P39" s="3">
        <v>13.929782048228599</v>
      </c>
      <c r="Q39">
        <f t="shared" si="3"/>
        <v>28.925007981450701</v>
      </c>
      <c r="R39">
        <f t="shared" si="4"/>
        <v>18.041694349597499</v>
      </c>
      <c r="S39">
        <f t="shared" si="5"/>
        <v>34.09045059443018</v>
      </c>
      <c r="T39">
        <v>0</v>
      </c>
      <c r="U39" t="str">
        <f t="shared" si="6"/>
        <v>0</v>
      </c>
      <c r="V39">
        <f t="shared" si="7"/>
        <v>0</v>
      </c>
      <c r="W39" s="3">
        <v>3.01198521461852</v>
      </c>
      <c r="X39">
        <f t="shared" si="8"/>
        <v>9.0119852146185195</v>
      </c>
      <c r="AA39" s="3"/>
      <c r="AB39" s="3"/>
    </row>
    <row r="40" spans="1:28">
      <c r="A40">
        <v>390.52589980544701</v>
      </c>
      <c r="B40">
        <v>210.10007105727101</v>
      </c>
      <c r="C40">
        <v>415.59087493540198</v>
      </c>
      <c r="D40">
        <v>214.953991366731</v>
      </c>
      <c r="E40">
        <v>25.530638860707139</v>
      </c>
      <c r="F40">
        <f t="shared" si="0"/>
        <v>0.69496933256042115</v>
      </c>
      <c r="G40">
        <f t="shared" si="1"/>
        <v>17.743011048866791</v>
      </c>
      <c r="H40">
        <v>39</v>
      </c>
      <c r="I40">
        <f>CORREL(E2:E137,E41:E176)</f>
        <v>8.102392792840056E-2</v>
      </c>
      <c r="K40" t="s">
        <v>59</v>
      </c>
      <c r="L40" s="2">
        <f t="shared" si="9"/>
        <v>32.152067618737476</v>
      </c>
      <c r="M40" s="2">
        <v>38</v>
      </c>
      <c r="N40" s="2">
        <f>M40/J2</f>
        <v>8.2251082251082241</v>
      </c>
      <c r="O40" s="2">
        <f t="shared" si="2"/>
        <v>0.50237605654277306</v>
      </c>
      <c r="P40" s="3">
        <v>17.743011048866801</v>
      </c>
      <c r="Q40">
        <f t="shared" si="3"/>
        <v>-3.8616124767052198</v>
      </c>
      <c r="R40">
        <f t="shared" si="4"/>
        <v>-31.919326453414101</v>
      </c>
      <c r="S40">
        <f t="shared" si="5"/>
        <v>32.152067618737476</v>
      </c>
      <c r="T40">
        <v>0</v>
      </c>
      <c r="U40" t="str">
        <f t="shared" si="6"/>
        <v>0</v>
      </c>
      <c r="V40">
        <f t="shared" si="7"/>
        <v>0</v>
      </c>
      <c r="W40" s="3">
        <v>3.4873005053778399</v>
      </c>
      <c r="X40">
        <f t="shared" si="8"/>
        <v>9.4873005053778403</v>
      </c>
      <c r="AA40" s="5"/>
      <c r="AB40" s="3"/>
    </row>
    <row r="41" spans="1:28">
      <c r="A41">
        <v>388.70525814308701</v>
      </c>
      <c r="B41">
        <v>211.456067512007</v>
      </c>
      <c r="C41">
        <v>413.99466452988202</v>
      </c>
      <c r="D41">
        <v>216.65875837867799</v>
      </c>
      <c r="E41">
        <v>25.819025304039073</v>
      </c>
      <c r="F41">
        <f t="shared" si="0"/>
        <v>0.7160343788879413</v>
      </c>
      <c r="G41">
        <f t="shared" si="1"/>
        <v>18.487309747069656</v>
      </c>
      <c r="H41">
        <v>40</v>
      </c>
      <c r="I41">
        <f>CORREL(E2:E136,E42:E176)</f>
        <v>6.2156638297092462E-2</v>
      </c>
      <c r="K41" t="s">
        <v>60</v>
      </c>
      <c r="L41" s="2">
        <f t="shared" si="9"/>
        <v>20.890018164279123</v>
      </c>
      <c r="M41" s="2">
        <v>39</v>
      </c>
      <c r="N41" s="2">
        <f>M41/J2</f>
        <v>8.4415584415584419</v>
      </c>
      <c r="O41" s="2">
        <f t="shared" si="2"/>
        <v>0.3264065338168613</v>
      </c>
      <c r="P41" s="3">
        <v>18.487309747069599</v>
      </c>
      <c r="Q41">
        <f t="shared" si="3"/>
        <v>-15.8380526096217</v>
      </c>
      <c r="R41">
        <f t="shared" si="4"/>
        <v>13.6216353070682</v>
      </c>
      <c r="S41">
        <f t="shared" si="5"/>
        <v>20.890018164279123</v>
      </c>
      <c r="T41">
        <v>0</v>
      </c>
      <c r="U41" t="str">
        <f t="shared" si="6"/>
        <v>0</v>
      </c>
      <c r="V41">
        <f t="shared" si="7"/>
        <v>0</v>
      </c>
      <c r="W41" s="3">
        <v>3.6622918182122199</v>
      </c>
      <c r="X41">
        <f t="shared" si="8"/>
        <v>9.6622918182122195</v>
      </c>
      <c r="AA41" s="3"/>
      <c r="AB41" s="5"/>
    </row>
    <row r="42" spans="1:28">
      <c r="A42">
        <v>383.18020238022802</v>
      </c>
      <c r="B42">
        <v>210.67968037527299</v>
      </c>
      <c r="C42">
        <v>410.13707736122899</v>
      </c>
      <c r="D42">
        <v>217.61745586469399</v>
      </c>
      <c r="E42">
        <v>27.835334333952709</v>
      </c>
      <c r="F42">
        <f t="shared" si="0"/>
        <v>0.73667534297792969</v>
      </c>
      <c r="G42">
        <f t="shared" si="1"/>
        <v>20.505604467369952</v>
      </c>
      <c r="H42">
        <v>41</v>
      </c>
      <c r="I42">
        <f>CORREL(E2:E135,E43:E176)</f>
        <v>5.7441245466941952E-2</v>
      </c>
      <c r="K42" t="s">
        <v>61</v>
      </c>
      <c r="L42" s="2">
        <f t="shared" si="9"/>
        <v>29.461336162080713</v>
      </c>
      <c r="M42" s="2">
        <v>40</v>
      </c>
      <c r="N42" s="2">
        <f>M42/J2</f>
        <v>8.6580086580086579</v>
      </c>
      <c r="O42" s="2">
        <f t="shared" si="2"/>
        <v>0.46033337753251113</v>
      </c>
      <c r="P42" s="3">
        <v>20.505604467369899</v>
      </c>
      <c r="Q42">
        <f t="shared" si="3"/>
        <v>2.30591215690121</v>
      </c>
      <c r="R42">
        <f t="shared" si="4"/>
        <v>-29.3709567018131</v>
      </c>
      <c r="S42">
        <f t="shared" si="5"/>
        <v>29.461336162080713</v>
      </c>
      <c r="T42">
        <v>0</v>
      </c>
      <c r="U42" t="str">
        <f t="shared" si="6"/>
        <v>0</v>
      </c>
      <c r="V42">
        <f t="shared" si="7"/>
        <v>0</v>
      </c>
      <c r="W42" s="3">
        <v>3.5218890187608101</v>
      </c>
      <c r="X42">
        <f t="shared" si="8"/>
        <v>9.5218890187608096</v>
      </c>
      <c r="AA42" s="5"/>
      <c r="AB42" s="3"/>
    </row>
    <row r="43" spans="1:28">
      <c r="A43">
        <v>384.65652501443901</v>
      </c>
      <c r="B43">
        <v>213.88832228842401</v>
      </c>
      <c r="C43">
        <v>393.75949726030501</v>
      </c>
      <c r="D43">
        <v>213.194322163028</v>
      </c>
      <c r="E43">
        <v>9.1293888011770168</v>
      </c>
      <c r="F43">
        <f t="shared" si="0"/>
        <v>0.75684249893995892</v>
      </c>
      <c r="G43">
        <f t="shared" si="1"/>
        <v>6.9095094340772896</v>
      </c>
      <c r="H43">
        <v>42</v>
      </c>
      <c r="I43">
        <f>CORREL(E2:E134,E44:E176)</f>
        <v>2.7565685221138829E-2</v>
      </c>
      <c r="K43" t="s">
        <v>62</v>
      </c>
      <c r="L43" s="2">
        <f t="shared" si="9"/>
        <v>36.098147639578848</v>
      </c>
      <c r="M43" s="2">
        <v>41</v>
      </c>
      <c r="N43" s="2">
        <f>M43/J2</f>
        <v>8.8744588744588739</v>
      </c>
      <c r="O43" s="2">
        <f t="shared" si="2"/>
        <v>0.56403355686841949</v>
      </c>
      <c r="P43" s="3">
        <v>6.9095094340772301</v>
      </c>
      <c r="Q43">
        <f t="shared" si="3"/>
        <v>9.3831452704181402</v>
      </c>
      <c r="R43">
        <f t="shared" si="4"/>
        <v>34.857321294716002</v>
      </c>
      <c r="S43">
        <f t="shared" si="5"/>
        <v>36.098147639578848</v>
      </c>
      <c r="T43">
        <v>0</v>
      </c>
      <c r="U43" t="str">
        <f t="shared" si="6"/>
        <v>0</v>
      </c>
      <c r="V43">
        <f t="shared" si="7"/>
        <v>0</v>
      </c>
      <c r="W43" s="3">
        <v>3.0781835018368802</v>
      </c>
      <c r="X43">
        <f t="shared" si="8"/>
        <v>9.0781835018368806</v>
      </c>
      <c r="AA43" s="3"/>
      <c r="AB43" s="3"/>
    </row>
    <row r="44" spans="1:28">
      <c r="A44">
        <v>353.44796764804198</v>
      </c>
      <c r="B44">
        <v>218.65304339813301</v>
      </c>
      <c r="C44">
        <v>388.62772734526999</v>
      </c>
      <c r="D44">
        <v>216.95407686344799</v>
      </c>
      <c r="E44">
        <v>35.220760634044915</v>
      </c>
      <c r="F44">
        <f t="shared" si="0"/>
        <v>0.7764872623288821</v>
      </c>
      <c r="G44">
        <f t="shared" si="1"/>
        <v>27.348472001870398</v>
      </c>
      <c r="H44">
        <v>43</v>
      </c>
      <c r="I44">
        <f>CORREL(E2:E133,E45:E176)</f>
        <v>1.0086922860978897E-2</v>
      </c>
      <c r="K44" t="s">
        <v>63</v>
      </c>
      <c r="L44" s="2">
        <f t="shared" si="9"/>
        <v>27.365461946715126</v>
      </c>
      <c r="M44" s="2">
        <v>42</v>
      </c>
      <c r="N44" s="2">
        <f>M44/J2</f>
        <v>9.0909090909090899</v>
      </c>
      <c r="O44" s="2">
        <f t="shared" si="2"/>
        <v>0.42758534291742384</v>
      </c>
      <c r="P44" s="3">
        <v>27.348472001870299</v>
      </c>
      <c r="Q44">
        <f t="shared" si="3"/>
        <v>-27.362248921978701</v>
      </c>
      <c r="R44">
        <f t="shared" si="4"/>
        <v>-0.41933457857532402</v>
      </c>
      <c r="S44">
        <f t="shared" si="5"/>
        <v>27.365461946715126</v>
      </c>
      <c r="T44">
        <v>0</v>
      </c>
      <c r="U44" t="str">
        <f t="shared" si="6"/>
        <v>0</v>
      </c>
      <c r="V44">
        <f t="shared" si="7"/>
        <v>0</v>
      </c>
      <c r="W44" s="3">
        <v>2.3693868886254501</v>
      </c>
      <c r="X44">
        <f t="shared" si="8"/>
        <v>8.3693868886254492</v>
      </c>
      <c r="AA44" s="5"/>
      <c r="AB44" s="3"/>
    </row>
    <row r="45" spans="1:28">
      <c r="A45">
        <v>358.03418918713498</v>
      </c>
      <c r="B45">
        <v>218.86708775382999</v>
      </c>
      <c r="C45">
        <v>352.57101642296902</v>
      </c>
      <c r="D45">
        <v>218.897068127583</v>
      </c>
      <c r="E45">
        <v>5.463255025526002</v>
      </c>
      <c r="F45">
        <f t="shared" si="0"/>
        <v>0.79556230718901699</v>
      </c>
      <c r="G45">
        <f t="shared" si="1"/>
        <v>4.3463597728694578</v>
      </c>
      <c r="H45">
        <v>44</v>
      </c>
      <c r="I45">
        <f>CORREL(E2:E132,E46:E176)</f>
        <v>-3.1080842323883948E-2</v>
      </c>
      <c r="K45" t="s">
        <v>64</v>
      </c>
      <c r="L45" s="2">
        <f t="shared" si="9"/>
        <v>27.152703910310173</v>
      </c>
      <c r="M45" s="2">
        <v>43</v>
      </c>
      <c r="N45" s="2">
        <f>M45/J2</f>
        <v>9.3073593073593077</v>
      </c>
      <c r="O45" s="2">
        <f t="shared" si="2"/>
        <v>0.42426099859859645</v>
      </c>
      <c r="P45" s="3">
        <v>4.3463597728694001</v>
      </c>
      <c r="Q45">
        <f t="shared" si="3"/>
        <v>22.094383174876199</v>
      </c>
      <c r="R45">
        <f t="shared" si="4"/>
        <v>15.7831416949453</v>
      </c>
      <c r="S45">
        <f t="shared" si="5"/>
        <v>27.152703910310173</v>
      </c>
      <c r="T45">
        <v>0</v>
      </c>
      <c r="U45" t="str">
        <f t="shared" si="6"/>
        <v>0</v>
      </c>
      <c r="V45">
        <f t="shared" si="7"/>
        <v>0</v>
      </c>
      <c r="W45" s="3">
        <v>1.45654026752458</v>
      </c>
      <c r="X45">
        <f t="shared" si="8"/>
        <v>7.4565402675245798</v>
      </c>
      <c r="AA45" s="3"/>
      <c r="AB45" s="3"/>
    </row>
    <row r="46" spans="1:28">
      <c r="A46">
        <v>354.5146484375</v>
      </c>
      <c r="B46">
        <v>218.46503374270401</v>
      </c>
      <c r="C46">
        <v>377.43385166509597</v>
      </c>
      <c r="D46">
        <v>216.213538025139</v>
      </c>
      <c r="E46">
        <v>23.029526906865872</v>
      </c>
      <c r="F46">
        <f t="shared" si="0"/>
        <v>0.81402168006651943</v>
      </c>
      <c r="G46">
        <f t="shared" si="1"/>
        <v>18.746534183864071</v>
      </c>
      <c r="H46">
        <v>45</v>
      </c>
      <c r="I46">
        <f>CORREL(E2:E131,E47:E176)</f>
        <v>-9.99541748485515E-2</v>
      </c>
      <c r="K46" t="s">
        <v>65</v>
      </c>
      <c r="L46" s="2">
        <f t="shared" si="9"/>
        <v>32.330977820703175</v>
      </c>
      <c r="M46" s="2">
        <v>44</v>
      </c>
      <c r="N46" s="2">
        <f>M46/J2</f>
        <v>9.5238095238095237</v>
      </c>
      <c r="O46" s="2">
        <f t="shared" si="2"/>
        <v>0.50517152844848712</v>
      </c>
      <c r="P46" s="3">
        <v>18.746534183864</v>
      </c>
      <c r="Q46">
        <f t="shared" si="3"/>
        <v>-19.091300198744499</v>
      </c>
      <c r="R46">
        <f t="shared" si="4"/>
        <v>-26.092420040391399</v>
      </c>
      <c r="S46">
        <f t="shared" si="5"/>
        <v>32.330977820703175</v>
      </c>
      <c r="T46">
        <v>0</v>
      </c>
      <c r="U46" t="str">
        <f t="shared" si="6"/>
        <v>0</v>
      </c>
      <c r="V46">
        <f t="shared" si="7"/>
        <v>0</v>
      </c>
      <c r="W46" s="3">
        <v>0.418257376599456</v>
      </c>
      <c r="X46">
        <f t="shared" si="8"/>
        <v>6.4182573765994562</v>
      </c>
      <c r="AA46" s="5"/>
      <c r="AB46" s="3"/>
    </row>
    <row r="47" spans="1:28">
      <c r="A47">
        <v>355.03470169245497</v>
      </c>
      <c r="B47">
        <v>218.531604336393</v>
      </c>
      <c r="C47">
        <v>348.93762444522099</v>
      </c>
      <c r="D47">
        <v>219.014190555082</v>
      </c>
      <c r="E47">
        <v>6.1161458793268544</v>
      </c>
      <c r="F47">
        <f t="shared" si="0"/>
        <v>0.83182091071527697</v>
      </c>
      <c r="G47">
        <f t="shared" si="1"/>
        <v>5.0875380354091524</v>
      </c>
      <c r="H47">
        <v>46</v>
      </c>
      <c r="I47">
        <f>CORREL(E2:E130,E48:E176)</f>
        <v>-0.17970346063645506</v>
      </c>
      <c r="K47" t="s">
        <v>66</v>
      </c>
      <c r="L47" s="2">
        <f t="shared" si="9"/>
        <v>19.675566513854363</v>
      </c>
      <c r="M47" s="2">
        <v>45</v>
      </c>
      <c r="N47" s="2">
        <f>M47/J2</f>
        <v>9.7402597402597397</v>
      </c>
      <c r="O47" s="2">
        <f t="shared" si="2"/>
        <v>0.30743072677897443</v>
      </c>
      <c r="P47" s="3">
        <v>5.0875380354091098</v>
      </c>
      <c r="Q47">
        <f t="shared" si="3"/>
        <v>16.344953904010101</v>
      </c>
      <c r="R47">
        <f t="shared" si="4"/>
        <v>10.9530999957497</v>
      </c>
      <c r="S47">
        <f t="shared" si="5"/>
        <v>19.675566513854363</v>
      </c>
      <c r="T47">
        <v>0</v>
      </c>
      <c r="U47" t="str">
        <f t="shared" si="6"/>
        <v>0</v>
      </c>
      <c r="V47">
        <f t="shared" si="7"/>
        <v>0</v>
      </c>
      <c r="W47" s="3">
        <v>-0.65604555875346304</v>
      </c>
      <c r="X47">
        <f t="shared" si="8"/>
        <v>5.3439544412465372</v>
      </c>
      <c r="AA47" s="3"/>
      <c r="AB47" s="3"/>
    </row>
    <row r="48" spans="1:28">
      <c r="A48">
        <v>355.03470169245497</v>
      </c>
      <c r="B48">
        <v>218.531604336393</v>
      </c>
      <c r="C48">
        <v>348.93762444522099</v>
      </c>
      <c r="D48">
        <v>219.014190555082</v>
      </c>
      <c r="E48">
        <v>6.1161458793268544</v>
      </c>
      <c r="F48">
        <f t="shared" si="0"/>
        <v>0.84891711922962854</v>
      </c>
      <c r="G48">
        <f t="shared" si="1"/>
        <v>5.1921009406663163</v>
      </c>
      <c r="H48">
        <v>47</v>
      </c>
      <c r="I48">
        <f>CORREL(E2:E129,E49:E176)</f>
        <v>-0.26047544216478996</v>
      </c>
      <c r="K48" t="s">
        <v>67</v>
      </c>
      <c r="L48" s="2">
        <f t="shared" si="9"/>
        <v>30.342173589552647</v>
      </c>
      <c r="M48" s="2">
        <v>46</v>
      </c>
      <c r="N48" s="2">
        <f>M48/J2</f>
        <v>9.9567099567099557</v>
      </c>
      <c r="O48" s="2">
        <f t="shared" si="2"/>
        <v>0.47409646233676012</v>
      </c>
      <c r="P48" s="3">
        <v>5.1921009406662799</v>
      </c>
      <c r="Q48">
        <f t="shared" si="3"/>
        <v>-1.24537205682497</v>
      </c>
      <c r="R48">
        <f t="shared" si="4"/>
        <v>-30.316605129509899</v>
      </c>
      <c r="S48">
        <f t="shared" si="5"/>
        <v>30.342173589552647</v>
      </c>
      <c r="T48">
        <v>0</v>
      </c>
      <c r="U48" t="str">
        <f t="shared" si="6"/>
        <v>0</v>
      </c>
      <c r="V48">
        <f t="shared" si="7"/>
        <v>0</v>
      </c>
      <c r="W48" s="3">
        <v>-1.6738502910977899</v>
      </c>
      <c r="X48">
        <f t="shared" si="8"/>
        <v>4.3261497089022098</v>
      </c>
      <c r="AA48" s="5"/>
      <c r="AB48" s="3"/>
    </row>
    <row r="49" spans="1:28">
      <c r="A49">
        <v>354.46925633055599</v>
      </c>
      <c r="B49">
        <v>216.83371696026799</v>
      </c>
      <c r="C49">
        <v>349.90384231745497</v>
      </c>
      <c r="D49">
        <v>217.258770538211</v>
      </c>
      <c r="E49">
        <v>4.5851581930333989</v>
      </c>
      <c r="F49">
        <f t="shared" si="0"/>
        <v>0.86526911934581174</v>
      </c>
      <c r="G49">
        <f t="shared" si="1"/>
        <v>3.9673957917472427</v>
      </c>
      <c r="H49">
        <v>48</v>
      </c>
      <c r="I49">
        <f>CORREL(E2:E128,E50:E176)</f>
        <v>-0.31818333820105321</v>
      </c>
      <c r="K49" t="s">
        <v>68</v>
      </c>
      <c r="L49" s="2">
        <f t="shared" si="9"/>
        <v>30.387580906034444</v>
      </c>
      <c r="M49" s="2">
        <v>47</v>
      </c>
      <c r="N49" s="2">
        <f>M49/J2</f>
        <v>10.173160173160174</v>
      </c>
      <c r="O49" s="2">
        <f t="shared" si="2"/>
        <v>0.47480595165678818</v>
      </c>
      <c r="P49" s="3">
        <v>3.96739579174722</v>
      </c>
      <c r="Q49">
        <f t="shared" si="3"/>
        <v>0.97083987055679299</v>
      </c>
      <c r="R49">
        <f t="shared" si="4"/>
        <v>30.3720684719781</v>
      </c>
      <c r="S49">
        <f t="shared" si="5"/>
        <v>30.387580906034444</v>
      </c>
      <c r="T49">
        <v>0</v>
      </c>
      <c r="U49" t="str">
        <f t="shared" si="6"/>
        <v>0</v>
      </c>
      <c r="V49">
        <f t="shared" si="7"/>
        <v>0</v>
      </c>
      <c r="W49" s="3">
        <v>-2.5475041603036801</v>
      </c>
      <c r="X49">
        <f t="shared" si="8"/>
        <v>3.4524958396963199</v>
      </c>
      <c r="AA49" s="5"/>
      <c r="AB49" s="3"/>
    </row>
    <row r="50" spans="1:28">
      <c r="A50">
        <v>354.46925633055599</v>
      </c>
      <c r="B50">
        <v>216.83371696026799</v>
      </c>
      <c r="C50">
        <v>349.90384231745497</v>
      </c>
      <c r="D50">
        <v>217.258770538211</v>
      </c>
      <c r="E50">
        <v>4.5851581930333989</v>
      </c>
      <c r="F50">
        <f t="shared" si="0"/>
        <v>0.88083751766328111</v>
      </c>
      <c r="G50">
        <f t="shared" si="1"/>
        <v>4.0387793608449947</v>
      </c>
      <c r="H50">
        <v>49</v>
      </c>
      <c r="I50">
        <f>CORREL(E2:E127,E51:E176)</f>
        <v>-0.39704624372709507</v>
      </c>
      <c r="K50" t="s">
        <v>69</v>
      </c>
      <c r="L50" s="2">
        <f t="shared" si="9"/>
        <v>14.425579488053712</v>
      </c>
      <c r="M50" s="2">
        <v>48</v>
      </c>
      <c r="N50" s="2">
        <f>M50/J2</f>
        <v>10.38961038961039</v>
      </c>
      <c r="O50" s="2">
        <f t="shared" si="2"/>
        <v>0.22539967950083925</v>
      </c>
      <c r="P50" s="3">
        <v>4.03877936084496</v>
      </c>
      <c r="Q50">
        <f t="shared" si="3"/>
        <v>-14.1197150787246</v>
      </c>
      <c r="R50">
        <f t="shared" si="4"/>
        <v>2.9548248106771302</v>
      </c>
      <c r="S50">
        <f t="shared" si="5"/>
        <v>14.425579488053712</v>
      </c>
      <c r="T50">
        <v>0</v>
      </c>
      <c r="U50" t="str">
        <f t="shared" si="6"/>
        <v>0</v>
      </c>
      <c r="V50">
        <f t="shared" si="7"/>
        <v>0</v>
      </c>
      <c r="W50" s="3">
        <v>-3.2017686817826201</v>
      </c>
      <c r="X50">
        <f t="shared" si="8"/>
        <v>2.7982313182173799</v>
      </c>
      <c r="AA50" s="5"/>
      <c r="AB50" s="3"/>
    </row>
    <row r="51" spans="1:28">
      <c r="A51">
        <v>343.93208235803701</v>
      </c>
      <c r="B51">
        <v>217.72564151036599</v>
      </c>
      <c r="C51">
        <v>353.08557271400701</v>
      </c>
      <c r="D51">
        <v>216.948984583992</v>
      </c>
      <c r="E51">
        <v>9.1863802271689483</v>
      </c>
      <c r="F51">
        <f t="shared" si="0"/>
        <v>0.89558480854685907</v>
      </c>
      <c r="G51">
        <f t="shared" si="1"/>
        <v>8.2271825769877545</v>
      </c>
      <c r="H51">
        <v>50</v>
      </c>
      <c r="I51">
        <f>CORREL(E2:E126,E52:E176)</f>
        <v>-0.38810212360211743</v>
      </c>
      <c r="K51" t="s">
        <v>70</v>
      </c>
      <c r="L51" s="2">
        <f t="shared" si="9"/>
        <v>27.972695875566487</v>
      </c>
      <c r="M51" s="2">
        <v>49</v>
      </c>
      <c r="N51" s="2">
        <f>M51/J2</f>
        <v>10.606060606060606</v>
      </c>
      <c r="O51" s="2">
        <f t="shared" si="2"/>
        <v>0.43707337305572636</v>
      </c>
      <c r="P51" s="3">
        <v>8.2271825769877296</v>
      </c>
      <c r="Q51">
        <f t="shared" si="3"/>
        <v>24.516949653948299</v>
      </c>
      <c r="R51">
        <f t="shared" si="4"/>
        <v>13.468143681023699</v>
      </c>
      <c r="S51">
        <f t="shared" si="5"/>
        <v>27.972695875566487</v>
      </c>
      <c r="T51">
        <v>0</v>
      </c>
      <c r="U51" t="str">
        <f t="shared" si="6"/>
        <v>0</v>
      </c>
      <c r="V51">
        <f t="shared" si="7"/>
        <v>0</v>
      </c>
      <c r="W51" s="3">
        <v>-3.5802990342601801</v>
      </c>
      <c r="X51">
        <f t="shared" si="8"/>
        <v>2.4197009657398199</v>
      </c>
      <c r="AA51" s="5"/>
      <c r="AB51" s="3"/>
    </row>
    <row r="52" spans="1:28">
      <c r="A52">
        <v>343.93208235803701</v>
      </c>
      <c r="B52">
        <v>217.72564151036599</v>
      </c>
      <c r="C52">
        <v>353.08557271400701</v>
      </c>
      <c r="D52">
        <v>216.948984583992</v>
      </c>
      <c r="E52">
        <v>9.1863802271689483</v>
      </c>
      <c r="F52">
        <f t="shared" si="0"/>
        <v>0.90947546448109673</v>
      </c>
      <c r="G52">
        <f t="shared" si="1"/>
        <v>8.3547874240044422</v>
      </c>
      <c r="H52">
        <v>51</v>
      </c>
      <c r="I52">
        <f>CORREL(E2:E125,E53:E176)</f>
        <v>-0.4135210908808003</v>
      </c>
      <c r="K52" t="s">
        <v>71</v>
      </c>
      <c r="L52" s="2">
        <f t="shared" si="9"/>
        <v>63.658197675947363</v>
      </c>
      <c r="M52" s="2">
        <v>50</v>
      </c>
      <c r="N52" s="2">
        <f>M52/J2</f>
        <v>10.822510822510822</v>
      </c>
      <c r="O52" s="2">
        <f t="shared" si="2"/>
        <v>0.99465933868667755</v>
      </c>
      <c r="P52" s="3">
        <v>8.3547874240044102</v>
      </c>
      <c r="Q52">
        <f t="shared" si="3"/>
        <v>-34.568223040248697</v>
      </c>
      <c r="R52">
        <f t="shared" si="4"/>
        <v>-53.454691909968098</v>
      </c>
      <c r="S52">
        <f t="shared" si="5"/>
        <v>63.658197675947363</v>
      </c>
      <c r="T52">
        <v>0</v>
      </c>
      <c r="U52" t="str">
        <f t="shared" si="6"/>
        <v>0</v>
      </c>
      <c r="V52">
        <f t="shared" si="7"/>
        <v>0</v>
      </c>
      <c r="W52" s="3">
        <v>-3.6504964379506601</v>
      </c>
      <c r="X52">
        <f t="shared" si="8"/>
        <v>2.3495035620493399</v>
      </c>
      <c r="AA52" s="5"/>
      <c r="AB52" s="3"/>
    </row>
    <row r="53" spans="1:28">
      <c r="A53">
        <v>330.93897956818398</v>
      </c>
      <c r="B53">
        <v>218.802135897981</v>
      </c>
      <c r="C53">
        <v>345.31279828854503</v>
      </c>
      <c r="D53">
        <v>217.23658034031399</v>
      </c>
      <c r="E53">
        <v>14.4588252914939</v>
      </c>
      <c r="F53">
        <f t="shared" si="0"/>
        <v>0.92247602165917097</v>
      </c>
      <c r="G53">
        <f t="shared" si="1"/>
        <v>13.337919632762295</v>
      </c>
      <c r="H53">
        <v>52</v>
      </c>
      <c r="I53">
        <f>CORREL(E2:E124,E54:E176)</f>
        <v>-0.40094213306856896</v>
      </c>
      <c r="K53" t="s">
        <v>72</v>
      </c>
      <c r="L53" s="2">
        <f t="shared" si="9"/>
        <v>63.658915415775859</v>
      </c>
      <c r="M53" s="2">
        <v>51</v>
      </c>
      <c r="N53" s="2">
        <f>M53/J2</f>
        <v>11.038961038961039</v>
      </c>
      <c r="O53" s="2">
        <f t="shared" si="2"/>
        <v>0.99467055337149779</v>
      </c>
      <c r="P53" s="3">
        <v>13.337919632762301</v>
      </c>
      <c r="Q53">
        <f t="shared" si="3"/>
        <v>15.5752403222619</v>
      </c>
      <c r="R53">
        <f t="shared" si="4"/>
        <v>61.724139530792101</v>
      </c>
      <c r="S53">
        <f t="shared" si="5"/>
        <v>63.658915415775859</v>
      </c>
      <c r="T53">
        <v>0</v>
      </c>
      <c r="U53" t="str">
        <f t="shared" si="6"/>
        <v>0</v>
      </c>
      <c r="V53">
        <f t="shared" si="7"/>
        <v>0</v>
      </c>
      <c r="W53" s="3">
        <v>-3.4063155395833</v>
      </c>
      <c r="X53">
        <f t="shared" si="8"/>
        <v>2.5936844604167</v>
      </c>
      <c r="AA53" s="5"/>
      <c r="AB53" s="3"/>
    </row>
    <row r="54" spans="1:28">
      <c r="A54">
        <v>330.93897956818398</v>
      </c>
      <c r="B54">
        <v>218.802135897981</v>
      </c>
      <c r="C54">
        <v>345.31279828854503</v>
      </c>
      <c r="D54">
        <v>217.23658034031399</v>
      </c>
      <c r="E54">
        <v>14.4588252914939</v>
      </c>
      <c r="F54">
        <f t="shared" si="0"/>
        <v>0.934555160600125</v>
      </c>
      <c r="G54">
        <f t="shared" si="1"/>
        <v>13.512569792381232</v>
      </c>
      <c r="H54">
        <v>53</v>
      </c>
      <c r="I54">
        <f>CORREL(E2:E123,E55:E176)</f>
        <v>-0.34628643259114855</v>
      </c>
      <c r="K54" t="s">
        <v>73</v>
      </c>
      <c r="L54" s="2">
        <f t="shared" si="9"/>
        <v>43.847517350692343</v>
      </c>
      <c r="M54" s="2">
        <v>52</v>
      </c>
      <c r="N54" s="2">
        <f>M54/J2</f>
        <v>11.255411255411255</v>
      </c>
      <c r="O54" s="2">
        <f t="shared" si="2"/>
        <v>0.68511745860456785</v>
      </c>
      <c r="P54" s="3">
        <v>13.5125697923812</v>
      </c>
      <c r="Q54">
        <f t="shared" si="3"/>
        <v>29.546473761401302</v>
      </c>
      <c r="R54">
        <f t="shared" si="4"/>
        <v>-32.397695382327598</v>
      </c>
      <c r="S54">
        <f t="shared" si="5"/>
        <v>43.847517350692343</v>
      </c>
      <c r="T54">
        <v>0</v>
      </c>
      <c r="U54" t="str">
        <f t="shared" si="6"/>
        <v>0</v>
      </c>
      <c r="V54">
        <f t="shared" si="7"/>
        <v>0</v>
      </c>
      <c r="W54" s="3">
        <v>-2.8687850341667001</v>
      </c>
      <c r="X54">
        <f t="shared" si="8"/>
        <v>3.1312149658332999</v>
      </c>
      <c r="AA54" s="5"/>
      <c r="AB54" s="3"/>
    </row>
    <row r="55" spans="1:28">
      <c r="A55">
        <v>328.45347506155701</v>
      </c>
      <c r="B55">
        <v>218.317728599221</v>
      </c>
      <c r="C55">
        <v>343.08288574218699</v>
      </c>
      <c r="D55">
        <v>216.97872889180999</v>
      </c>
      <c r="E55">
        <v>14.690560815672665</v>
      </c>
      <c r="F55">
        <f t="shared" si="0"/>
        <v>0.94568378160024325</v>
      </c>
      <c r="G55">
        <f t="shared" si="1"/>
        <v>13.89262510599368</v>
      </c>
      <c r="H55">
        <v>54</v>
      </c>
      <c r="I55">
        <f>CORREL(E2:E122,E56:E176)</f>
        <v>-0.32754350779201929</v>
      </c>
      <c r="K55" t="s">
        <v>74</v>
      </c>
      <c r="L55" s="2">
        <f t="shared" si="9"/>
        <v>36.541322672226812</v>
      </c>
      <c r="M55" s="2">
        <v>53</v>
      </c>
      <c r="N55" s="2">
        <f>M55/J2</f>
        <v>11.471861471861471</v>
      </c>
      <c r="O55" s="2">
        <f t="shared" si="2"/>
        <v>0.57095816675354394</v>
      </c>
      <c r="P55" s="3">
        <v>13.8926251059936</v>
      </c>
      <c r="Q55">
        <f t="shared" si="3"/>
        <v>-35.361060839876203</v>
      </c>
      <c r="R55">
        <f t="shared" si="4"/>
        <v>-9.2121462707867803</v>
      </c>
      <c r="S55">
        <f t="shared" si="5"/>
        <v>36.541322672226812</v>
      </c>
      <c r="T55">
        <v>0</v>
      </c>
      <c r="U55" t="str">
        <f t="shared" si="6"/>
        <v>0</v>
      </c>
      <c r="V55">
        <f t="shared" si="7"/>
        <v>0</v>
      </c>
      <c r="W55" s="3">
        <v>-2.0841966878947402</v>
      </c>
      <c r="X55">
        <f t="shared" si="8"/>
        <v>3.9158033121052598</v>
      </c>
      <c r="AA55" s="3"/>
      <c r="AB55" s="3"/>
    </row>
    <row r="56" spans="1:28">
      <c r="A56">
        <v>328.45347506155701</v>
      </c>
      <c r="B56">
        <v>218.317728599221</v>
      </c>
      <c r="C56">
        <v>343.08288574218699</v>
      </c>
      <c r="D56">
        <v>216.97872889180999</v>
      </c>
      <c r="E56">
        <v>14.690560815672665</v>
      </c>
      <c r="F56">
        <f t="shared" si="0"/>
        <v>0.95583507483678398</v>
      </c>
      <c r="G56">
        <f t="shared" si="1"/>
        <v>14.041753296642808</v>
      </c>
      <c r="H56">
        <v>55</v>
      </c>
      <c r="I56">
        <f>CORREL(E2:E121,E57:E176)</f>
        <v>-0.33353568310303794</v>
      </c>
      <c r="K56" t="s">
        <v>75</v>
      </c>
      <c r="L56" s="2">
        <f t="shared" si="9"/>
        <v>46.15814987837696</v>
      </c>
      <c r="M56" s="2">
        <v>54</v>
      </c>
      <c r="N56" s="2">
        <f>M56/J2</f>
        <v>11.688311688311687</v>
      </c>
      <c r="O56" s="2">
        <f t="shared" si="2"/>
        <v>0.72122109184964001</v>
      </c>
      <c r="P56" s="3">
        <v>14.041753296642799</v>
      </c>
      <c r="Q56">
        <f t="shared" si="3"/>
        <v>-38.0654446155811</v>
      </c>
      <c r="R56">
        <f t="shared" si="4"/>
        <v>26.1074075008002</v>
      </c>
      <c r="S56">
        <f t="shared" si="5"/>
        <v>46.15814987837696</v>
      </c>
      <c r="T56">
        <v>0</v>
      </c>
      <c r="U56" t="str">
        <f t="shared" si="6"/>
        <v>0</v>
      </c>
      <c r="V56">
        <f t="shared" si="7"/>
        <v>0</v>
      </c>
      <c r="W56" s="3">
        <v>-1.1201187223252</v>
      </c>
      <c r="X56">
        <f t="shared" si="8"/>
        <v>4.8798812776747997</v>
      </c>
      <c r="AA56" s="5"/>
      <c r="AB56" s="3"/>
    </row>
    <row r="57" spans="1:28">
      <c r="A57">
        <v>325.112400158833</v>
      </c>
      <c r="B57">
        <v>216.63073397981501</v>
      </c>
      <c r="C57">
        <v>312.73640744695399</v>
      </c>
      <c r="D57">
        <v>216.73703109800499</v>
      </c>
      <c r="E57">
        <v>12.376449195218223</v>
      </c>
      <c r="F57">
        <f t="shared" si="0"/>
        <v>0.9649845849551919</v>
      </c>
      <c r="G57">
        <f t="shared" si="1"/>
        <v>11.943082689866676</v>
      </c>
      <c r="H57">
        <v>56</v>
      </c>
      <c r="I57">
        <f>CORREL(E2:E120,E58:E176)</f>
        <v>-0.21419386663144863</v>
      </c>
      <c r="K57" t="s">
        <v>76</v>
      </c>
      <c r="L57" s="2">
        <f t="shared" si="9"/>
        <v>58.222941752603745</v>
      </c>
      <c r="M57" s="2">
        <v>55</v>
      </c>
      <c r="N57" s="2">
        <f>M57/J2</f>
        <v>11.904761904761905</v>
      </c>
      <c r="O57" s="2">
        <f t="shared" si="2"/>
        <v>0.90973346488443352</v>
      </c>
      <c r="P57" s="3">
        <v>11.9430826898666</v>
      </c>
      <c r="Q57">
        <f t="shared" si="3"/>
        <v>57.0890641339182</v>
      </c>
      <c r="R57">
        <f t="shared" si="4"/>
        <v>11.4345836233972</v>
      </c>
      <c r="S57">
        <f t="shared" si="5"/>
        <v>58.222941752603745</v>
      </c>
      <c r="T57">
        <v>0</v>
      </c>
      <c r="U57" t="str">
        <f t="shared" si="6"/>
        <v>0</v>
      </c>
      <c r="V57">
        <f t="shared" si="7"/>
        <v>0</v>
      </c>
      <c r="W57" s="5">
        <v>-5.9576884508881801E-2</v>
      </c>
      <c r="X57">
        <f t="shared" si="8"/>
        <v>5.940423115491118</v>
      </c>
      <c r="AA57" s="3"/>
      <c r="AB57" s="3"/>
    </row>
    <row r="58" spans="1:28">
      <c r="A58">
        <v>314.92430025687003</v>
      </c>
      <c r="B58">
        <v>221.757782576149</v>
      </c>
      <c r="C58">
        <v>320.91905978310399</v>
      </c>
      <c r="D58">
        <v>220.90339250972701</v>
      </c>
      <c r="E58">
        <v>6.0553384845913785</v>
      </c>
      <c r="F58">
        <f t="shared" si="0"/>
        <v>0.97311026998418959</v>
      </c>
      <c r="G58">
        <f t="shared" si="1"/>
        <v>5.8925120675863694</v>
      </c>
      <c r="H58">
        <v>57</v>
      </c>
      <c r="I58">
        <f>CORREL(E2:E119,E59:E176)</f>
        <v>-0.12528144943850197</v>
      </c>
      <c r="K58" t="s">
        <v>77</v>
      </c>
      <c r="L58" s="2">
        <f t="shared" si="9"/>
        <v>71.426508625371383</v>
      </c>
      <c r="M58" s="2">
        <v>56</v>
      </c>
      <c r="N58" s="2">
        <f>M58/J2</f>
        <v>12.121212121212121</v>
      </c>
      <c r="O58" s="2">
        <f t="shared" si="2"/>
        <v>1.1160391972714279</v>
      </c>
      <c r="P58" s="3">
        <v>5.8925120675863401</v>
      </c>
      <c r="Q58">
        <f t="shared" si="3"/>
        <v>-14.9295835505281</v>
      </c>
      <c r="R58">
        <f t="shared" si="4"/>
        <v>-69.848791467126006</v>
      </c>
      <c r="S58">
        <f t="shared" si="5"/>
        <v>71.426508625371383</v>
      </c>
      <c r="T58">
        <v>0</v>
      </c>
      <c r="U58" t="str">
        <f t="shared" si="6"/>
        <v>0</v>
      </c>
      <c r="V58">
        <f t="shared" si="7"/>
        <v>0</v>
      </c>
      <c r="W58" s="3">
        <v>1.00609567459759</v>
      </c>
      <c r="X58">
        <f t="shared" si="8"/>
        <v>7.0060956745975904</v>
      </c>
      <c r="AA58" s="5"/>
      <c r="AB58" s="3"/>
    </row>
    <row r="59" spans="1:28">
      <c r="A59">
        <v>314.92430025687003</v>
      </c>
      <c r="B59">
        <v>221.757782576149</v>
      </c>
      <c r="C59">
        <v>320.91905978310399</v>
      </c>
      <c r="D59">
        <v>220.90339250972701</v>
      </c>
      <c r="E59">
        <v>6.0553384845913785</v>
      </c>
      <c r="F59">
        <f t="shared" si="0"/>
        <v>0.98019255443681608</v>
      </c>
      <c r="G59">
        <f t="shared" si="1"/>
        <v>5.9353976971911822</v>
      </c>
      <c r="H59">
        <v>58</v>
      </c>
      <c r="I59">
        <f>CORREL(E2:E118,E60:E176)</f>
        <v>-4.0811836029370684E-2</v>
      </c>
      <c r="K59" t="s">
        <v>78</v>
      </c>
      <c r="L59" s="2">
        <f t="shared" si="9"/>
        <v>58.863557933624108</v>
      </c>
      <c r="M59" s="2">
        <v>57</v>
      </c>
      <c r="N59" s="2">
        <f>M59/J2</f>
        <v>12.337662337662337</v>
      </c>
      <c r="O59" s="2">
        <f t="shared" si="2"/>
        <v>0.91974309271287669</v>
      </c>
      <c r="P59" s="3">
        <v>5.9353976971911502</v>
      </c>
      <c r="Q59">
        <f t="shared" si="3"/>
        <v>-12.7718258147345</v>
      </c>
      <c r="R59">
        <f t="shared" si="4"/>
        <v>57.461281903236397</v>
      </c>
      <c r="S59">
        <f t="shared" si="5"/>
        <v>58.863557933624108</v>
      </c>
      <c r="T59">
        <v>0</v>
      </c>
      <c r="U59" t="str">
        <f t="shared" si="6"/>
        <v>0</v>
      </c>
      <c r="V59">
        <f t="shared" si="7"/>
        <v>0</v>
      </c>
      <c r="W59" s="3">
        <v>1.98512394976516</v>
      </c>
      <c r="X59">
        <f t="shared" si="8"/>
        <v>7.9851239497651605</v>
      </c>
      <c r="AA59" s="3"/>
      <c r="AB59" s="3"/>
    </row>
    <row r="60" spans="1:28">
      <c r="A60">
        <v>317.657775166433</v>
      </c>
      <c r="B60">
        <v>222.56054165020001</v>
      </c>
      <c r="C60">
        <v>323.21179959189499</v>
      </c>
      <c r="D60">
        <v>222.16718835496701</v>
      </c>
      <c r="E60">
        <v>5.567936254439255</v>
      </c>
      <c r="F60">
        <f t="shared" si="0"/>
        <v>0.98621437646949028</v>
      </c>
      <c r="G60">
        <f t="shared" si="1"/>
        <v>5.4911787813936792</v>
      </c>
      <c r="H60">
        <v>59</v>
      </c>
      <c r="I60">
        <f>CORREL(E2:E117,E61:E176)</f>
        <v>-2.985459271936728E-2</v>
      </c>
      <c r="K60" t="s">
        <v>79</v>
      </c>
      <c r="L60" s="2">
        <f t="shared" si="9"/>
        <v>26.584059890726905</v>
      </c>
      <c r="M60" s="2">
        <v>58</v>
      </c>
      <c r="N60" s="2">
        <f>M60/J2</f>
        <v>12.554112554112553</v>
      </c>
      <c r="O60" s="2">
        <f t="shared" si="2"/>
        <v>0.4153759357926079</v>
      </c>
      <c r="P60" s="3">
        <v>5.4911787813936401</v>
      </c>
      <c r="Q60">
        <f t="shared" si="3"/>
        <v>26.461606034240202</v>
      </c>
      <c r="R60">
        <f t="shared" si="4"/>
        <v>-2.5486557952021198</v>
      </c>
      <c r="S60">
        <f t="shared" si="5"/>
        <v>26.584059890726905</v>
      </c>
      <c r="T60">
        <v>0</v>
      </c>
      <c r="U60" t="str">
        <f t="shared" si="6"/>
        <v>0</v>
      </c>
      <c r="V60">
        <f t="shared" si="7"/>
        <v>0</v>
      </c>
      <c r="W60" s="3">
        <v>2.79319468331905</v>
      </c>
      <c r="X60">
        <f t="shared" si="8"/>
        <v>8.7931946833190509</v>
      </c>
      <c r="AA60" s="5"/>
      <c r="AB60" s="3"/>
    </row>
    <row r="61" spans="1:28">
      <c r="A61">
        <v>317.657775166433</v>
      </c>
      <c r="B61">
        <v>222.56054165020001</v>
      </c>
      <c r="C61">
        <v>323.21179959189499</v>
      </c>
      <c r="D61">
        <v>222.16718835496701</v>
      </c>
      <c r="E61">
        <v>5.567936254439255</v>
      </c>
      <c r="F61">
        <f t="shared" si="0"/>
        <v>0.99116122898548609</v>
      </c>
      <c r="G61">
        <f t="shared" si="1"/>
        <v>5.5187225408628562</v>
      </c>
      <c r="H61">
        <v>60</v>
      </c>
      <c r="I61">
        <f>CORREL(E2:E116,E62:E176)</f>
        <v>-8.1842054403445039E-2</v>
      </c>
      <c r="K61" t="s">
        <v>80</v>
      </c>
      <c r="L61" s="2">
        <f t="shared" si="9"/>
        <v>51.280212173368213</v>
      </c>
      <c r="M61" s="2">
        <v>59</v>
      </c>
      <c r="N61" s="2">
        <f>M61/J2</f>
        <v>12.770562770562771</v>
      </c>
      <c r="O61" s="2">
        <f t="shared" si="2"/>
        <v>0.80125331520887833</v>
      </c>
      <c r="P61" s="3">
        <v>5.5187225408628304</v>
      </c>
      <c r="Q61">
        <f t="shared" si="3"/>
        <v>-29.922382226391299</v>
      </c>
      <c r="R61">
        <f t="shared" si="4"/>
        <v>-41.645062161598503</v>
      </c>
      <c r="S61">
        <f t="shared" si="5"/>
        <v>51.280212173368213</v>
      </c>
      <c r="T61">
        <v>0</v>
      </c>
      <c r="U61" t="str">
        <f t="shared" si="6"/>
        <v>0</v>
      </c>
      <c r="V61">
        <f t="shared" si="7"/>
        <v>0</v>
      </c>
      <c r="W61" s="3">
        <v>3.3607173662763401</v>
      </c>
      <c r="X61">
        <f t="shared" si="8"/>
        <v>9.3607173662763401</v>
      </c>
      <c r="AA61" s="3"/>
      <c r="AB61" s="3"/>
    </row>
    <row r="62" spans="1:28">
      <c r="A62">
        <v>316.95416378510998</v>
      </c>
      <c r="B62">
        <v>216.99130783377899</v>
      </c>
      <c r="C62">
        <v>322.420034445677</v>
      </c>
      <c r="D62">
        <v>216.05574480939899</v>
      </c>
      <c r="E62">
        <v>5.5453602453433462</v>
      </c>
      <c r="F62">
        <f t="shared" si="0"/>
        <v>0.99502119458379923</v>
      </c>
      <c r="G62">
        <f t="shared" si="1"/>
        <v>5.5177509757190464</v>
      </c>
      <c r="H62">
        <v>61</v>
      </c>
      <c r="I62">
        <f>CORREL(E2:E115,E63:E176)</f>
        <v>-2.9732310292031921E-2</v>
      </c>
      <c r="K62" t="s">
        <v>81</v>
      </c>
      <c r="L62" s="2">
        <f t="shared" si="9"/>
        <v>34.320366679302992</v>
      </c>
      <c r="M62" s="2">
        <v>60</v>
      </c>
      <c r="N62" s="2">
        <f>M62/J2</f>
        <v>12.987012987012987</v>
      </c>
      <c r="O62" s="2">
        <f t="shared" si="2"/>
        <v>0.53625572936410926</v>
      </c>
      <c r="P62" s="3">
        <v>5.51775097571901</v>
      </c>
      <c r="Q62">
        <f t="shared" si="3"/>
        <v>-17.379587572271699</v>
      </c>
      <c r="R62">
        <f t="shared" si="4"/>
        <v>29.5945519449028</v>
      </c>
      <c r="S62">
        <f t="shared" si="5"/>
        <v>34.320366679302992</v>
      </c>
      <c r="T62">
        <v>0</v>
      </c>
      <c r="U62" t="str">
        <f t="shared" si="6"/>
        <v>0</v>
      </c>
      <c r="V62">
        <f t="shared" si="7"/>
        <v>0</v>
      </c>
      <c r="W62" s="3">
        <v>3.6388173262520498</v>
      </c>
      <c r="X62">
        <f t="shared" si="8"/>
        <v>9.6388173262520489</v>
      </c>
      <c r="AA62" s="5"/>
      <c r="AB62" s="3"/>
    </row>
    <row r="63" spans="1:28">
      <c r="A63">
        <v>316.95416378510998</v>
      </c>
      <c r="B63">
        <v>216.99130783377899</v>
      </c>
      <c r="C63">
        <v>322.420034445677</v>
      </c>
      <c r="D63">
        <v>216.05574480939899</v>
      </c>
      <c r="E63">
        <v>5.5453602453433462</v>
      </c>
      <c r="F63">
        <f t="shared" si="0"/>
        <v>0.99778497426921064</v>
      </c>
      <c r="G63">
        <f t="shared" si="1"/>
        <v>5.5330771297134147</v>
      </c>
      <c r="H63">
        <v>62</v>
      </c>
      <c r="I63">
        <f>CORREL(E2:E114,E64:E176)</f>
        <v>-8.3702826602180355E-2</v>
      </c>
      <c r="K63" t="s">
        <v>82</v>
      </c>
      <c r="L63" s="2">
        <f t="shared" si="9"/>
        <v>41.41992893350853</v>
      </c>
      <c r="M63" s="2">
        <v>61</v>
      </c>
      <c r="N63" s="2">
        <f>M63/J2</f>
        <v>13.203463203463203</v>
      </c>
      <c r="O63" s="2">
        <f t="shared" si="2"/>
        <v>0.64718638958607078</v>
      </c>
      <c r="P63" s="3">
        <v>5.5330771297133801</v>
      </c>
      <c r="Q63">
        <f t="shared" si="3"/>
        <v>40.363984354712798</v>
      </c>
      <c r="R63">
        <f t="shared" si="4"/>
        <v>9.2929693784816703</v>
      </c>
      <c r="S63">
        <f t="shared" si="5"/>
        <v>41.41992893350853</v>
      </c>
      <c r="T63">
        <v>0</v>
      </c>
      <c r="U63" t="str">
        <f t="shared" si="6"/>
        <v>0</v>
      </c>
      <c r="V63">
        <f t="shared" si="7"/>
        <v>0</v>
      </c>
      <c r="W63" s="3">
        <v>3.6035447814272898</v>
      </c>
      <c r="X63">
        <f t="shared" si="8"/>
        <v>9.6035447814272903</v>
      </c>
      <c r="AA63" s="3"/>
      <c r="AB63" s="3"/>
    </row>
    <row r="64" spans="1:28">
      <c r="A64">
        <v>291.40016120880898</v>
      </c>
      <c r="B64">
        <v>224.553342826635</v>
      </c>
      <c r="C64">
        <v>321.43132286220202</v>
      </c>
      <c r="D64">
        <v>219.88905091044501</v>
      </c>
      <c r="E64">
        <v>30.391220596278458</v>
      </c>
      <c r="F64">
        <f t="shared" si="0"/>
        <v>0.99944590985437931</v>
      </c>
      <c r="G64">
        <f t="shared" si="1"/>
        <v>30.374381120432677</v>
      </c>
      <c r="H64">
        <v>63</v>
      </c>
      <c r="I64">
        <f>CORREL(E2:E113,E65:E176)</f>
        <v>-0.10474576816198407</v>
      </c>
      <c r="K64" t="s">
        <v>83</v>
      </c>
      <c r="L64" s="2">
        <f t="shared" si="9"/>
        <v>33.076121343920576</v>
      </c>
      <c r="M64" s="2">
        <v>62</v>
      </c>
      <c r="N64" s="2">
        <f>M64/J2</f>
        <v>13.419913419913419</v>
      </c>
      <c r="O64" s="2">
        <f t="shared" si="2"/>
        <v>0.516814395998759</v>
      </c>
      <c r="P64" s="3">
        <v>30.374381120432599</v>
      </c>
      <c r="Q64">
        <f t="shared" si="3"/>
        <v>-3.87855407366375</v>
      </c>
      <c r="R64">
        <f t="shared" si="4"/>
        <v>-32.847931768308101</v>
      </c>
      <c r="S64">
        <f t="shared" si="5"/>
        <v>33.076121343920576</v>
      </c>
      <c r="T64">
        <v>0</v>
      </c>
      <c r="U64" t="str">
        <f t="shared" si="6"/>
        <v>0</v>
      </c>
      <c r="V64">
        <f t="shared" si="7"/>
        <v>0</v>
      </c>
      <c r="W64" s="3">
        <v>3.2579373796781099</v>
      </c>
      <c r="X64">
        <f t="shared" si="8"/>
        <v>9.2579373796781095</v>
      </c>
      <c r="AA64" s="5"/>
      <c r="AB64" s="3"/>
    </row>
    <row r="65" spans="1:28">
      <c r="A65">
        <v>291.40016120880898</v>
      </c>
      <c r="B65">
        <v>224.553342826635</v>
      </c>
      <c r="C65">
        <v>321.43132286220202</v>
      </c>
      <c r="D65">
        <v>219.88905091044501</v>
      </c>
      <c r="E65">
        <v>30.391220596278458</v>
      </c>
      <c r="F65">
        <f t="shared" si="0"/>
        <v>1</v>
      </c>
      <c r="G65">
        <f t="shared" si="1"/>
        <v>30.391220596278458</v>
      </c>
      <c r="H65">
        <v>64</v>
      </c>
      <c r="I65">
        <f>CORREL(E2:E112,E66:E176)</f>
        <v>-0.20161374414129224</v>
      </c>
      <c r="K65" t="s">
        <v>84</v>
      </c>
      <c r="L65" s="2">
        <f t="shared" si="9"/>
        <v>40.103559404480492</v>
      </c>
      <c r="M65" s="2">
        <v>63</v>
      </c>
      <c r="N65" s="2">
        <f>M65/J2</f>
        <v>13.636363636363637</v>
      </c>
      <c r="O65" s="2">
        <f t="shared" si="2"/>
        <v>0.62661811569500769</v>
      </c>
      <c r="P65" s="3">
        <v>30.391220596278401</v>
      </c>
      <c r="Q65">
        <f t="shared" si="3"/>
        <v>-12.99031093038</v>
      </c>
      <c r="R65">
        <f t="shared" si="4"/>
        <v>37.941366591633802</v>
      </c>
      <c r="S65">
        <f t="shared" si="5"/>
        <v>40.103559404480492</v>
      </c>
      <c r="T65">
        <v>0</v>
      </c>
      <c r="U65" t="str">
        <f t="shared" si="6"/>
        <v>0</v>
      </c>
      <c r="V65">
        <f t="shared" si="7"/>
        <v>0</v>
      </c>
      <c r="W65" s="3">
        <v>2.63175859838007</v>
      </c>
      <c r="X65">
        <f t="shared" si="8"/>
        <v>8.6317585983800704</v>
      </c>
      <c r="AA65" s="5"/>
      <c r="AB65" s="3"/>
    </row>
    <row r="66" spans="1:28">
      <c r="A66">
        <v>285.15544158104302</v>
      </c>
      <c r="B66">
        <v>227.33740329371301</v>
      </c>
      <c r="C66">
        <v>311.35744514910601</v>
      </c>
      <c r="D66">
        <v>221.05211404881999</v>
      </c>
      <c r="E66">
        <v>26.945312242999776</v>
      </c>
      <c r="F66">
        <f t="shared" si="0"/>
        <v>0.99944590985437931</v>
      </c>
      <c r="G66">
        <f t="shared" si="1"/>
        <v>26.930382111015259</v>
      </c>
      <c r="H66">
        <v>65</v>
      </c>
      <c r="I66">
        <f>CORREL(E2:E111,E67:E176)</f>
        <v>-0.25460195467389624</v>
      </c>
      <c r="K66" s="3">
        <v>13.191417242959099</v>
      </c>
      <c r="L66" s="2">
        <f t="shared" si="9"/>
        <v>13.191417242959099</v>
      </c>
      <c r="M66" s="2">
        <v>64</v>
      </c>
      <c r="N66" s="2">
        <f>M66/J2</f>
        <v>13.852813852813853</v>
      </c>
      <c r="O66" s="2">
        <f t="shared" si="2"/>
        <v>0.20611589442123593</v>
      </c>
      <c r="P66" s="3">
        <v>26.930382111015199</v>
      </c>
      <c r="Q66">
        <f t="shared" si="3"/>
        <v>13.191417242959099</v>
      </c>
      <c r="R66">
        <f t="shared" si="4"/>
        <v>0</v>
      </c>
      <c r="S66">
        <f t="shared" si="5"/>
        <v>13.191417242959099</v>
      </c>
      <c r="T66">
        <v>0</v>
      </c>
      <c r="U66" t="str">
        <f t="shared" si="6"/>
        <v>0</v>
      </c>
      <c r="V66">
        <f t="shared" si="7"/>
        <v>0</v>
      </c>
      <c r="W66" s="3">
        <v>1.7789345337218001</v>
      </c>
      <c r="X66">
        <f t="shared" si="8"/>
        <v>7.7789345337218005</v>
      </c>
      <c r="AA66" s="5"/>
      <c r="AB66" s="3"/>
    </row>
    <row r="67" spans="1:28">
      <c r="A67">
        <v>285.15544158104302</v>
      </c>
      <c r="B67">
        <v>227.33740329371301</v>
      </c>
      <c r="C67">
        <v>311.35744514910601</v>
      </c>
      <c r="D67">
        <v>221.05211404881999</v>
      </c>
      <c r="E67">
        <v>26.945312242999776</v>
      </c>
      <c r="F67">
        <f t="shared" ref="F67:F129" si="10">0.54-(0.46*COS(2*PI()*0.03*H67/3.84))</f>
        <v>0.99778497426921064</v>
      </c>
      <c r="G67">
        <f t="shared" ref="G67:G129" si="11">E67*F67</f>
        <v>26.885627683057379</v>
      </c>
      <c r="H67">
        <v>66</v>
      </c>
      <c r="I67">
        <f>CORREL(E2:E110,E68:E176)</f>
        <v>-0.3244311866964294</v>
      </c>
      <c r="K67" t="s">
        <v>85</v>
      </c>
      <c r="L67" s="2">
        <f t="shared" ref="L67:L129" si="12">IMABS(K67)</f>
        <v>40.103559404480997</v>
      </c>
      <c r="M67" s="2">
        <v>65</v>
      </c>
      <c r="N67" s="2">
        <f>M67/J2</f>
        <v>14.069264069264069</v>
      </c>
      <c r="O67" s="2">
        <f t="shared" ref="O67:O128" si="13">L67/(128/2)</f>
        <v>0.62661811569501558</v>
      </c>
      <c r="P67" s="3">
        <v>26.885627683057301</v>
      </c>
      <c r="Q67">
        <f t="shared" ref="Q67:Q128" si="14">IMREAL(K67)</f>
        <v>-12.990310930380399</v>
      </c>
      <c r="R67">
        <f t="shared" ref="R67:R128" si="15">IMAGINARY(K67)</f>
        <v>-37.9413665916342</v>
      </c>
      <c r="S67">
        <f t="shared" ref="S67:S128" si="16">IMABS(K67)</f>
        <v>40.103559404480997</v>
      </c>
      <c r="T67">
        <v>0</v>
      </c>
      <c r="U67" t="str">
        <f t="shared" ref="U67:U129" si="17">COMPLEX(T67*Q67,T67*R67)</f>
        <v>0</v>
      </c>
      <c r="V67">
        <f t="shared" ref="V67:V129" si="18">IMABS(U67)</f>
        <v>0</v>
      </c>
      <c r="W67" s="3">
        <v>0.77290982151064602</v>
      </c>
      <c r="X67">
        <f t="shared" ref="X67:X129" si="19">W67+6</f>
        <v>6.7729098215106465</v>
      </c>
      <c r="AA67" s="5"/>
      <c r="AB67" s="3"/>
    </row>
    <row r="68" spans="1:28">
      <c r="A68">
        <v>280.88367672931298</v>
      </c>
      <c r="B68">
        <v>231.13519833338401</v>
      </c>
      <c r="C68">
        <v>287.24469255380598</v>
      </c>
      <c r="D68">
        <v>230.404810330283</v>
      </c>
      <c r="E68">
        <v>6.4028110197415771</v>
      </c>
      <c r="F68">
        <f t="shared" si="10"/>
        <v>0.99502119458379934</v>
      </c>
      <c r="G68">
        <f t="shared" si="11"/>
        <v>6.3709326695575781</v>
      </c>
      <c r="H68">
        <v>67</v>
      </c>
      <c r="I68">
        <f>CORREL(E2:E109,E69:E176)</f>
        <v>-0.33257993719536638</v>
      </c>
      <c r="K68" t="s">
        <v>86</v>
      </c>
      <c r="L68" s="2">
        <f t="shared" si="12"/>
        <v>33.076121343920647</v>
      </c>
      <c r="M68" s="2">
        <v>66</v>
      </c>
      <c r="N68" s="2">
        <f>M68/J2</f>
        <v>14.285714285714285</v>
      </c>
      <c r="O68" s="2">
        <f t="shared" si="13"/>
        <v>0.51681439599876011</v>
      </c>
      <c r="P68" s="3">
        <v>6.3709326695575497</v>
      </c>
      <c r="Q68">
        <f t="shared" si="14"/>
        <v>-3.8785540736634898</v>
      </c>
      <c r="R68">
        <f t="shared" si="15"/>
        <v>32.8479317683082</v>
      </c>
      <c r="S68">
        <f t="shared" si="16"/>
        <v>33.076121343920647</v>
      </c>
      <c r="T68">
        <v>0</v>
      </c>
      <c r="U68" t="str">
        <f t="shared" si="17"/>
        <v>0</v>
      </c>
      <c r="V68">
        <f t="shared" si="18"/>
        <v>0</v>
      </c>
      <c r="W68" s="3">
        <v>-0.29967736554756003</v>
      </c>
      <c r="X68">
        <f t="shared" si="19"/>
        <v>5.7003226344524398</v>
      </c>
      <c r="AA68" s="5"/>
      <c r="AB68" s="3"/>
    </row>
    <row r="69" spans="1:28">
      <c r="A69">
        <v>277.00276961864603</v>
      </c>
      <c r="B69">
        <v>226.138458133207</v>
      </c>
      <c r="C69">
        <v>288.73608968415601</v>
      </c>
      <c r="D69">
        <v>225.69242841074899</v>
      </c>
      <c r="E69">
        <v>11.741794678541062</v>
      </c>
      <c r="F69">
        <f t="shared" si="10"/>
        <v>0.99116122898548609</v>
      </c>
      <c r="G69">
        <f t="shared" si="11"/>
        <v>11.638011644078</v>
      </c>
      <c r="H69">
        <v>68</v>
      </c>
      <c r="I69">
        <f>CORREL(E2:E108,E70:E176)</f>
        <v>-0.38012193198274713</v>
      </c>
      <c r="K69" t="s">
        <v>87</v>
      </c>
      <c r="L69" s="2">
        <f t="shared" si="12"/>
        <v>41.419928933508466</v>
      </c>
      <c r="M69" s="2">
        <v>67</v>
      </c>
      <c r="N69" s="2">
        <f>M69/J2</f>
        <v>14.502164502164502</v>
      </c>
      <c r="O69" s="2">
        <f t="shared" si="13"/>
        <v>0.64718638958606978</v>
      </c>
      <c r="P69" s="3">
        <v>11.638011644078</v>
      </c>
      <c r="Q69">
        <f t="shared" si="14"/>
        <v>40.363984354712699</v>
      </c>
      <c r="R69">
        <f t="shared" si="15"/>
        <v>-9.2929693784817999</v>
      </c>
      <c r="S69">
        <f t="shared" si="16"/>
        <v>41.419928933508466</v>
      </c>
      <c r="T69">
        <v>0</v>
      </c>
      <c r="U69" t="str">
        <f t="shared" si="17"/>
        <v>0</v>
      </c>
      <c r="V69">
        <f t="shared" si="18"/>
        <v>0</v>
      </c>
      <c r="W69" s="3">
        <v>-1.3464565391075001</v>
      </c>
      <c r="X69">
        <f t="shared" si="19"/>
        <v>4.6535434608925001</v>
      </c>
      <c r="AA69" s="5"/>
      <c r="AB69" s="3"/>
    </row>
    <row r="70" spans="1:28">
      <c r="A70">
        <v>277.00276961864603</v>
      </c>
      <c r="B70">
        <v>226.138458133207</v>
      </c>
      <c r="C70">
        <v>288.73608968415601</v>
      </c>
      <c r="D70">
        <v>225.69242841074899</v>
      </c>
      <c r="E70">
        <v>11.741794678541062</v>
      </c>
      <c r="F70">
        <f t="shared" si="10"/>
        <v>0.98621437646949028</v>
      </c>
      <c r="G70">
        <f t="shared" si="11"/>
        <v>11.579926717530153</v>
      </c>
      <c r="H70">
        <v>69</v>
      </c>
      <c r="I70">
        <f>CORREL(E2:E107,E71:E176)</f>
        <v>-0.35816020587649727</v>
      </c>
      <c r="K70" t="s">
        <v>88</v>
      </c>
      <c r="L70" s="2">
        <f t="shared" si="12"/>
        <v>34.320366679302992</v>
      </c>
      <c r="M70" s="2">
        <v>68</v>
      </c>
      <c r="N70" s="2">
        <f>M70/J2</f>
        <v>14.718614718614718</v>
      </c>
      <c r="O70" s="2">
        <f t="shared" si="13"/>
        <v>0.53625572936410926</v>
      </c>
      <c r="P70" s="3">
        <v>11.5799267175301</v>
      </c>
      <c r="Q70">
        <f t="shared" si="14"/>
        <v>-17.379587572271699</v>
      </c>
      <c r="R70">
        <f t="shared" si="15"/>
        <v>-29.5945519449028</v>
      </c>
      <c r="S70">
        <f t="shared" si="16"/>
        <v>34.320366679302992</v>
      </c>
      <c r="T70">
        <v>0</v>
      </c>
      <c r="U70" t="str">
        <f t="shared" si="17"/>
        <v>0</v>
      </c>
      <c r="V70">
        <f t="shared" si="18"/>
        <v>0</v>
      </c>
      <c r="W70" s="3">
        <v>-2.27727977961715</v>
      </c>
      <c r="X70">
        <f t="shared" si="19"/>
        <v>3.72272022038285</v>
      </c>
      <c r="AA70" s="5"/>
      <c r="AB70" s="3"/>
    </row>
    <row r="71" spans="1:28">
      <c r="A71">
        <v>277.083740234375</v>
      </c>
      <c r="B71">
        <v>222.107126436344</v>
      </c>
      <c r="C71">
        <v>282.67943029737597</v>
      </c>
      <c r="D71">
        <v>221.92255659882599</v>
      </c>
      <c r="E71">
        <v>5.5987331876138962</v>
      </c>
      <c r="F71">
        <f t="shared" si="10"/>
        <v>0.98019255443681619</v>
      </c>
      <c r="G71">
        <f t="shared" si="11"/>
        <v>5.4878365847774431</v>
      </c>
      <c r="H71">
        <v>70</v>
      </c>
      <c r="I71">
        <f>CORREL(E2:E106,E72:E176)</f>
        <v>-0.36403529189791445</v>
      </c>
      <c r="K71" t="s">
        <v>89</v>
      </c>
      <c r="L71" s="2">
        <f t="shared" si="12"/>
        <v>51.280212173368199</v>
      </c>
      <c r="M71" s="2">
        <v>69</v>
      </c>
      <c r="N71" s="2">
        <f>M71/J2</f>
        <v>14.935064935064934</v>
      </c>
      <c r="O71" s="2">
        <f t="shared" si="13"/>
        <v>0.8012533152088781</v>
      </c>
      <c r="P71" s="3">
        <v>5.4878365847774404</v>
      </c>
      <c r="Q71">
        <f t="shared" si="14"/>
        <v>-29.922382226391001</v>
      </c>
      <c r="R71">
        <f t="shared" si="15"/>
        <v>41.645062161598702</v>
      </c>
      <c r="S71">
        <f t="shared" si="16"/>
        <v>51.280212173368199</v>
      </c>
      <c r="T71">
        <v>0</v>
      </c>
      <c r="U71" t="str">
        <f t="shared" si="17"/>
        <v>0</v>
      </c>
      <c r="V71">
        <f t="shared" si="18"/>
        <v>0</v>
      </c>
      <c r="W71" s="3">
        <v>-3.01198521461852</v>
      </c>
      <c r="X71">
        <f t="shared" si="19"/>
        <v>2.98801478538148</v>
      </c>
      <c r="AA71" s="3"/>
      <c r="AB71" s="3"/>
    </row>
    <row r="72" spans="1:28">
      <c r="A72">
        <v>277.083740234375</v>
      </c>
      <c r="B72">
        <v>222.107126436344</v>
      </c>
      <c r="C72">
        <v>282.67943029737597</v>
      </c>
      <c r="D72">
        <v>221.92255659882599</v>
      </c>
      <c r="E72">
        <v>5.5987331876138962</v>
      </c>
      <c r="F72">
        <f t="shared" si="10"/>
        <v>0.9731102699841897</v>
      </c>
      <c r="G72">
        <f t="shared" si="11"/>
        <v>5.4481847637684018</v>
      </c>
      <c r="H72">
        <v>71</v>
      </c>
      <c r="I72">
        <f>CORREL(E2:E105,E73:E176)</f>
        <v>-0.35857108249169367</v>
      </c>
      <c r="K72" t="s">
        <v>90</v>
      </c>
      <c r="L72" s="2">
        <f t="shared" si="12"/>
        <v>26.584059890726799</v>
      </c>
      <c r="M72" s="2">
        <v>70</v>
      </c>
      <c r="N72" s="2">
        <f>M72/J2</f>
        <v>15.15151515151515</v>
      </c>
      <c r="O72" s="2">
        <f t="shared" si="13"/>
        <v>0.41537593579260623</v>
      </c>
      <c r="P72" s="3">
        <v>5.4481847637684</v>
      </c>
      <c r="Q72">
        <f t="shared" si="14"/>
        <v>26.461606034240098</v>
      </c>
      <c r="R72">
        <f t="shared" si="15"/>
        <v>2.5486557952021198</v>
      </c>
      <c r="S72">
        <f t="shared" si="16"/>
        <v>26.584059890726799</v>
      </c>
      <c r="T72">
        <v>0</v>
      </c>
      <c r="U72" t="str">
        <f t="shared" si="17"/>
        <v>0</v>
      </c>
      <c r="V72">
        <f t="shared" si="18"/>
        <v>0</v>
      </c>
      <c r="W72" s="3">
        <v>-3.4873005053778399</v>
      </c>
      <c r="X72">
        <f t="shared" si="19"/>
        <v>2.5126994946221601</v>
      </c>
      <c r="AA72" s="5"/>
      <c r="AB72" s="3"/>
    </row>
    <row r="73" spans="1:28">
      <c r="A73">
        <v>274.31011725399702</v>
      </c>
      <c r="B73">
        <v>221.20542201179401</v>
      </c>
      <c r="C73">
        <v>282.60004469578303</v>
      </c>
      <c r="D73">
        <v>220.761348264226</v>
      </c>
      <c r="E73">
        <v>8.3018129636456983</v>
      </c>
      <c r="F73">
        <f t="shared" si="10"/>
        <v>0.96498458495519202</v>
      </c>
      <c r="G73">
        <f t="shared" si="11"/>
        <v>8.0111215370992763</v>
      </c>
      <c r="H73">
        <v>72</v>
      </c>
      <c r="I73">
        <f>CORREL(E2:E104,E74:E176)</f>
        <v>-0.27086765030236698</v>
      </c>
      <c r="K73" t="s">
        <v>91</v>
      </c>
      <c r="L73" s="2">
        <f t="shared" si="12"/>
        <v>58.863557933624229</v>
      </c>
      <c r="M73" s="2">
        <v>71</v>
      </c>
      <c r="N73" s="2">
        <f>M73/J2</f>
        <v>15.367965367965368</v>
      </c>
      <c r="O73" s="2">
        <f t="shared" si="13"/>
        <v>0.91974309271287857</v>
      </c>
      <c r="P73" s="3">
        <v>8.0111215370992692</v>
      </c>
      <c r="Q73">
        <f t="shared" si="14"/>
        <v>-12.7718258147346</v>
      </c>
      <c r="R73">
        <f t="shared" si="15"/>
        <v>-57.461281903236497</v>
      </c>
      <c r="S73">
        <f t="shared" si="16"/>
        <v>58.863557933624229</v>
      </c>
      <c r="T73">
        <v>0</v>
      </c>
      <c r="U73" t="str">
        <f t="shared" si="17"/>
        <v>0</v>
      </c>
      <c r="V73">
        <f t="shared" si="18"/>
        <v>0</v>
      </c>
      <c r="W73" s="3">
        <v>-3.6622918182122199</v>
      </c>
      <c r="X73">
        <f t="shared" si="19"/>
        <v>2.3377081817877801</v>
      </c>
      <c r="AA73" s="3"/>
      <c r="AB73" s="3"/>
    </row>
    <row r="74" spans="1:28">
      <c r="A74">
        <v>268.25364334759502</v>
      </c>
      <c r="B74">
        <v>220.758245683365</v>
      </c>
      <c r="C74">
        <v>279.66419383245602</v>
      </c>
      <c r="D74">
        <v>218.90195806481</v>
      </c>
      <c r="E74">
        <v>11.560556478403726</v>
      </c>
      <c r="F74">
        <f t="shared" si="10"/>
        <v>0.95583507483678409</v>
      </c>
      <c r="G74">
        <f t="shared" si="11"/>
        <v>11.049985366689894</v>
      </c>
      <c r="H74">
        <v>73</v>
      </c>
      <c r="I74">
        <f>CORREL(E2:E103,E75:E176)</f>
        <v>-0.20636316112136638</v>
      </c>
      <c r="K74" t="s">
        <v>92</v>
      </c>
      <c r="L74" s="2">
        <f t="shared" si="12"/>
        <v>71.42650862537144</v>
      </c>
      <c r="M74" s="2">
        <v>72</v>
      </c>
      <c r="N74" s="2">
        <f>M74/J2</f>
        <v>15.584415584415584</v>
      </c>
      <c r="O74" s="2">
        <f t="shared" si="13"/>
        <v>1.1160391972714288</v>
      </c>
      <c r="P74" s="3">
        <v>11.049985366689899</v>
      </c>
      <c r="Q74">
        <f t="shared" si="14"/>
        <v>-14.9295835505278</v>
      </c>
      <c r="R74">
        <f t="shared" si="15"/>
        <v>69.848791467126105</v>
      </c>
      <c r="S74">
        <f t="shared" si="16"/>
        <v>71.42650862537144</v>
      </c>
      <c r="T74">
        <v>0</v>
      </c>
      <c r="U74" t="str">
        <f t="shared" si="17"/>
        <v>0</v>
      </c>
      <c r="V74">
        <f t="shared" si="18"/>
        <v>0</v>
      </c>
      <c r="W74" s="3">
        <v>-3.5218890187608101</v>
      </c>
      <c r="X74">
        <f t="shared" si="19"/>
        <v>2.4781109812391899</v>
      </c>
      <c r="AA74" s="5"/>
      <c r="AB74" s="3"/>
    </row>
    <row r="75" spans="1:28">
      <c r="A75">
        <v>268.25364334759502</v>
      </c>
      <c r="B75">
        <v>220.758245683365</v>
      </c>
      <c r="C75">
        <v>279.66419383245602</v>
      </c>
      <c r="D75">
        <v>218.90195806481</v>
      </c>
      <c r="E75">
        <v>11.560556478403726</v>
      </c>
      <c r="F75">
        <f t="shared" si="10"/>
        <v>0.94568378160024336</v>
      </c>
      <c r="G75">
        <f t="shared" si="11"/>
        <v>10.932630767900028</v>
      </c>
      <c r="H75">
        <v>74</v>
      </c>
      <c r="I75">
        <f>CORREL(E2:E102,E76:E176)</f>
        <v>-0.19656459444160085</v>
      </c>
      <c r="K75" t="s">
        <v>93</v>
      </c>
      <c r="L75" s="2">
        <f t="shared" si="12"/>
        <v>58.222941752603631</v>
      </c>
      <c r="M75" s="2">
        <v>73</v>
      </c>
      <c r="N75" s="2">
        <f>M75/J2</f>
        <v>15.8008658008658</v>
      </c>
      <c r="O75" s="2">
        <f t="shared" si="13"/>
        <v>0.90973346488443174</v>
      </c>
      <c r="P75" s="3">
        <v>10.932630767899999</v>
      </c>
      <c r="Q75">
        <f t="shared" si="14"/>
        <v>57.089064133918001</v>
      </c>
      <c r="R75">
        <f t="shared" si="15"/>
        <v>-11.4345836233976</v>
      </c>
      <c r="S75">
        <f t="shared" si="16"/>
        <v>58.222941752603631</v>
      </c>
      <c r="T75">
        <v>0</v>
      </c>
      <c r="U75" t="str">
        <f t="shared" si="17"/>
        <v>0</v>
      </c>
      <c r="V75">
        <f t="shared" si="18"/>
        <v>0</v>
      </c>
      <c r="W75" s="3">
        <v>-3.0781835018368802</v>
      </c>
      <c r="X75">
        <f t="shared" si="19"/>
        <v>2.9218164981631198</v>
      </c>
      <c r="AA75" s="3"/>
      <c r="AB75" s="3"/>
    </row>
    <row r="76" spans="1:28">
      <c r="A76">
        <v>261.55183262212699</v>
      </c>
      <c r="B76">
        <v>217.129575024319</v>
      </c>
      <c r="C76">
        <v>277.08347044473402</v>
      </c>
      <c r="D76">
        <v>213.560865112779</v>
      </c>
      <c r="E76">
        <v>15.9363566691186</v>
      </c>
      <c r="F76">
        <f t="shared" si="10"/>
        <v>0.93455516060012522</v>
      </c>
      <c r="G76">
        <f t="shared" si="11"/>
        <v>14.89340436628901</v>
      </c>
      <c r="H76">
        <v>75</v>
      </c>
      <c r="I76">
        <f>CORREL(E2:E101,E77:E176)</f>
        <v>-0.14721329760953403</v>
      </c>
      <c r="K76" t="s">
        <v>94</v>
      </c>
      <c r="L76" s="2">
        <f t="shared" si="12"/>
        <v>46.158149878376783</v>
      </c>
      <c r="M76" s="2">
        <v>74</v>
      </c>
      <c r="N76" s="2">
        <f>M76/J2</f>
        <v>16.017316017316016</v>
      </c>
      <c r="O76" s="2">
        <f t="shared" si="13"/>
        <v>0.72122109184963723</v>
      </c>
      <c r="P76" s="3">
        <v>14.893404366288999</v>
      </c>
      <c r="Q76">
        <f t="shared" si="14"/>
        <v>-38.0654446155811</v>
      </c>
      <c r="R76">
        <f t="shared" si="15"/>
        <v>-26.107407500799901</v>
      </c>
      <c r="S76">
        <f t="shared" si="16"/>
        <v>46.158149878376783</v>
      </c>
      <c r="T76">
        <v>0</v>
      </c>
      <c r="U76" t="str">
        <f t="shared" si="17"/>
        <v>0</v>
      </c>
      <c r="V76">
        <f t="shared" si="18"/>
        <v>0</v>
      </c>
      <c r="W76" s="3">
        <v>-2.3693868886254501</v>
      </c>
      <c r="X76">
        <f t="shared" si="19"/>
        <v>3.6306131113745499</v>
      </c>
      <c r="AA76" s="5"/>
      <c r="AB76" s="3"/>
    </row>
    <row r="77" spans="1:28">
      <c r="A77">
        <v>255.52410817424601</v>
      </c>
      <c r="B77">
        <v>219.875797494376</v>
      </c>
      <c r="C77">
        <v>273.06869708703101</v>
      </c>
      <c r="D77">
        <v>220.52413572318801</v>
      </c>
      <c r="E77">
        <v>17.556564088042897</v>
      </c>
      <c r="F77">
        <f t="shared" si="10"/>
        <v>0.92247602165917097</v>
      </c>
      <c r="G77">
        <f t="shared" si="11"/>
        <v>16.195509393942082</v>
      </c>
      <c r="H77">
        <v>76</v>
      </c>
      <c r="I77">
        <f>CORREL(E2:E100,E78:E176)</f>
        <v>-7.4489095139908215E-2</v>
      </c>
      <c r="K77" t="s">
        <v>95</v>
      </c>
      <c r="L77" s="2">
        <f t="shared" si="12"/>
        <v>36.541322672226713</v>
      </c>
      <c r="M77" s="2">
        <v>75</v>
      </c>
      <c r="N77" s="2">
        <f>M77/J2</f>
        <v>16.233766233766232</v>
      </c>
      <c r="O77" s="2">
        <f t="shared" si="13"/>
        <v>0.57095816675354238</v>
      </c>
      <c r="P77" s="3">
        <v>16.195509393942</v>
      </c>
      <c r="Q77">
        <f t="shared" si="14"/>
        <v>-35.361060839876103</v>
      </c>
      <c r="R77">
        <f t="shared" si="15"/>
        <v>9.2121462707867607</v>
      </c>
      <c r="S77">
        <f t="shared" si="16"/>
        <v>36.541322672226713</v>
      </c>
      <c r="T77">
        <v>0</v>
      </c>
      <c r="U77" t="str">
        <f t="shared" si="17"/>
        <v>0</v>
      </c>
      <c r="V77">
        <f t="shared" si="18"/>
        <v>0</v>
      </c>
      <c r="W77" s="3">
        <v>-1.45654026752458</v>
      </c>
      <c r="X77">
        <f t="shared" si="19"/>
        <v>4.5434597324754202</v>
      </c>
      <c r="AA77" s="3"/>
      <c r="AB77" s="3"/>
    </row>
    <row r="78" spans="1:28">
      <c r="A78">
        <v>255.52410817424601</v>
      </c>
      <c r="B78">
        <v>219.875797494376</v>
      </c>
      <c r="C78">
        <v>273.06869708703101</v>
      </c>
      <c r="D78">
        <v>220.52413572318801</v>
      </c>
      <c r="E78">
        <v>17.556564088042897</v>
      </c>
      <c r="F78">
        <f t="shared" si="10"/>
        <v>0.90947546448109673</v>
      </c>
      <c r="G78">
        <f t="shared" si="11"/>
        <v>15.967264278664956</v>
      </c>
      <c r="H78">
        <v>77</v>
      </c>
      <c r="I78">
        <f>CORREL(E2:E99,E79:E176)</f>
        <v>-6.4239178209354764E-2</v>
      </c>
      <c r="K78" t="s">
        <v>96</v>
      </c>
      <c r="L78" s="2">
        <f t="shared" si="12"/>
        <v>43.847517350692421</v>
      </c>
      <c r="M78" s="2">
        <v>76</v>
      </c>
      <c r="N78" s="2">
        <f>M78/J2</f>
        <v>16.450216450216448</v>
      </c>
      <c r="O78" s="2">
        <f t="shared" si="13"/>
        <v>0.68511745860456907</v>
      </c>
      <c r="P78" s="3">
        <v>15.967264278664899</v>
      </c>
      <c r="Q78">
        <f t="shared" si="14"/>
        <v>29.546473761401401</v>
      </c>
      <c r="R78">
        <f t="shared" si="15"/>
        <v>32.397695382327598</v>
      </c>
      <c r="S78">
        <f t="shared" si="16"/>
        <v>43.847517350692421</v>
      </c>
      <c r="T78">
        <v>0</v>
      </c>
      <c r="U78" t="str">
        <f t="shared" si="17"/>
        <v>0</v>
      </c>
      <c r="V78">
        <f t="shared" si="18"/>
        <v>0</v>
      </c>
      <c r="W78" s="3">
        <v>-0.418257376599456</v>
      </c>
      <c r="X78">
        <f t="shared" si="19"/>
        <v>5.5817426234005438</v>
      </c>
      <c r="AA78" s="5"/>
      <c r="AB78" s="3"/>
    </row>
    <row r="79" spans="1:28">
      <c r="A79">
        <v>254.39957436884399</v>
      </c>
      <c r="B79">
        <v>220.99326618357799</v>
      </c>
      <c r="C79">
        <v>279.90324431541802</v>
      </c>
      <c r="D79">
        <v>222.52293971911399</v>
      </c>
      <c r="E79">
        <v>25.549502575766574</v>
      </c>
      <c r="F79">
        <f t="shared" si="10"/>
        <v>0.89558480854685918</v>
      </c>
      <c r="G79">
        <f t="shared" si="11"/>
        <v>22.881746372785393</v>
      </c>
      <c r="H79">
        <v>78</v>
      </c>
      <c r="I79">
        <f>CORREL(E2:E98,E80:E176)</f>
        <v>1.4425038040793278E-3</v>
      </c>
      <c r="K79" t="s">
        <v>97</v>
      </c>
      <c r="L79" s="2">
        <f t="shared" si="12"/>
        <v>63.658915415775908</v>
      </c>
      <c r="M79" s="2">
        <v>77</v>
      </c>
      <c r="N79" s="2">
        <f>M79/J2</f>
        <v>16.666666666666668</v>
      </c>
      <c r="O79" s="2">
        <f t="shared" si="13"/>
        <v>0.99467055337149857</v>
      </c>
      <c r="P79" s="3">
        <v>22.881746372785301</v>
      </c>
      <c r="Q79">
        <f t="shared" si="14"/>
        <v>15.575240322261701</v>
      </c>
      <c r="R79">
        <f t="shared" si="15"/>
        <v>-61.724139530792201</v>
      </c>
      <c r="S79">
        <f t="shared" si="16"/>
        <v>63.658915415775908</v>
      </c>
      <c r="T79">
        <v>0</v>
      </c>
      <c r="U79" t="str">
        <f t="shared" si="17"/>
        <v>0</v>
      </c>
      <c r="V79">
        <f t="shared" si="18"/>
        <v>0</v>
      </c>
      <c r="W79" s="3">
        <v>0.65604555875346304</v>
      </c>
      <c r="X79">
        <f t="shared" si="19"/>
        <v>6.6560455587534628</v>
      </c>
      <c r="AA79" s="3"/>
      <c r="AB79" s="3"/>
    </row>
    <row r="80" spans="1:28">
      <c r="A80">
        <v>250.28882334668299</v>
      </c>
      <c r="B80">
        <v>222.200035243646</v>
      </c>
      <c r="C80">
        <v>281.77308886338699</v>
      </c>
      <c r="D80">
        <v>228.43814502523099</v>
      </c>
      <c r="E80">
        <v>32.096308024030165</v>
      </c>
      <c r="F80">
        <f t="shared" si="10"/>
        <v>0.88083751766328122</v>
      </c>
      <c r="G80">
        <f t="shared" si="11"/>
        <v>28.271632286042784</v>
      </c>
      <c r="H80">
        <v>79</v>
      </c>
      <c r="I80">
        <f>CORREL(E2:E97,E81:E176)</f>
        <v>9.2219571910359295E-3</v>
      </c>
      <c r="K80" t="s">
        <v>98</v>
      </c>
      <c r="L80" s="2">
        <f t="shared" si="12"/>
        <v>63.658197675947513</v>
      </c>
      <c r="M80" s="2">
        <v>78</v>
      </c>
      <c r="N80" s="2">
        <f>M80/J2</f>
        <v>16.883116883116884</v>
      </c>
      <c r="O80" s="2">
        <f t="shared" si="13"/>
        <v>0.99465933868667988</v>
      </c>
      <c r="P80" s="3">
        <v>28.271632286042699</v>
      </c>
      <c r="Q80">
        <f t="shared" si="14"/>
        <v>-34.568223040248498</v>
      </c>
      <c r="R80">
        <f t="shared" si="15"/>
        <v>53.454691909968403</v>
      </c>
      <c r="S80">
        <f t="shared" si="16"/>
        <v>63.658197675947513</v>
      </c>
      <c r="T80">
        <v>0</v>
      </c>
      <c r="U80" t="str">
        <f t="shared" si="17"/>
        <v>0</v>
      </c>
      <c r="V80">
        <f t="shared" si="18"/>
        <v>0</v>
      </c>
      <c r="W80" s="3">
        <v>1.6738502910977899</v>
      </c>
      <c r="X80">
        <f t="shared" si="19"/>
        <v>7.6738502910977902</v>
      </c>
      <c r="AA80" s="5"/>
      <c r="AB80" s="3"/>
    </row>
    <row r="81" spans="1:28">
      <c r="A81">
        <v>250.28882334668299</v>
      </c>
      <c r="B81">
        <v>222.200035243646</v>
      </c>
      <c r="C81">
        <v>281.77308886338699</v>
      </c>
      <c r="D81">
        <v>228.43814502523099</v>
      </c>
      <c r="E81">
        <v>32.096308024030165</v>
      </c>
      <c r="F81">
        <f t="shared" si="10"/>
        <v>0.86526911934581197</v>
      </c>
      <c r="G81">
        <f t="shared" si="11"/>
        <v>27.7719441782045</v>
      </c>
      <c r="H81">
        <v>80</v>
      </c>
      <c r="I81">
        <f>CORREL(E2:E96,E82:E176)</f>
        <v>9.2838205660876905E-3</v>
      </c>
      <c r="K81" t="s">
        <v>99</v>
      </c>
      <c r="L81" s="2">
        <f t="shared" si="12"/>
        <v>27.972695875566625</v>
      </c>
      <c r="M81" s="2">
        <v>79</v>
      </c>
      <c r="N81" s="2">
        <f>M81/J2</f>
        <v>17.0995670995671</v>
      </c>
      <c r="O81" s="2">
        <f t="shared" si="13"/>
        <v>0.43707337305572852</v>
      </c>
      <c r="P81" s="3">
        <v>27.7719441782045</v>
      </c>
      <c r="Q81">
        <f t="shared" si="14"/>
        <v>24.516949653948299</v>
      </c>
      <c r="R81">
        <f t="shared" si="15"/>
        <v>-13.468143681023999</v>
      </c>
      <c r="S81">
        <f t="shared" si="16"/>
        <v>27.972695875566625</v>
      </c>
      <c r="T81">
        <v>0</v>
      </c>
      <c r="U81" t="str">
        <f t="shared" si="17"/>
        <v>0</v>
      </c>
      <c r="V81">
        <f t="shared" si="18"/>
        <v>0</v>
      </c>
      <c r="W81" s="3">
        <v>2.5475041603036801</v>
      </c>
      <c r="X81">
        <f t="shared" si="19"/>
        <v>8.5475041603036797</v>
      </c>
      <c r="AA81" s="5"/>
      <c r="AB81" s="3"/>
    </row>
    <row r="82" spans="1:28">
      <c r="A82">
        <v>249.95160315843799</v>
      </c>
      <c r="B82">
        <v>221.567176195434</v>
      </c>
      <c r="C82">
        <v>278.99132160825002</v>
      </c>
      <c r="D82">
        <v>228.419799329705</v>
      </c>
      <c r="E82">
        <v>29.837286932036889</v>
      </c>
      <c r="F82">
        <f t="shared" si="10"/>
        <v>0.84891711922962865</v>
      </c>
      <c r="G82">
        <f t="shared" si="11"/>
        <v>25.3293836679726</v>
      </c>
      <c r="H82">
        <v>81</v>
      </c>
      <c r="I82">
        <f>CORREL(E2:E95,E83:E176)</f>
        <v>-7.9205608891906434E-2</v>
      </c>
      <c r="K82" t="s">
        <v>100</v>
      </c>
      <c r="L82" s="2">
        <f t="shared" si="12"/>
        <v>14.425579488053708</v>
      </c>
      <c r="M82" s="2">
        <v>80</v>
      </c>
      <c r="N82" s="2">
        <f>M82/J2</f>
        <v>17.316017316017316</v>
      </c>
      <c r="O82" s="2">
        <f t="shared" si="13"/>
        <v>0.2253996795008392</v>
      </c>
      <c r="P82" s="3">
        <v>25.3293836679726</v>
      </c>
      <c r="Q82">
        <f t="shared" si="14"/>
        <v>-14.1197150787246</v>
      </c>
      <c r="R82">
        <f t="shared" si="15"/>
        <v>-2.95482481067712</v>
      </c>
      <c r="S82">
        <f t="shared" si="16"/>
        <v>14.425579488053708</v>
      </c>
      <c r="T82">
        <v>0</v>
      </c>
      <c r="U82" t="str">
        <f t="shared" si="17"/>
        <v>0</v>
      </c>
      <c r="V82">
        <f t="shared" si="18"/>
        <v>0</v>
      </c>
      <c r="W82" s="3">
        <v>3.2017686817826201</v>
      </c>
      <c r="X82">
        <f t="shared" si="19"/>
        <v>9.201768681782621</v>
      </c>
      <c r="AA82" s="5"/>
      <c r="AB82" s="3"/>
    </row>
    <row r="83" spans="1:28">
      <c r="A83">
        <v>218.95331309277699</v>
      </c>
      <c r="B83">
        <v>222.463653445707</v>
      </c>
      <c r="C83">
        <v>249.18160666380399</v>
      </c>
      <c r="D83">
        <v>216.617918971911</v>
      </c>
      <c r="E83">
        <v>30.78834753205048</v>
      </c>
      <c r="F83">
        <f t="shared" si="10"/>
        <v>0.8318209107152772</v>
      </c>
      <c r="G83">
        <f t="shared" si="11"/>
        <v>25.610391283528688</v>
      </c>
      <c r="H83">
        <v>82</v>
      </c>
      <c r="I83">
        <f>CORREL(E2:E94,E84:E176)</f>
        <v>-0.1011181467949659</v>
      </c>
      <c r="K83" t="s">
        <v>101</v>
      </c>
      <c r="L83" s="2">
        <f t="shared" si="12"/>
        <v>30.387580906034643</v>
      </c>
      <c r="M83" s="2">
        <v>81</v>
      </c>
      <c r="N83" s="2">
        <f>M83/J2</f>
        <v>17.532467532467532</v>
      </c>
      <c r="O83" s="2">
        <f t="shared" si="13"/>
        <v>0.47480595165679129</v>
      </c>
      <c r="P83" s="3">
        <v>25.610391283528699</v>
      </c>
      <c r="Q83">
        <f t="shared" si="14"/>
        <v>0.97083987055679299</v>
      </c>
      <c r="R83">
        <f t="shared" si="15"/>
        <v>-30.372068471978299</v>
      </c>
      <c r="S83">
        <f t="shared" si="16"/>
        <v>30.387580906034643</v>
      </c>
      <c r="T83">
        <v>0</v>
      </c>
      <c r="U83" t="str">
        <f t="shared" si="17"/>
        <v>0</v>
      </c>
      <c r="V83">
        <f t="shared" si="18"/>
        <v>0</v>
      </c>
      <c r="W83" s="3">
        <v>3.5802990342601801</v>
      </c>
      <c r="X83">
        <f t="shared" si="19"/>
        <v>9.5802990342601806</v>
      </c>
      <c r="AA83" s="5"/>
      <c r="AB83" s="3"/>
    </row>
    <row r="84" spans="1:28">
      <c r="A84">
        <v>218.95331309277699</v>
      </c>
      <c r="B84">
        <v>222.463653445707</v>
      </c>
      <c r="C84">
        <v>249.18160666380399</v>
      </c>
      <c r="D84">
        <v>216.617918971911</v>
      </c>
      <c r="E84">
        <v>30.78834753205048</v>
      </c>
      <c r="F84">
        <f t="shared" si="10"/>
        <v>0.81402168006651965</v>
      </c>
      <c r="G84">
        <f t="shared" si="11"/>
        <v>25.062382384511615</v>
      </c>
      <c r="H84">
        <v>83</v>
      </c>
      <c r="I84">
        <f>CORREL(E2:E93,E85:E176)</f>
        <v>-0.15258570922193859</v>
      </c>
      <c r="K84" t="s">
        <v>102</v>
      </c>
      <c r="L84" s="2">
        <f t="shared" si="12"/>
        <v>30.34217358955285</v>
      </c>
      <c r="M84" s="2">
        <v>82</v>
      </c>
      <c r="N84" s="2">
        <f>M84/J2</f>
        <v>17.748917748917748</v>
      </c>
      <c r="O84" s="2">
        <f t="shared" si="13"/>
        <v>0.47409646233676328</v>
      </c>
      <c r="P84" s="3">
        <v>25.062382384511601</v>
      </c>
      <c r="Q84">
        <f t="shared" si="14"/>
        <v>-1.24537205682491</v>
      </c>
      <c r="R84">
        <f t="shared" si="15"/>
        <v>30.316605129510101</v>
      </c>
      <c r="S84">
        <f t="shared" si="16"/>
        <v>30.34217358955285</v>
      </c>
      <c r="T84">
        <v>0</v>
      </c>
      <c r="U84" t="str">
        <f t="shared" si="17"/>
        <v>0</v>
      </c>
      <c r="V84">
        <f t="shared" si="18"/>
        <v>0</v>
      </c>
      <c r="W84" s="3">
        <v>3.6504964379506601</v>
      </c>
      <c r="X84">
        <f t="shared" si="19"/>
        <v>9.650496437950661</v>
      </c>
      <c r="AA84" s="5"/>
      <c r="AB84" s="5"/>
    </row>
    <row r="85" spans="1:28">
      <c r="A85">
        <v>215.44223699309899</v>
      </c>
      <c r="B85">
        <v>225.81349651173301</v>
      </c>
      <c r="C85">
        <v>253.08738500691501</v>
      </c>
      <c r="D85">
        <v>221.72682421495</v>
      </c>
      <c r="E85">
        <v>37.866318271564381</v>
      </c>
      <c r="F85">
        <f t="shared" si="10"/>
        <v>0.79556230718901699</v>
      </c>
      <c r="G85">
        <f t="shared" si="11"/>
        <v>30.125015528879388</v>
      </c>
      <c r="H85">
        <v>84</v>
      </c>
      <c r="I85">
        <f>CORREL(E2:E92,E86:E176)</f>
        <v>-0.15170468083144203</v>
      </c>
      <c r="K85" t="s">
        <v>103</v>
      </c>
      <c r="L85" s="2">
        <f t="shared" si="12"/>
        <v>19.675566513854392</v>
      </c>
      <c r="M85" s="2">
        <v>83</v>
      </c>
      <c r="N85" s="2">
        <f>M85/J2</f>
        <v>17.965367965367964</v>
      </c>
      <c r="O85" s="2">
        <f t="shared" si="13"/>
        <v>0.30743072677897487</v>
      </c>
      <c r="P85" s="3">
        <v>30.125015528879398</v>
      </c>
      <c r="Q85">
        <f t="shared" si="14"/>
        <v>16.344953904010001</v>
      </c>
      <c r="R85">
        <f t="shared" si="15"/>
        <v>-10.9530999957499</v>
      </c>
      <c r="S85">
        <f t="shared" si="16"/>
        <v>19.675566513854392</v>
      </c>
      <c r="T85">
        <v>0</v>
      </c>
      <c r="U85" t="str">
        <f t="shared" si="17"/>
        <v>0</v>
      </c>
      <c r="V85">
        <f t="shared" si="18"/>
        <v>0</v>
      </c>
      <c r="W85" s="3">
        <v>3.4063155395833</v>
      </c>
      <c r="X85">
        <f t="shared" si="19"/>
        <v>9.4063155395833</v>
      </c>
      <c r="AA85" s="5"/>
      <c r="AB85" s="3"/>
    </row>
    <row r="86" spans="1:28">
      <c r="A86">
        <v>210.47579754187399</v>
      </c>
      <c r="B86">
        <v>226.94769215862101</v>
      </c>
      <c r="C86">
        <v>245.93962886825099</v>
      </c>
      <c r="D86">
        <v>223.59501630137399</v>
      </c>
      <c r="E86">
        <v>35.621956259440417</v>
      </c>
      <c r="F86">
        <f t="shared" si="10"/>
        <v>0.7764872623288821</v>
      </c>
      <c r="G86">
        <f t="shared" si="11"/>
        <v>27.659995294692074</v>
      </c>
      <c r="H86">
        <v>85</v>
      </c>
      <c r="I86">
        <f>CORREL(E2:E91,E87:E176)</f>
        <v>-0.16048691236543172</v>
      </c>
      <c r="K86" t="s">
        <v>104</v>
      </c>
      <c r="L86" s="2">
        <f t="shared" si="12"/>
        <v>32.33097782070319</v>
      </c>
      <c r="M86" s="2">
        <v>84</v>
      </c>
      <c r="N86" s="2">
        <f>M86/J2</f>
        <v>18.18181818181818</v>
      </c>
      <c r="O86" s="2">
        <f t="shared" si="13"/>
        <v>0.50517152844848734</v>
      </c>
      <c r="P86" s="3">
        <v>27.659995294691999</v>
      </c>
      <c r="Q86">
        <f t="shared" si="14"/>
        <v>-19.091300198744399</v>
      </c>
      <c r="R86">
        <f t="shared" si="15"/>
        <v>26.092420040391499</v>
      </c>
      <c r="S86">
        <f t="shared" si="16"/>
        <v>32.33097782070319</v>
      </c>
      <c r="T86">
        <v>0</v>
      </c>
      <c r="U86" t="str">
        <f t="shared" si="17"/>
        <v>0</v>
      </c>
      <c r="V86">
        <f t="shared" si="18"/>
        <v>0</v>
      </c>
      <c r="W86" s="3">
        <v>2.8687850341667001</v>
      </c>
      <c r="X86">
        <f t="shared" si="19"/>
        <v>8.8687850341667005</v>
      </c>
      <c r="AA86" s="5"/>
      <c r="AB86" s="3"/>
    </row>
    <row r="87" spans="1:28">
      <c r="A87">
        <v>210.47579754187399</v>
      </c>
      <c r="B87">
        <v>226.94769215862101</v>
      </c>
      <c r="C87">
        <v>245.93962886825099</v>
      </c>
      <c r="D87">
        <v>223.59501630137399</v>
      </c>
      <c r="E87">
        <v>35.621956259440417</v>
      </c>
      <c r="F87">
        <f t="shared" si="10"/>
        <v>0.7568424989399587</v>
      </c>
      <c r="G87">
        <f t="shared" si="11"/>
        <v>26.96021039252479</v>
      </c>
      <c r="H87">
        <v>86</v>
      </c>
      <c r="I87">
        <f>CORREL(E2:E90,E88:E176)</f>
        <v>-0.22366949133949618</v>
      </c>
      <c r="K87" t="s">
        <v>105</v>
      </c>
      <c r="L87" s="2">
        <f t="shared" si="12"/>
        <v>27.152703910310422</v>
      </c>
      <c r="M87" s="2">
        <v>85</v>
      </c>
      <c r="N87" s="2">
        <f>M87/J2</f>
        <v>18.398268398268399</v>
      </c>
      <c r="O87" s="2">
        <f t="shared" si="13"/>
        <v>0.42426099859860034</v>
      </c>
      <c r="P87" s="3">
        <v>26.960210392524701</v>
      </c>
      <c r="Q87">
        <f t="shared" si="14"/>
        <v>22.094383174876299</v>
      </c>
      <c r="R87">
        <f t="shared" si="15"/>
        <v>-15.7831416949456</v>
      </c>
      <c r="S87">
        <f t="shared" si="16"/>
        <v>27.152703910310422</v>
      </c>
      <c r="T87">
        <v>0</v>
      </c>
      <c r="U87" t="str">
        <f t="shared" si="17"/>
        <v>0</v>
      </c>
      <c r="V87">
        <f t="shared" si="18"/>
        <v>0</v>
      </c>
      <c r="W87" s="3">
        <v>2.0841966878947402</v>
      </c>
      <c r="X87">
        <f t="shared" si="19"/>
        <v>8.0841966878947407</v>
      </c>
      <c r="AA87" s="3"/>
      <c r="AB87" s="3"/>
    </row>
    <row r="88" spans="1:28">
      <c r="A88">
        <v>209.87396430227</v>
      </c>
      <c r="B88">
        <v>226.85758241883499</v>
      </c>
      <c r="C88">
        <v>239.43982313579099</v>
      </c>
      <c r="D88">
        <v>222.74207635426799</v>
      </c>
      <c r="E88">
        <v>29.850919562572589</v>
      </c>
      <c r="F88">
        <f t="shared" si="10"/>
        <v>0.73667534297793003</v>
      </c>
      <c r="G88">
        <f t="shared" si="11"/>
        <v>21.990436406964761</v>
      </c>
      <c r="H88">
        <v>87</v>
      </c>
      <c r="I88">
        <f>CORREL(E2:E89,E89:E176)</f>
        <v>-0.26560998957760101</v>
      </c>
      <c r="K88" t="s">
        <v>106</v>
      </c>
      <c r="L88" s="2">
        <f t="shared" si="12"/>
        <v>27.365461946715229</v>
      </c>
      <c r="M88" s="2">
        <v>86</v>
      </c>
      <c r="N88" s="2">
        <f>M88/J2</f>
        <v>18.614718614718615</v>
      </c>
      <c r="O88" s="2">
        <f t="shared" si="13"/>
        <v>0.42758534291742545</v>
      </c>
      <c r="P88" s="3">
        <v>21.990436406964701</v>
      </c>
      <c r="Q88">
        <f t="shared" si="14"/>
        <v>-27.3622489219788</v>
      </c>
      <c r="R88">
        <f t="shared" si="15"/>
        <v>0.41933457857552298</v>
      </c>
      <c r="S88">
        <f t="shared" si="16"/>
        <v>27.365461946715229</v>
      </c>
      <c r="T88">
        <v>0</v>
      </c>
      <c r="U88" t="str">
        <f t="shared" si="17"/>
        <v>0</v>
      </c>
      <c r="V88">
        <f t="shared" si="18"/>
        <v>0</v>
      </c>
      <c r="W88" s="3">
        <v>1.1201187223252</v>
      </c>
      <c r="X88">
        <f t="shared" si="19"/>
        <v>7.1201187223252003</v>
      </c>
      <c r="AA88" s="5"/>
      <c r="AB88" s="3"/>
    </row>
    <row r="89" spans="1:28">
      <c r="A89">
        <v>210.094078924869</v>
      </c>
      <c r="B89">
        <v>229.119465037542</v>
      </c>
      <c r="C89">
        <v>233.12025374475601</v>
      </c>
      <c r="D89">
        <v>223.06767872613599</v>
      </c>
      <c r="E89">
        <v>23.808167598429744</v>
      </c>
      <c r="F89">
        <f t="shared" si="10"/>
        <v>0.71603437888794164</v>
      </c>
      <c r="G89">
        <f t="shared" si="11"/>
        <v>17.047466498801658</v>
      </c>
      <c r="H89">
        <v>88</v>
      </c>
      <c r="I89">
        <f>CORREL(E2:E88,E90:E176)</f>
        <v>-0.31473903571476902</v>
      </c>
      <c r="K89" t="s">
        <v>107</v>
      </c>
      <c r="L89" s="2">
        <f t="shared" si="12"/>
        <v>36.098147639578968</v>
      </c>
      <c r="M89" s="2">
        <v>87</v>
      </c>
      <c r="N89" s="2">
        <f>M89/J2</f>
        <v>18.831168831168831</v>
      </c>
      <c r="O89" s="2">
        <f t="shared" si="13"/>
        <v>0.56403355686842138</v>
      </c>
      <c r="P89" s="3">
        <v>17.047466498801601</v>
      </c>
      <c r="Q89">
        <f t="shared" si="14"/>
        <v>9.3831452704182094</v>
      </c>
      <c r="R89">
        <f t="shared" si="15"/>
        <v>-34.857321294716101</v>
      </c>
      <c r="S89">
        <f t="shared" si="16"/>
        <v>36.098147639578968</v>
      </c>
      <c r="T89">
        <v>0</v>
      </c>
      <c r="U89" t="str">
        <f t="shared" si="17"/>
        <v>0</v>
      </c>
      <c r="V89">
        <f t="shared" si="18"/>
        <v>0</v>
      </c>
      <c r="W89" s="5">
        <v>5.9576884508881801E-2</v>
      </c>
      <c r="X89">
        <f t="shared" si="19"/>
        <v>6.059576884508882</v>
      </c>
      <c r="AA89" s="3"/>
      <c r="AB89" s="3"/>
    </row>
    <row r="90" spans="1:28">
      <c r="A90">
        <v>209.542190492385</v>
      </c>
      <c r="B90">
        <v>225.89416361411699</v>
      </c>
      <c r="C90">
        <v>219.503801991503</v>
      </c>
      <c r="D90">
        <v>225.694721622689</v>
      </c>
      <c r="E90">
        <v>9.9636078188226875</v>
      </c>
      <c r="F90">
        <f t="shared" si="10"/>
        <v>0.69496933256042159</v>
      </c>
      <c r="G90">
        <f t="shared" si="11"/>
        <v>6.9244018757410011</v>
      </c>
      <c r="H90">
        <v>89</v>
      </c>
      <c r="I90">
        <f>CORREL(E2:E87,E91:E176)</f>
        <v>-0.34288508697046677</v>
      </c>
      <c r="K90" t="s">
        <v>108</v>
      </c>
      <c r="L90" s="2">
        <f t="shared" si="12"/>
        <v>29.461336162080713</v>
      </c>
      <c r="M90" s="2">
        <v>88</v>
      </c>
      <c r="N90" s="2">
        <f>M90/J2</f>
        <v>19.047619047619047</v>
      </c>
      <c r="O90" s="2">
        <f t="shared" si="13"/>
        <v>0.46033337753251113</v>
      </c>
      <c r="P90" s="3">
        <v>6.9244018757409602</v>
      </c>
      <c r="Q90">
        <f t="shared" si="14"/>
        <v>2.3059121569012002</v>
      </c>
      <c r="R90">
        <f t="shared" si="15"/>
        <v>29.3709567018131</v>
      </c>
      <c r="S90">
        <f t="shared" si="16"/>
        <v>29.461336162080713</v>
      </c>
      <c r="T90">
        <v>0</v>
      </c>
      <c r="U90" t="str">
        <f t="shared" si="17"/>
        <v>0</v>
      </c>
      <c r="V90">
        <f t="shared" si="18"/>
        <v>0</v>
      </c>
      <c r="W90" s="3">
        <v>-1.00609567459759</v>
      </c>
      <c r="X90">
        <f t="shared" si="19"/>
        <v>4.9939043254024096</v>
      </c>
      <c r="AA90" s="5"/>
      <c r="AB90" s="3"/>
    </row>
    <row r="91" spans="1:28">
      <c r="A91">
        <v>209.542190492385</v>
      </c>
      <c r="B91">
        <v>225.89416361411699</v>
      </c>
      <c r="C91">
        <v>219.503801991503</v>
      </c>
      <c r="D91">
        <v>225.694721622689</v>
      </c>
      <c r="E91">
        <v>9.9636078188226875</v>
      </c>
      <c r="F91">
        <f t="shared" si="10"/>
        <v>0.67353095153705278</v>
      </c>
      <c r="G91">
        <f t="shared" si="11"/>
        <v>6.710798254953664</v>
      </c>
      <c r="H91">
        <v>90</v>
      </c>
      <c r="I91">
        <f>CORREL(E2:E86,E92:E176)</f>
        <v>-0.33840670875579415</v>
      </c>
      <c r="K91" t="s">
        <v>109</v>
      </c>
      <c r="L91" s="2">
        <f t="shared" si="12"/>
        <v>20.890018164279255</v>
      </c>
      <c r="M91" s="2">
        <v>89</v>
      </c>
      <c r="N91" s="2">
        <f>M91/J2</f>
        <v>19.264069264069263</v>
      </c>
      <c r="O91" s="2">
        <f t="shared" si="13"/>
        <v>0.32640653381686335</v>
      </c>
      <c r="P91" s="3">
        <v>6.7107982549536302</v>
      </c>
      <c r="Q91">
        <f t="shared" si="14"/>
        <v>-15.8380526096217</v>
      </c>
      <c r="R91">
        <f t="shared" si="15"/>
        <v>-13.6216353070684</v>
      </c>
      <c r="S91">
        <f t="shared" si="16"/>
        <v>20.890018164279255</v>
      </c>
      <c r="T91">
        <v>0</v>
      </c>
      <c r="U91" t="str">
        <f t="shared" si="17"/>
        <v>0</v>
      </c>
      <c r="V91">
        <f t="shared" si="18"/>
        <v>0</v>
      </c>
      <c r="W91" s="3">
        <v>-1.98512394976516</v>
      </c>
      <c r="X91">
        <f t="shared" si="19"/>
        <v>4.0148760502348395</v>
      </c>
      <c r="AA91" s="3"/>
      <c r="AB91" s="3"/>
    </row>
    <row r="92" spans="1:28">
      <c r="A92">
        <v>201.80217864634</v>
      </c>
      <c r="B92">
        <v>222.47457992612999</v>
      </c>
      <c r="C92">
        <v>217.01448670620999</v>
      </c>
      <c r="D92">
        <v>221.394342207259</v>
      </c>
      <c r="E92">
        <v>15.250614087231282</v>
      </c>
      <c r="F92">
        <f t="shared" si="10"/>
        <v>0.65177088275550155</v>
      </c>
      <c r="G92">
        <f t="shared" si="11"/>
        <v>9.93990620619822</v>
      </c>
      <c r="H92">
        <v>91</v>
      </c>
      <c r="I92">
        <f>CORREL(E2:E85,E93:E176)</f>
        <v>-0.2488814234068818</v>
      </c>
      <c r="K92" t="s">
        <v>110</v>
      </c>
      <c r="L92" s="2">
        <f t="shared" si="12"/>
        <v>32.15206761873776</v>
      </c>
      <c r="M92" s="2">
        <v>90</v>
      </c>
      <c r="N92" s="2">
        <f>M92/J2</f>
        <v>19.480519480519479</v>
      </c>
      <c r="O92" s="2">
        <f t="shared" si="13"/>
        <v>0.5023760565427775</v>
      </c>
      <c r="P92" s="3">
        <v>9.9399062061981898</v>
      </c>
      <c r="Q92">
        <f t="shared" si="14"/>
        <v>-3.86161247670517</v>
      </c>
      <c r="R92">
        <f t="shared" si="15"/>
        <v>31.919326453414399</v>
      </c>
      <c r="S92">
        <f t="shared" si="16"/>
        <v>32.15206761873776</v>
      </c>
      <c r="T92">
        <v>0</v>
      </c>
      <c r="U92" t="str">
        <f t="shared" si="17"/>
        <v>0</v>
      </c>
      <c r="V92">
        <f t="shared" si="18"/>
        <v>0</v>
      </c>
      <c r="W92" s="3">
        <v>-2.79319468331905</v>
      </c>
      <c r="X92">
        <f t="shared" si="19"/>
        <v>3.20680531668095</v>
      </c>
      <c r="AA92" s="5"/>
      <c r="AB92" s="3"/>
    </row>
    <row r="93" spans="1:28">
      <c r="A93">
        <v>201.80217864634</v>
      </c>
      <c r="B93">
        <v>222.47457992612999</v>
      </c>
      <c r="C93">
        <v>217.01448670620999</v>
      </c>
      <c r="D93">
        <v>221.394342207259</v>
      </c>
      <c r="E93">
        <v>15.250614087231282</v>
      </c>
      <c r="F93">
        <f t="shared" si="10"/>
        <v>0.62974154812741923</v>
      </c>
      <c r="G93">
        <f t="shared" si="11"/>
        <v>9.6039453251868565</v>
      </c>
      <c r="H93">
        <v>92</v>
      </c>
      <c r="I93">
        <f>CORREL(E2:E84,E94:E176)</f>
        <v>-0.19538393425303965</v>
      </c>
      <c r="K93" t="s">
        <v>111</v>
      </c>
      <c r="L93" s="2">
        <f t="shared" si="12"/>
        <v>34.090450594430479</v>
      </c>
      <c r="M93" s="2">
        <v>91</v>
      </c>
      <c r="N93" s="2">
        <f>M93/J2</f>
        <v>19.696969696969695</v>
      </c>
      <c r="O93" s="2">
        <f t="shared" si="13"/>
        <v>0.53266329053797623</v>
      </c>
      <c r="P93" s="3">
        <v>9.6039453251868299</v>
      </c>
      <c r="Q93">
        <f t="shared" si="14"/>
        <v>28.925007981450801</v>
      </c>
      <c r="R93">
        <f t="shared" si="15"/>
        <v>-18.041694349597901</v>
      </c>
      <c r="S93">
        <f t="shared" si="16"/>
        <v>34.090450594430479</v>
      </c>
      <c r="T93">
        <v>0</v>
      </c>
      <c r="U93" t="str">
        <f t="shared" si="17"/>
        <v>0</v>
      </c>
      <c r="V93">
        <f t="shared" si="18"/>
        <v>0</v>
      </c>
      <c r="W93" s="3">
        <v>-3.3607173662763401</v>
      </c>
      <c r="X93">
        <f t="shared" si="19"/>
        <v>2.6392826337236599</v>
      </c>
      <c r="AA93" s="3"/>
      <c r="AB93" s="3"/>
    </row>
    <row r="94" spans="1:28">
      <c r="A94">
        <v>199.39363163454499</v>
      </c>
      <c r="B94">
        <v>223.53755110803701</v>
      </c>
      <c r="C94">
        <v>213.92303466796801</v>
      </c>
      <c r="D94">
        <v>222.088241161539</v>
      </c>
      <c r="E94">
        <v>14.601508546333841</v>
      </c>
      <c r="F94">
        <f t="shared" si="10"/>
        <v>0.60749601824946631</v>
      </c>
      <c r="G94">
        <f t="shared" si="11"/>
        <v>8.8703583023333614</v>
      </c>
      <c r="H94">
        <v>93</v>
      </c>
      <c r="I94">
        <f>CORREL(E2:E83,E95:E176)</f>
        <v>-0.18202720509036552</v>
      </c>
      <c r="K94" t="s">
        <v>112</v>
      </c>
      <c r="L94" s="2">
        <f t="shared" si="12"/>
        <v>7.0855326145856177</v>
      </c>
      <c r="M94" s="2">
        <v>92</v>
      </c>
      <c r="N94" s="2">
        <f>M94/J2</f>
        <v>19.913419913419911</v>
      </c>
      <c r="O94" s="2">
        <f t="shared" si="13"/>
        <v>0.11071144710290028</v>
      </c>
      <c r="P94" s="3">
        <v>8.8703583023333294</v>
      </c>
      <c r="Q94">
        <f t="shared" si="14"/>
        <v>-7.0183024871034601</v>
      </c>
      <c r="R94">
        <f t="shared" si="15"/>
        <v>0.97375696756114205</v>
      </c>
      <c r="S94">
        <f t="shared" si="16"/>
        <v>7.0855326145856177</v>
      </c>
      <c r="T94">
        <v>0</v>
      </c>
      <c r="U94" t="str">
        <f t="shared" si="17"/>
        <v>0</v>
      </c>
      <c r="V94">
        <f t="shared" si="18"/>
        <v>0</v>
      </c>
      <c r="W94" s="3">
        <v>-3.6388173262520498</v>
      </c>
      <c r="X94">
        <f t="shared" si="19"/>
        <v>2.3611826737479502</v>
      </c>
      <c r="AA94" s="5"/>
      <c r="AB94" s="3"/>
    </row>
    <row r="95" spans="1:28">
      <c r="A95">
        <v>197.50365403468501</v>
      </c>
      <c r="B95">
        <v>220.15030845315499</v>
      </c>
      <c r="C95">
        <v>208.744237046297</v>
      </c>
      <c r="D95">
        <v>218.99338302909101</v>
      </c>
      <c r="E95">
        <v>11.299963844091966</v>
      </c>
      <c r="F95">
        <f t="shared" si="10"/>
        <v>0.58508788455159788</v>
      </c>
      <c r="G95">
        <f t="shared" si="11"/>
        <v>6.6114719410493104</v>
      </c>
      <c r="H95">
        <v>94</v>
      </c>
      <c r="I95">
        <f>CORREL(E2:E82,E96:E176)</f>
        <v>-3.2699386543885545E-2</v>
      </c>
      <c r="K95" t="s">
        <v>113</v>
      </c>
      <c r="L95" s="2">
        <f t="shared" si="12"/>
        <v>20.68464541949654</v>
      </c>
      <c r="M95" s="2">
        <v>93</v>
      </c>
      <c r="N95" s="2">
        <f>M95/J2</f>
        <v>20.129870129870131</v>
      </c>
      <c r="O95" s="2">
        <f t="shared" si="13"/>
        <v>0.32319758467963344</v>
      </c>
      <c r="P95" s="3">
        <v>6.6114719410492899</v>
      </c>
      <c r="Q95">
        <f t="shared" si="14"/>
        <v>-20.679770687153901</v>
      </c>
      <c r="R95">
        <f t="shared" si="15"/>
        <v>-0.449043936635938</v>
      </c>
      <c r="S95">
        <f t="shared" si="16"/>
        <v>20.68464541949654</v>
      </c>
      <c r="T95">
        <v>0</v>
      </c>
      <c r="U95" t="str">
        <f t="shared" si="17"/>
        <v>0</v>
      </c>
      <c r="V95">
        <f t="shared" si="18"/>
        <v>0</v>
      </c>
      <c r="W95" s="3">
        <v>-3.6035447814272898</v>
      </c>
      <c r="X95">
        <f t="shared" si="19"/>
        <v>2.3964552185727102</v>
      </c>
      <c r="AA95" s="3"/>
      <c r="AB95" s="3"/>
    </row>
    <row r="96" spans="1:28">
      <c r="A96">
        <v>205.298365730255</v>
      </c>
      <c r="B96">
        <v>225.23729328793701</v>
      </c>
      <c r="C96">
        <v>201.35233814521499</v>
      </c>
      <c r="D96">
        <v>223.734463821589</v>
      </c>
      <c r="E96">
        <v>4.2225146662647068</v>
      </c>
      <c r="F96">
        <f t="shared" si="10"/>
        <v>0.56257113019061278</v>
      </c>
      <c r="G96">
        <f t="shared" si="11"/>
        <v>2.3754648480469744</v>
      </c>
      <c r="H96">
        <v>95</v>
      </c>
      <c r="I96">
        <f>CORREL(E2:E81,E97:E176)</f>
        <v>6.6687221175714351E-2</v>
      </c>
      <c r="K96" t="s">
        <v>114</v>
      </c>
      <c r="L96" s="2">
        <f t="shared" si="12"/>
        <v>21.022182831341411</v>
      </c>
      <c r="M96" s="2">
        <v>94</v>
      </c>
      <c r="N96" s="2">
        <f>M96/J2</f>
        <v>20.346320346320347</v>
      </c>
      <c r="O96" s="2">
        <f t="shared" si="13"/>
        <v>0.32847160673970954</v>
      </c>
      <c r="P96" s="3">
        <v>2.3754648480469398</v>
      </c>
      <c r="Q96">
        <f t="shared" si="14"/>
        <v>17.811722619116701</v>
      </c>
      <c r="R96">
        <f t="shared" si="15"/>
        <v>-11.1657829252584</v>
      </c>
      <c r="S96">
        <f t="shared" si="16"/>
        <v>21.022182831341411</v>
      </c>
      <c r="T96">
        <v>0</v>
      </c>
      <c r="U96" t="str">
        <f t="shared" si="17"/>
        <v>0</v>
      </c>
      <c r="V96">
        <f t="shared" si="18"/>
        <v>0</v>
      </c>
      <c r="W96" s="3">
        <v>-3.2579373796781099</v>
      </c>
      <c r="X96">
        <f t="shared" si="19"/>
        <v>2.7420626203218901</v>
      </c>
      <c r="AA96" s="5"/>
      <c r="AB96" s="3"/>
    </row>
    <row r="97" spans="1:28">
      <c r="A97">
        <v>205.298365730255</v>
      </c>
      <c r="B97">
        <v>225.23729328793701</v>
      </c>
      <c r="C97">
        <v>201.35233814521499</v>
      </c>
      <c r="D97">
        <v>223.734463821589</v>
      </c>
      <c r="E97">
        <v>4.2225146662647068</v>
      </c>
      <c r="F97">
        <f t="shared" si="10"/>
        <v>0.54000000000000048</v>
      </c>
      <c r="G97">
        <f t="shared" si="11"/>
        <v>2.2801579197829436</v>
      </c>
      <c r="H97">
        <v>96</v>
      </c>
      <c r="I97">
        <f>CORREL(E2:E80,E98:E176)</f>
        <v>0.15375533681389744</v>
      </c>
      <c r="K97" t="s">
        <v>115</v>
      </c>
      <c r="L97" s="2">
        <f t="shared" si="12"/>
        <v>18.662398701783431</v>
      </c>
      <c r="M97" s="2">
        <v>95</v>
      </c>
      <c r="N97" s="2">
        <f>M97/J2</f>
        <v>20.562770562770563</v>
      </c>
      <c r="O97" s="2">
        <f t="shared" si="13"/>
        <v>0.29159997971536611</v>
      </c>
      <c r="P97" s="3">
        <v>2.2801579197829098</v>
      </c>
      <c r="Q97">
        <f t="shared" si="14"/>
        <v>17.483983033281</v>
      </c>
      <c r="R97">
        <f t="shared" si="15"/>
        <v>6.5265199452901399</v>
      </c>
      <c r="S97">
        <f t="shared" si="16"/>
        <v>18.662398701783431</v>
      </c>
      <c r="T97">
        <v>0</v>
      </c>
      <c r="U97" t="str">
        <f t="shared" si="17"/>
        <v>0</v>
      </c>
      <c r="V97">
        <f t="shared" si="18"/>
        <v>0</v>
      </c>
      <c r="W97" s="3">
        <v>-2.63175859838007</v>
      </c>
      <c r="X97">
        <f t="shared" si="19"/>
        <v>3.36824140161993</v>
      </c>
      <c r="AA97" s="5"/>
      <c r="AB97" s="3"/>
    </row>
    <row r="98" spans="1:28">
      <c r="A98">
        <v>190.06723984299001</v>
      </c>
      <c r="B98">
        <v>225.07980358554201</v>
      </c>
      <c r="C98">
        <v>209.82713893786399</v>
      </c>
      <c r="D98">
        <v>225.94771685767199</v>
      </c>
      <c r="E98">
        <v>19.778950570936296</v>
      </c>
      <c r="F98">
        <f t="shared" si="10"/>
        <v>0.51742886980938796</v>
      </c>
      <c r="G98">
        <f t="shared" si="11"/>
        <v>10.234200039935317</v>
      </c>
      <c r="H98">
        <v>97</v>
      </c>
      <c r="I98">
        <f>CORREL(E2:E79,E99:E176)</f>
        <v>0.22231329123875285</v>
      </c>
      <c r="K98" t="s">
        <v>116</v>
      </c>
      <c r="L98" s="2">
        <f t="shared" si="12"/>
        <v>31.144209651424895</v>
      </c>
      <c r="M98" s="2">
        <v>96</v>
      </c>
      <c r="N98" s="2">
        <f>M98/J2</f>
        <v>20.779220779220779</v>
      </c>
      <c r="O98" s="2">
        <f t="shared" si="13"/>
        <v>0.48662827580351398</v>
      </c>
      <c r="P98" s="3">
        <v>10.234200039935301</v>
      </c>
      <c r="Q98">
        <f t="shared" si="14"/>
        <v>-31.003897827816601</v>
      </c>
      <c r="R98">
        <f t="shared" si="15"/>
        <v>-2.9529839644360401</v>
      </c>
      <c r="S98">
        <f t="shared" si="16"/>
        <v>31.144209651424895</v>
      </c>
      <c r="T98">
        <v>0</v>
      </c>
      <c r="U98" t="str">
        <f t="shared" si="17"/>
        <v>0</v>
      </c>
      <c r="V98">
        <f t="shared" si="18"/>
        <v>0</v>
      </c>
      <c r="W98" s="3">
        <v>-1.7789345337218001</v>
      </c>
      <c r="X98">
        <f t="shared" si="19"/>
        <v>4.2210654662781995</v>
      </c>
      <c r="AA98" s="5"/>
      <c r="AB98" s="3"/>
    </row>
    <row r="99" spans="1:28">
      <c r="A99">
        <v>180.92298978219199</v>
      </c>
      <c r="B99">
        <v>225.37859561192801</v>
      </c>
      <c r="C99">
        <v>211.138889891628</v>
      </c>
      <c r="D99">
        <v>225.85787690752599</v>
      </c>
      <c r="E99">
        <v>30.219701024062513</v>
      </c>
      <c r="F99">
        <f t="shared" si="10"/>
        <v>0.49491211544840241</v>
      </c>
      <c r="G99">
        <f t="shared" si="11"/>
        <v>14.956096162037031</v>
      </c>
      <c r="H99">
        <v>98</v>
      </c>
      <c r="I99">
        <f>CORREL(E2:E78,E100:E176)</f>
        <v>0.14102182579352665</v>
      </c>
      <c r="K99" t="s">
        <v>117</v>
      </c>
      <c r="L99" s="2">
        <f t="shared" si="12"/>
        <v>41.549812181331468</v>
      </c>
      <c r="M99" s="2">
        <v>97</v>
      </c>
      <c r="N99" s="2">
        <f>M99/J2</f>
        <v>20.995670995670995</v>
      </c>
      <c r="O99" s="2">
        <f t="shared" si="13"/>
        <v>0.64921581533330419</v>
      </c>
      <c r="P99" s="3">
        <v>14.956096162036999</v>
      </c>
      <c r="Q99">
        <f t="shared" si="14"/>
        <v>-7.9792296516224201</v>
      </c>
      <c r="R99">
        <f t="shared" si="15"/>
        <v>40.776448919328303</v>
      </c>
      <c r="S99">
        <f t="shared" si="16"/>
        <v>41.549812181331468</v>
      </c>
      <c r="T99">
        <v>0</v>
      </c>
      <c r="U99" t="str">
        <f t="shared" si="17"/>
        <v>0</v>
      </c>
      <c r="V99">
        <f t="shared" si="18"/>
        <v>0</v>
      </c>
      <c r="W99" s="3">
        <v>-0.77290982151064602</v>
      </c>
      <c r="X99">
        <f t="shared" si="19"/>
        <v>5.2270901784893535</v>
      </c>
      <c r="AA99" s="5"/>
      <c r="AB99" s="3"/>
    </row>
    <row r="100" spans="1:28">
      <c r="A100">
        <v>176.85813672254901</v>
      </c>
      <c r="B100">
        <v>227.015712871625</v>
      </c>
      <c r="C100">
        <v>210.28149841545999</v>
      </c>
      <c r="D100">
        <v>229.63864147616701</v>
      </c>
      <c r="E100">
        <v>33.526122073983956</v>
      </c>
      <c r="F100">
        <f t="shared" si="10"/>
        <v>0.47250398175053393</v>
      </c>
      <c r="G100">
        <f t="shared" si="11"/>
        <v>15.841226172611888</v>
      </c>
      <c r="H100">
        <v>99</v>
      </c>
      <c r="I100">
        <f>CORREL(E2:E77,E101:E176)</f>
        <v>0.19520336037179623</v>
      </c>
      <c r="K100" t="s">
        <v>118</v>
      </c>
      <c r="L100" s="2">
        <f t="shared" si="12"/>
        <v>31.160202350215371</v>
      </c>
      <c r="M100" s="2">
        <v>98</v>
      </c>
      <c r="N100" s="2">
        <f>M100/J2</f>
        <v>21.212121212121211</v>
      </c>
      <c r="O100" s="2">
        <f t="shared" si="13"/>
        <v>0.48687816172211518</v>
      </c>
      <c r="P100" s="3">
        <v>15.841226172611901</v>
      </c>
      <c r="Q100">
        <f t="shared" si="14"/>
        <v>10.569922669953501</v>
      </c>
      <c r="R100">
        <f t="shared" si="15"/>
        <v>-29.3127096198487</v>
      </c>
      <c r="S100">
        <f t="shared" si="16"/>
        <v>31.160202350215371</v>
      </c>
      <c r="T100">
        <v>0</v>
      </c>
      <c r="U100" t="str">
        <f t="shared" si="17"/>
        <v>0</v>
      </c>
      <c r="V100">
        <f t="shared" si="18"/>
        <v>0</v>
      </c>
      <c r="W100" s="3">
        <v>0.29967736554756003</v>
      </c>
      <c r="X100">
        <f t="shared" si="19"/>
        <v>6.2996773655475602</v>
      </c>
      <c r="AA100" s="5"/>
      <c r="AB100" s="3"/>
    </row>
    <row r="101" spans="1:28">
      <c r="A101">
        <v>176.85813672254901</v>
      </c>
      <c r="B101">
        <v>227.015712871625</v>
      </c>
      <c r="C101">
        <v>210.28149841545999</v>
      </c>
      <c r="D101">
        <v>229.63864147616701</v>
      </c>
      <c r="E101">
        <v>33.526122073983956</v>
      </c>
      <c r="F101">
        <f t="shared" si="10"/>
        <v>0.45025845187258101</v>
      </c>
      <c r="G101">
        <f t="shared" si="11"/>
        <v>15.095419822323182</v>
      </c>
      <c r="H101">
        <v>100</v>
      </c>
      <c r="I101">
        <f>CORREL(E2:E76,E102:E176)</f>
        <v>9.6091636133870992E-2</v>
      </c>
      <c r="K101" t="s">
        <v>119</v>
      </c>
      <c r="L101" s="2">
        <f t="shared" si="12"/>
        <v>23.966929885047396</v>
      </c>
      <c r="M101" s="2">
        <v>99</v>
      </c>
      <c r="N101" s="2">
        <f>M101/J2</f>
        <v>21.428571428571427</v>
      </c>
      <c r="O101" s="2">
        <f t="shared" si="13"/>
        <v>0.37448327945386556</v>
      </c>
      <c r="P101" s="3">
        <v>15.095419822323199</v>
      </c>
      <c r="Q101">
        <f t="shared" si="14"/>
        <v>-9.1652981100351401</v>
      </c>
      <c r="R101">
        <f t="shared" si="15"/>
        <v>-22.1452260920715</v>
      </c>
      <c r="S101">
        <f t="shared" si="16"/>
        <v>23.966929885047396</v>
      </c>
      <c r="T101">
        <v>0</v>
      </c>
      <c r="U101" t="str">
        <f t="shared" si="17"/>
        <v>0</v>
      </c>
      <c r="V101">
        <f t="shared" si="18"/>
        <v>0</v>
      </c>
      <c r="W101" s="3">
        <v>1.3464565391075001</v>
      </c>
      <c r="X101">
        <f t="shared" si="19"/>
        <v>7.3464565391074999</v>
      </c>
      <c r="AA101" s="5"/>
      <c r="AB101" s="3"/>
    </row>
    <row r="102" spans="1:28">
      <c r="A102">
        <v>168.40984276203699</v>
      </c>
      <c r="B102">
        <v>225.33215807012999</v>
      </c>
      <c r="C102">
        <v>210.94958187355601</v>
      </c>
      <c r="D102">
        <v>229.491268885274</v>
      </c>
      <c r="E102">
        <v>42.742573699401269</v>
      </c>
      <c r="F102">
        <f t="shared" si="10"/>
        <v>0.42822911724449869</v>
      </c>
      <c r="G102">
        <f t="shared" si="11"/>
        <v>18.303614604052534</v>
      </c>
      <c r="H102">
        <v>101</v>
      </c>
      <c r="I102">
        <f>CORREL(E2:E75,E103:E176)</f>
        <v>0.14536155549034141</v>
      </c>
      <c r="K102" t="s">
        <v>120</v>
      </c>
      <c r="L102" s="2">
        <f t="shared" si="12"/>
        <v>9.4034210724408815</v>
      </c>
      <c r="M102" s="2">
        <v>100</v>
      </c>
      <c r="N102" s="2">
        <f>M102/J2</f>
        <v>21.645021645021643</v>
      </c>
      <c r="O102" s="2">
        <f t="shared" si="13"/>
        <v>0.14692845425688877</v>
      </c>
      <c r="P102" s="3">
        <v>18.303614604052498</v>
      </c>
      <c r="Q102">
        <f t="shared" si="14"/>
        <v>8.4877552116218595</v>
      </c>
      <c r="R102">
        <f t="shared" si="15"/>
        <v>-4.0475102635090598</v>
      </c>
      <c r="S102">
        <f t="shared" si="16"/>
        <v>9.4034210724408815</v>
      </c>
      <c r="T102">
        <v>0</v>
      </c>
      <c r="U102" t="str">
        <f t="shared" si="17"/>
        <v>0</v>
      </c>
      <c r="V102">
        <f t="shared" si="18"/>
        <v>0</v>
      </c>
      <c r="W102" s="3">
        <v>2.27727977961715</v>
      </c>
      <c r="X102">
        <f t="shared" si="19"/>
        <v>8.2772797796171496</v>
      </c>
      <c r="AA102" s="5"/>
      <c r="AB102" s="3"/>
    </row>
    <row r="103" spans="1:28">
      <c r="A103">
        <v>168.40984276203699</v>
      </c>
      <c r="B103">
        <v>225.33215807012999</v>
      </c>
      <c r="C103">
        <v>210.94958187355601</v>
      </c>
      <c r="D103">
        <v>229.491268885274</v>
      </c>
      <c r="E103">
        <v>42.742573699401269</v>
      </c>
      <c r="F103">
        <f t="shared" si="10"/>
        <v>0.40646904846294751</v>
      </c>
      <c r="G103">
        <f t="shared" si="11"/>
        <v>17.373533260453041</v>
      </c>
      <c r="H103">
        <v>102</v>
      </c>
      <c r="I103">
        <f>CORREL(E2:E74,E104:E176)</f>
        <v>0.13026799948706244</v>
      </c>
      <c r="K103" t="s">
        <v>121</v>
      </c>
      <c r="L103" s="2">
        <f t="shared" si="12"/>
        <v>68.74433700400202</v>
      </c>
      <c r="M103" s="2">
        <v>101</v>
      </c>
      <c r="N103" s="2">
        <f>M103/J2</f>
        <v>21.861471861471863</v>
      </c>
      <c r="O103" s="2">
        <f t="shared" si="13"/>
        <v>1.0741302656875316</v>
      </c>
      <c r="P103" s="3">
        <v>17.373533260453002</v>
      </c>
      <c r="Q103">
        <f t="shared" si="14"/>
        <v>-18.8272379275218</v>
      </c>
      <c r="R103">
        <f t="shared" si="15"/>
        <v>66.115951041638098</v>
      </c>
      <c r="S103">
        <f t="shared" si="16"/>
        <v>68.74433700400202</v>
      </c>
      <c r="T103">
        <v>0</v>
      </c>
      <c r="U103" t="str">
        <f t="shared" si="17"/>
        <v>0</v>
      </c>
      <c r="V103">
        <f t="shared" si="18"/>
        <v>0</v>
      </c>
      <c r="W103" s="3">
        <v>3.01198521461852</v>
      </c>
      <c r="X103">
        <f t="shared" si="19"/>
        <v>9.0119852146185195</v>
      </c>
      <c r="AA103" s="3"/>
      <c r="AB103" s="3"/>
    </row>
    <row r="104" spans="1:28">
      <c r="A104">
        <v>162.003805791357</v>
      </c>
      <c r="B104">
        <v>226.00336097093799</v>
      </c>
      <c r="C104">
        <v>185.018700031918</v>
      </c>
      <c r="D104">
        <v>225.851132166524</v>
      </c>
      <c r="E104">
        <v>23.015397683140332</v>
      </c>
      <c r="F104">
        <f t="shared" si="10"/>
        <v>0.38503066743957859</v>
      </c>
      <c r="G104">
        <f t="shared" si="11"/>
        <v>8.8616339313268533</v>
      </c>
      <c r="H104">
        <v>103</v>
      </c>
      <c r="I104">
        <f>CORREL(E2:E73,E105:E176)</f>
        <v>0.14142580363278609</v>
      </c>
      <c r="K104" t="s">
        <v>122</v>
      </c>
      <c r="L104" s="2">
        <f t="shared" si="12"/>
        <v>50.223347740215566</v>
      </c>
      <c r="M104" s="2">
        <v>102</v>
      </c>
      <c r="N104" s="2">
        <f>M104/J2</f>
        <v>22.077922077922079</v>
      </c>
      <c r="O104" s="2">
        <f t="shared" si="13"/>
        <v>0.78473980844086821</v>
      </c>
      <c r="P104" s="3">
        <v>8.8616339313268302</v>
      </c>
      <c r="Q104">
        <f t="shared" si="14"/>
        <v>10.0614921067677</v>
      </c>
      <c r="R104">
        <f t="shared" si="15"/>
        <v>-49.205193169218099</v>
      </c>
      <c r="S104">
        <f t="shared" si="16"/>
        <v>50.223347740215566</v>
      </c>
      <c r="T104">
        <v>0</v>
      </c>
      <c r="U104" t="str">
        <f t="shared" si="17"/>
        <v>0</v>
      </c>
      <c r="V104">
        <f t="shared" si="18"/>
        <v>0</v>
      </c>
      <c r="W104" s="3">
        <v>3.4873005053778399</v>
      </c>
      <c r="X104">
        <f t="shared" si="19"/>
        <v>9.4873005053778403</v>
      </c>
      <c r="AA104" s="5"/>
      <c r="AB104" s="3"/>
    </row>
    <row r="105" spans="1:28">
      <c r="A105">
        <v>162.003805791357</v>
      </c>
      <c r="B105">
        <v>226.00336097093799</v>
      </c>
      <c r="C105">
        <v>185.018700031918</v>
      </c>
      <c r="D105">
        <v>225.851132166524</v>
      </c>
      <c r="E105">
        <v>23.015397683140332</v>
      </c>
      <c r="F105">
        <f t="shared" si="10"/>
        <v>0.36396562111205866</v>
      </c>
      <c r="G105">
        <f t="shared" si="11"/>
        <v>8.3768135128852066</v>
      </c>
      <c r="H105">
        <v>104</v>
      </c>
      <c r="I105">
        <f>CORREL(E2:E72,E106:E176)</f>
        <v>0.11880608832660565</v>
      </c>
      <c r="K105" t="s">
        <v>123</v>
      </c>
      <c r="L105" s="2">
        <f t="shared" si="12"/>
        <v>37.548531973614892</v>
      </c>
      <c r="M105" s="2">
        <v>103</v>
      </c>
      <c r="N105" s="2">
        <f>M105/J2</f>
        <v>22.294372294372295</v>
      </c>
      <c r="O105" s="2">
        <f t="shared" si="13"/>
        <v>0.58669581208773269</v>
      </c>
      <c r="P105" s="3">
        <v>8.3768135128851906</v>
      </c>
      <c r="Q105">
        <f t="shared" si="14"/>
        <v>-33.832718829187797</v>
      </c>
      <c r="R105">
        <f t="shared" si="15"/>
        <v>16.2861717416556</v>
      </c>
      <c r="S105">
        <f t="shared" si="16"/>
        <v>37.548531973614892</v>
      </c>
      <c r="T105">
        <v>0</v>
      </c>
      <c r="U105" t="str">
        <f t="shared" si="17"/>
        <v>0</v>
      </c>
      <c r="V105">
        <f t="shared" si="18"/>
        <v>0</v>
      </c>
      <c r="W105" s="3">
        <v>3.6622918182122199</v>
      </c>
      <c r="X105">
        <f t="shared" si="19"/>
        <v>9.6622918182122195</v>
      </c>
      <c r="AA105" s="3"/>
      <c r="AB105" s="3"/>
    </row>
    <row r="106" spans="1:28">
      <c r="A106">
        <v>167.91676847108999</v>
      </c>
      <c r="B106">
        <v>225.671013858067</v>
      </c>
      <c r="C106">
        <v>175.13809287223299</v>
      </c>
      <c r="D106">
        <v>225.26518279198001</v>
      </c>
      <c r="E106">
        <v>7.2327190572249194</v>
      </c>
      <c r="F106">
        <f t="shared" si="10"/>
        <v>0.3433246570220706</v>
      </c>
      <c r="G106">
        <f t="shared" si="11"/>
        <v>2.4831707896587392</v>
      </c>
      <c r="H106">
        <v>105</v>
      </c>
      <c r="I106">
        <f>CORREL(E2:E71,E107:E176)</f>
        <v>0.19280518857340112</v>
      </c>
      <c r="K106" t="s">
        <v>124</v>
      </c>
      <c r="L106" s="2">
        <f t="shared" si="12"/>
        <v>44.141313177088698</v>
      </c>
      <c r="M106" s="2">
        <v>104</v>
      </c>
      <c r="N106" s="2">
        <f>M106/J2</f>
        <v>22.510822510822511</v>
      </c>
      <c r="O106" s="2">
        <f t="shared" si="13"/>
        <v>0.6897080183920109</v>
      </c>
      <c r="P106" s="3">
        <v>2.4831707896587099</v>
      </c>
      <c r="Q106">
        <f t="shared" si="14"/>
        <v>43.290711170192402</v>
      </c>
      <c r="R106">
        <f t="shared" si="15"/>
        <v>-8.6237958798201397</v>
      </c>
      <c r="S106">
        <f t="shared" si="16"/>
        <v>44.141313177088698</v>
      </c>
      <c r="T106">
        <v>0</v>
      </c>
      <c r="U106" t="str">
        <f t="shared" si="17"/>
        <v>0</v>
      </c>
      <c r="V106">
        <f t="shared" si="18"/>
        <v>0</v>
      </c>
      <c r="W106" s="3">
        <v>3.5218890187608101</v>
      </c>
      <c r="X106">
        <f t="shared" si="19"/>
        <v>9.5218890187608096</v>
      </c>
      <c r="AA106" s="5"/>
      <c r="AB106" s="3"/>
    </row>
    <row r="107" spans="1:28">
      <c r="A107">
        <v>144.222931739421</v>
      </c>
      <c r="B107">
        <v>226.776308289761</v>
      </c>
      <c r="C107">
        <v>175.699946659548</v>
      </c>
      <c r="D107">
        <v>223.63470910217001</v>
      </c>
      <c r="E107">
        <v>31.633401867920728</v>
      </c>
      <c r="F107">
        <f t="shared" si="10"/>
        <v>0.32315750106004149</v>
      </c>
      <c r="G107">
        <f t="shared" si="11"/>
        <v>10.222571097665311</v>
      </c>
      <c r="H107">
        <v>106</v>
      </c>
      <c r="I107">
        <f>CORREL(E2:E70,E108:E176)</f>
        <v>0.20074687090303342</v>
      </c>
      <c r="K107" t="s">
        <v>125</v>
      </c>
      <c r="L107" s="2">
        <f t="shared" si="12"/>
        <v>37.545073097741209</v>
      </c>
      <c r="M107" s="2">
        <v>105</v>
      </c>
      <c r="N107" s="2">
        <f>M107/J2</f>
        <v>22.727272727272727</v>
      </c>
      <c r="O107" s="2">
        <f t="shared" si="13"/>
        <v>0.58664176715220639</v>
      </c>
      <c r="P107" s="3">
        <v>10.2225710976653</v>
      </c>
      <c r="Q107">
        <f t="shared" si="14"/>
        <v>10.5539092991449</v>
      </c>
      <c r="R107">
        <f t="shared" si="15"/>
        <v>36.031201928608397</v>
      </c>
      <c r="S107">
        <f t="shared" si="16"/>
        <v>37.545073097741209</v>
      </c>
      <c r="T107">
        <v>0</v>
      </c>
      <c r="U107" t="str">
        <f t="shared" si="17"/>
        <v>0</v>
      </c>
      <c r="V107">
        <f t="shared" si="18"/>
        <v>0</v>
      </c>
      <c r="W107" s="3">
        <v>3.0781835018368802</v>
      </c>
      <c r="X107">
        <f t="shared" si="19"/>
        <v>9.0781835018368806</v>
      </c>
      <c r="AA107" s="3"/>
      <c r="AB107" s="3"/>
    </row>
    <row r="108" spans="1:28">
      <c r="A108">
        <v>144.222931739421</v>
      </c>
      <c r="B108">
        <v>226.776308289761</v>
      </c>
      <c r="C108">
        <v>175.699946659548</v>
      </c>
      <c r="D108">
        <v>223.63470910217001</v>
      </c>
      <c r="E108">
        <v>31.633401867920728</v>
      </c>
      <c r="F108">
        <f t="shared" si="10"/>
        <v>0.30351273767111808</v>
      </c>
      <c r="G108">
        <f t="shared" si="11"/>
        <v>9.6011404027832814</v>
      </c>
      <c r="H108">
        <v>107</v>
      </c>
      <c r="I108">
        <f>CORREL(E2:E69,E109:E176)</f>
        <v>0.15808806520099203</v>
      </c>
      <c r="K108" t="s">
        <v>126</v>
      </c>
      <c r="L108" s="2">
        <f t="shared" si="12"/>
        <v>59.696650314291766</v>
      </c>
      <c r="M108" s="2">
        <v>106</v>
      </c>
      <c r="N108" s="2">
        <f>M108/J2</f>
        <v>22.943722943722943</v>
      </c>
      <c r="O108" s="2">
        <f t="shared" si="13"/>
        <v>0.93276016116080884</v>
      </c>
      <c r="P108" s="3">
        <v>9.6011404027832405</v>
      </c>
      <c r="Q108">
        <f t="shared" si="14"/>
        <v>-23.843138592524401</v>
      </c>
      <c r="R108">
        <f t="shared" si="15"/>
        <v>-54.728372904778603</v>
      </c>
      <c r="S108">
        <f t="shared" si="16"/>
        <v>59.696650314291766</v>
      </c>
      <c r="T108">
        <v>0</v>
      </c>
      <c r="U108" t="str">
        <f t="shared" si="17"/>
        <v>0</v>
      </c>
      <c r="V108">
        <f t="shared" si="18"/>
        <v>0</v>
      </c>
      <c r="W108" s="3">
        <v>2.3693868886254501</v>
      </c>
      <c r="X108">
        <f t="shared" si="19"/>
        <v>8.3693868886254492</v>
      </c>
      <c r="AA108" s="5"/>
      <c r="AB108" s="3"/>
    </row>
    <row r="109" spans="1:28">
      <c r="A109">
        <v>140.737561533887</v>
      </c>
      <c r="B109">
        <v>228.52525335527099</v>
      </c>
      <c r="C109">
        <v>164.382355567546</v>
      </c>
      <c r="D109">
        <v>224.40226062819099</v>
      </c>
      <c r="E109">
        <v>24.001569822028529</v>
      </c>
      <c r="F109">
        <f t="shared" si="10"/>
        <v>0.28443769281098319</v>
      </c>
      <c r="G109">
        <f t="shared" si="11"/>
        <v>6.8269511440195148</v>
      </c>
      <c r="H109">
        <v>108</v>
      </c>
      <c r="I109">
        <f>CORREL(E2:E68,E110:E176)</f>
        <v>0.11775754443624886</v>
      </c>
      <c r="K109" t="s">
        <v>127</v>
      </c>
      <c r="L109" s="2">
        <f t="shared" si="12"/>
        <v>35.534826401716849</v>
      </c>
      <c r="M109" s="2">
        <v>107</v>
      </c>
      <c r="N109" s="2">
        <f>M109/J2</f>
        <v>23.160173160173159</v>
      </c>
      <c r="O109" s="2">
        <f t="shared" si="13"/>
        <v>0.55523166252682576</v>
      </c>
      <c r="P109" s="3">
        <v>6.8269511440194703</v>
      </c>
      <c r="Q109">
        <f t="shared" si="14"/>
        <v>-21.158990557034699</v>
      </c>
      <c r="R109">
        <f t="shared" si="15"/>
        <v>28.548572749044201</v>
      </c>
      <c r="S109">
        <f t="shared" si="16"/>
        <v>35.534826401716849</v>
      </c>
      <c r="T109">
        <v>0</v>
      </c>
      <c r="U109" t="str">
        <f t="shared" si="17"/>
        <v>0</v>
      </c>
      <c r="V109">
        <f t="shared" si="18"/>
        <v>0</v>
      </c>
      <c r="W109" s="3">
        <v>1.45654026752458</v>
      </c>
      <c r="X109">
        <f t="shared" si="19"/>
        <v>7.4565402675245798</v>
      </c>
      <c r="AA109" s="3"/>
      <c r="AB109" s="3"/>
    </row>
    <row r="110" spans="1:28">
      <c r="A110">
        <v>139.30446425857201</v>
      </c>
      <c r="B110">
        <v>229.02250938563901</v>
      </c>
      <c r="C110">
        <v>163.66346734785299</v>
      </c>
      <c r="D110">
        <v>224.125085496716</v>
      </c>
      <c r="E110">
        <v>24.846444257708061</v>
      </c>
      <c r="F110">
        <f t="shared" si="10"/>
        <v>0.26597831993348087</v>
      </c>
      <c r="G110">
        <f t="shared" si="11"/>
        <v>6.6086154999860733</v>
      </c>
      <c r="H110">
        <v>109</v>
      </c>
      <c r="I110">
        <f>CORREL(E2:E67,E111:E176)</f>
        <v>-4.1126629846102797E-2</v>
      </c>
      <c r="K110" t="s">
        <v>128</v>
      </c>
      <c r="L110" s="2">
        <f t="shared" si="12"/>
        <v>32.419339334995151</v>
      </c>
      <c r="M110" s="2">
        <v>108</v>
      </c>
      <c r="N110" s="2">
        <f>M110/J2</f>
        <v>23.376623376623375</v>
      </c>
      <c r="O110" s="2">
        <f t="shared" si="13"/>
        <v>0.50655217710929923</v>
      </c>
      <c r="P110" s="3">
        <v>6.6086154999860396</v>
      </c>
      <c r="Q110">
        <f t="shared" si="14"/>
        <v>20.509056861757799</v>
      </c>
      <c r="R110">
        <f t="shared" si="15"/>
        <v>25.107611386962901</v>
      </c>
      <c r="S110">
        <f t="shared" si="16"/>
        <v>32.419339334995151</v>
      </c>
      <c r="T110">
        <v>0</v>
      </c>
      <c r="U110" t="str">
        <f t="shared" si="17"/>
        <v>0</v>
      </c>
      <c r="V110">
        <f t="shared" si="18"/>
        <v>0</v>
      </c>
      <c r="W110" s="3">
        <v>0.418257376599456</v>
      </c>
      <c r="X110">
        <f t="shared" si="19"/>
        <v>6.4182573765994562</v>
      </c>
      <c r="AA110" s="5"/>
      <c r="AB110" s="3"/>
    </row>
    <row r="111" spans="1:28">
      <c r="A111">
        <v>139.30446425857201</v>
      </c>
      <c r="B111">
        <v>229.02250938563901</v>
      </c>
      <c r="C111">
        <v>163.66346734785299</v>
      </c>
      <c r="D111">
        <v>224.125085496716</v>
      </c>
      <c r="E111">
        <v>24.846444257708061</v>
      </c>
      <c r="F111">
        <f t="shared" si="10"/>
        <v>0.24817908928472304</v>
      </c>
      <c r="G111">
        <f t="shared" si="11"/>
        <v>6.1663679078416234</v>
      </c>
      <c r="H111">
        <v>110</v>
      </c>
      <c r="I111">
        <f>CORREL(E2:E66,E112:E176)</f>
        <v>-2.6010000701175744E-2</v>
      </c>
      <c r="K111" t="s">
        <v>129</v>
      </c>
      <c r="L111" s="2">
        <f t="shared" si="12"/>
        <v>51.51149650485624</v>
      </c>
      <c r="M111" s="2">
        <v>109</v>
      </c>
      <c r="N111" s="2">
        <f>M111/J2</f>
        <v>23.593073593073594</v>
      </c>
      <c r="O111" s="2">
        <f t="shared" si="13"/>
        <v>0.80486713288837874</v>
      </c>
      <c r="P111" s="3">
        <v>6.1663679078415896</v>
      </c>
      <c r="Q111">
        <f t="shared" si="14"/>
        <v>-46.171311651403798</v>
      </c>
      <c r="R111">
        <f t="shared" si="15"/>
        <v>-22.8395326694475</v>
      </c>
      <c r="S111">
        <f t="shared" si="16"/>
        <v>51.51149650485624</v>
      </c>
      <c r="T111">
        <v>0</v>
      </c>
      <c r="U111" t="str">
        <f t="shared" si="17"/>
        <v>0</v>
      </c>
      <c r="V111">
        <f t="shared" si="18"/>
        <v>0</v>
      </c>
      <c r="W111" s="3">
        <v>-0.65604555875346304</v>
      </c>
      <c r="X111">
        <f t="shared" si="19"/>
        <v>5.3439544412465372</v>
      </c>
      <c r="AA111" s="3"/>
      <c r="AB111" s="3"/>
    </row>
    <row r="112" spans="1:28">
      <c r="A112">
        <v>135.60015132918801</v>
      </c>
      <c r="B112">
        <v>228.68523861183701</v>
      </c>
      <c r="C112">
        <v>151.99400311778001</v>
      </c>
      <c r="D112">
        <v>228.53577515123399</v>
      </c>
      <c r="E112">
        <v>16.394533106873663</v>
      </c>
      <c r="F112">
        <f t="shared" si="10"/>
        <v>0.23108288077037159</v>
      </c>
      <c r="G112">
        <f t="shared" si="11"/>
        <v>3.7884959392215962</v>
      </c>
      <c r="H112">
        <v>111</v>
      </c>
      <c r="I112">
        <f>CORREL(E2:E65,E113:E176)</f>
        <v>3.3925134570947824E-3</v>
      </c>
      <c r="K112" t="s">
        <v>130</v>
      </c>
      <c r="L112" s="2">
        <f t="shared" si="12"/>
        <v>92.930184804060147</v>
      </c>
      <c r="M112" s="2">
        <v>110</v>
      </c>
      <c r="N112" s="2">
        <f>M112/J2</f>
        <v>23.80952380952381</v>
      </c>
      <c r="O112" s="2">
        <f t="shared" si="13"/>
        <v>1.4520341375634398</v>
      </c>
      <c r="P112" s="3">
        <v>3.78849593922157</v>
      </c>
      <c r="Q112">
        <f t="shared" si="14"/>
        <v>75.179379334559599</v>
      </c>
      <c r="R112">
        <f t="shared" si="15"/>
        <v>-54.626734943497802</v>
      </c>
      <c r="S112">
        <f t="shared" si="16"/>
        <v>92.930184804060147</v>
      </c>
      <c r="T112">
        <v>0</v>
      </c>
      <c r="U112" t="str">
        <f t="shared" si="17"/>
        <v>0</v>
      </c>
      <c r="V112">
        <f t="shared" si="18"/>
        <v>0</v>
      </c>
      <c r="W112" s="3">
        <v>-1.6738502910977899</v>
      </c>
      <c r="X112">
        <f t="shared" si="19"/>
        <v>4.3261497089022098</v>
      </c>
      <c r="AA112" s="5"/>
      <c r="AB112" s="3"/>
    </row>
    <row r="113" spans="1:28">
      <c r="A113">
        <v>135.60015132918801</v>
      </c>
      <c r="B113">
        <v>228.68523861183701</v>
      </c>
      <c r="C113">
        <v>151.99400311778001</v>
      </c>
      <c r="D113">
        <v>228.53577515123399</v>
      </c>
      <c r="E113">
        <v>16.394533106873663</v>
      </c>
      <c r="F113">
        <f t="shared" si="10"/>
        <v>0.21473088065418822</v>
      </c>
      <c r="G113">
        <f t="shared" si="11"/>
        <v>3.5204125319532262</v>
      </c>
      <c r="H113">
        <v>112</v>
      </c>
      <c r="I113">
        <f>CORREL(E2:E64,E114:E176)</f>
        <v>4.6556548370771347E-2</v>
      </c>
      <c r="K113" t="s">
        <v>131</v>
      </c>
      <c r="L113" s="2">
        <f t="shared" si="12"/>
        <v>72.702092214939569</v>
      </c>
      <c r="M113" s="2">
        <v>111</v>
      </c>
      <c r="N113" s="2">
        <f>M113/J2</f>
        <v>24.025974025974026</v>
      </c>
      <c r="O113" s="2">
        <f t="shared" si="13"/>
        <v>1.1359701908584308</v>
      </c>
      <c r="P113" s="3">
        <v>3.5204125319532</v>
      </c>
      <c r="Q113">
        <f t="shared" si="14"/>
        <v>-25.289431327317899</v>
      </c>
      <c r="R113">
        <f t="shared" si="15"/>
        <v>68.161857923404995</v>
      </c>
      <c r="S113">
        <f t="shared" si="16"/>
        <v>72.702092214939569</v>
      </c>
      <c r="T113">
        <v>0</v>
      </c>
      <c r="U113" t="str">
        <f t="shared" si="17"/>
        <v>0</v>
      </c>
      <c r="V113">
        <f t="shared" si="18"/>
        <v>0</v>
      </c>
      <c r="W113" s="3">
        <v>-2.5475041603036801</v>
      </c>
      <c r="X113">
        <f t="shared" si="19"/>
        <v>3.4524958396963199</v>
      </c>
      <c r="AA113" s="5"/>
      <c r="AB113" s="3"/>
    </row>
    <row r="114" spans="1:28">
      <c r="A114">
        <v>132.92286011217101</v>
      </c>
      <c r="B114">
        <v>228.74745884757999</v>
      </c>
      <c r="C114">
        <v>151.92768545187801</v>
      </c>
      <c r="D114">
        <v>228.264940076301</v>
      </c>
      <c r="E114">
        <v>19.010949754218114</v>
      </c>
      <c r="F114">
        <f t="shared" si="10"/>
        <v>0.19916248233671868</v>
      </c>
      <c r="G114">
        <f t="shared" si="11"/>
        <v>3.7862679446287113</v>
      </c>
      <c r="H114">
        <v>113</v>
      </c>
      <c r="I114">
        <f>CORREL(E2:E63,E115:E176)</f>
        <v>0.12726568589659989</v>
      </c>
      <c r="K114" t="s">
        <v>132</v>
      </c>
      <c r="L114" s="2">
        <f t="shared" si="12"/>
        <v>16.769406198977798</v>
      </c>
      <c r="M114" s="2">
        <v>112</v>
      </c>
      <c r="N114" s="2">
        <f>M114/J2</f>
        <v>24.242424242424242</v>
      </c>
      <c r="O114" s="2">
        <f t="shared" si="13"/>
        <v>0.26202197185902809</v>
      </c>
      <c r="P114" s="3">
        <v>3.7862679446287002</v>
      </c>
      <c r="Q114">
        <f t="shared" si="14"/>
        <v>-10.9331950669559</v>
      </c>
      <c r="R114">
        <f t="shared" si="15"/>
        <v>-12.715275454908801</v>
      </c>
      <c r="S114">
        <f t="shared" si="16"/>
        <v>16.769406198977798</v>
      </c>
      <c r="T114">
        <v>0</v>
      </c>
      <c r="U114" t="str">
        <f t="shared" si="17"/>
        <v>0</v>
      </c>
      <c r="V114">
        <f t="shared" si="18"/>
        <v>0</v>
      </c>
      <c r="W114" s="3">
        <v>-3.2017686817826201</v>
      </c>
      <c r="X114">
        <f t="shared" si="19"/>
        <v>2.7982313182173799</v>
      </c>
      <c r="AA114" s="5"/>
      <c r="AB114" s="3"/>
    </row>
    <row r="115" spans="1:28">
      <c r="A115">
        <v>132.92286011217101</v>
      </c>
      <c r="B115">
        <v>228.74745884757999</v>
      </c>
      <c r="C115">
        <v>151.92768545187801</v>
      </c>
      <c r="D115">
        <v>228.264940076301</v>
      </c>
      <c r="E115">
        <v>19.010949754218114</v>
      </c>
      <c r="F115">
        <f t="shared" si="10"/>
        <v>0.18441519145314117</v>
      </c>
      <c r="G115">
        <f t="shared" si="11"/>
        <v>3.5059079386301804</v>
      </c>
      <c r="H115">
        <v>114</v>
      </c>
      <c r="I115">
        <f>CORREL(E2:E62,E116:E176)</f>
        <v>0.15451462939938315</v>
      </c>
      <c r="K115" t="s">
        <v>133</v>
      </c>
      <c r="L115" s="2">
        <f t="shared" si="12"/>
        <v>49.00712082182163</v>
      </c>
      <c r="M115" s="2">
        <v>113</v>
      </c>
      <c r="N115" s="2">
        <f>M115/J2</f>
        <v>24.458874458874458</v>
      </c>
      <c r="O115" s="2">
        <f t="shared" si="13"/>
        <v>0.76573626284096297</v>
      </c>
      <c r="P115" s="3">
        <v>3.5059079386301599</v>
      </c>
      <c r="Q115">
        <f t="shared" si="14"/>
        <v>-48.919761037095498</v>
      </c>
      <c r="R115">
        <f t="shared" si="15"/>
        <v>-2.9248711626491799</v>
      </c>
      <c r="S115">
        <f t="shared" si="16"/>
        <v>49.00712082182163</v>
      </c>
      <c r="T115">
        <v>0</v>
      </c>
      <c r="U115" t="str">
        <f t="shared" si="17"/>
        <v>0</v>
      </c>
      <c r="V115">
        <f t="shared" si="18"/>
        <v>0</v>
      </c>
      <c r="W115" s="3">
        <v>-3.5802990342601801</v>
      </c>
      <c r="X115">
        <f t="shared" si="19"/>
        <v>2.4197009657398199</v>
      </c>
      <c r="AA115" s="5"/>
      <c r="AB115" s="3"/>
    </row>
    <row r="116" spans="1:28">
      <c r="A116">
        <v>119.64235547729901</v>
      </c>
      <c r="B116">
        <v>226.88267285536199</v>
      </c>
      <c r="C116">
        <v>141.39426324154101</v>
      </c>
      <c r="D116">
        <v>224.55192643102501</v>
      </c>
      <c r="E116">
        <v>21.876422702961545</v>
      </c>
      <c r="F116">
        <f t="shared" si="10"/>
        <v>0.17052453551890356</v>
      </c>
      <c r="G116">
        <f t="shared" si="11"/>
        <v>3.730466820237714</v>
      </c>
      <c r="H116">
        <v>115</v>
      </c>
      <c r="I116">
        <f>CORREL(E2:E61,E117:E176)</f>
        <v>0.27949941808198719</v>
      </c>
      <c r="K116" t="s">
        <v>134</v>
      </c>
      <c r="L116" s="2">
        <f t="shared" si="12"/>
        <v>73.213927371301565</v>
      </c>
      <c r="M116" s="2">
        <v>114</v>
      </c>
      <c r="N116" s="2">
        <f>M116/J2</f>
        <v>24.675324675324674</v>
      </c>
      <c r="O116" s="2">
        <f t="shared" si="13"/>
        <v>1.143967615176587</v>
      </c>
      <c r="P116" s="3">
        <v>3.7304668202376901</v>
      </c>
      <c r="Q116">
        <f t="shared" si="14"/>
        <v>58.494646630480801</v>
      </c>
      <c r="R116">
        <f t="shared" si="15"/>
        <v>-44.030165531206002</v>
      </c>
      <c r="S116">
        <f t="shared" si="16"/>
        <v>73.213927371301565</v>
      </c>
      <c r="T116">
        <v>0</v>
      </c>
      <c r="U116" t="str">
        <f t="shared" si="17"/>
        <v>0</v>
      </c>
      <c r="V116">
        <f t="shared" si="18"/>
        <v>0</v>
      </c>
      <c r="W116" s="3">
        <v>-3.6504964379506601</v>
      </c>
      <c r="X116">
        <f t="shared" si="19"/>
        <v>2.3495035620493399</v>
      </c>
      <c r="AA116" s="5"/>
      <c r="AB116" s="3"/>
    </row>
    <row r="117" spans="1:28">
      <c r="A117">
        <v>119.64235547729901</v>
      </c>
      <c r="B117">
        <v>226.88267285536199</v>
      </c>
      <c r="C117">
        <v>141.39426324154101</v>
      </c>
      <c r="D117">
        <v>224.55192643102501</v>
      </c>
      <c r="E117">
        <v>21.876422702961545</v>
      </c>
      <c r="F117">
        <f t="shared" si="10"/>
        <v>0.15752397834082943</v>
      </c>
      <c r="G117">
        <f t="shared" si="11"/>
        <v>3.4460611360361435</v>
      </c>
      <c r="H117">
        <v>116</v>
      </c>
      <c r="I117">
        <f>CORREL(E2:E60,E118:E176)</f>
        <v>0.28117051610096305</v>
      </c>
      <c r="K117" t="s">
        <v>135</v>
      </c>
      <c r="L117" s="2">
        <f t="shared" si="12"/>
        <v>70.068194676161696</v>
      </c>
      <c r="M117" s="2">
        <v>115</v>
      </c>
      <c r="N117" s="2">
        <f>M117/J2</f>
        <v>24.89177489177489</v>
      </c>
      <c r="O117" s="2">
        <f t="shared" si="13"/>
        <v>1.0948155418150265</v>
      </c>
      <c r="P117" s="3">
        <v>3.44606113603612</v>
      </c>
      <c r="Q117">
        <f t="shared" si="14"/>
        <v>-35.683825819458399</v>
      </c>
      <c r="R117">
        <f t="shared" si="15"/>
        <v>60.301048747621699</v>
      </c>
      <c r="S117">
        <f t="shared" si="16"/>
        <v>70.068194676161696</v>
      </c>
      <c r="T117">
        <v>0</v>
      </c>
      <c r="U117" t="str">
        <f t="shared" si="17"/>
        <v>0</v>
      </c>
      <c r="V117">
        <f t="shared" si="18"/>
        <v>0</v>
      </c>
      <c r="W117" s="3">
        <v>-3.4063155395833</v>
      </c>
      <c r="X117">
        <f t="shared" si="19"/>
        <v>2.5936844604167</v>
      </c>
      <c r="AA117" s="5"/>
      <c r="AB117" s="3"/>
    </row>
    <row r="118" spans="1:28">
      <c r="A118">
        <v>118.558113068458</v>
      </c>
      <c r="B118">
        <v>224.67609711287</v>
      </c>
      <c r="C118">
        <v>139.35437534198601</v>
      </c>
      <c r="D118">
        <v>224.25829413150501</v>
      </c>
      <c r="E118">
        <v>20.8004587420711</v>
      </c>
      <c r="F118">
        <f t="shared" si="10"/>
        <v>0.1454448393998749</v>
      </c>
      <c r="G118">
        <f t="shared" si="11"/>
        <v>3.0253193811842554</v>
      </c>
      <c r="H118">
        <v>117</v>
      </c>
      <c r="I118">
        <f>CORREL(E2:E59,E119:E176)</f>
        <v>0.37853475000493786</v>
      </c>
      <c r="K118" t="s">
        <v>136</v>
      </c>
      <c r="L118" s="2">
        <f t="shared" si="12"/>
        <v>122.29532908352341</v>
      </c>
      <c r="M118" s="2">
        <v>116</v>
      </c>
      <c r="N118" s="2">
        <f>M118/J2</f>
        <v>25.108225108225106</v>
      </c>
      <c r="O118" s="2">
        <f t="shared" si="13"/>
        <v>1.9108645169300533</v>
      </c>
      <c r="P118" s="3">
        <v>3.02531938118423</v>
      </c>
      <c r="Q118">
        <f t="shared" si="14"/>
        <v>119.86687815717499</v>
      </c>
      <c r="R118">
        <f t="shared" si="15"/>
        <v>-24.2503409563712</v>
      </c>
      <c r="S118">
        <f t="shared" si="16"/>
        <v>122.29532908352341</v>
      </c>
      <c r="T118">
        <v>0</v>
      </c>
      <c r="U118" t="str">
        <f t="shared" si="17"/>
        <v>0</v>
      </c>
      <c r="V118">
        <f t="shared" si="18"/>
        <v>0</v>
      </c>
      <c r="W118" s="3">
        <v>-2.8687850341667001</v>
      </c>
      <c r="X118">
        <f t="shared" si="19"/>
        <v>3.1312149658332999</v>
      </c>
      <c r="AA118" s="5"/>
      <c r="AB118" s="3"/>
    </row>
    <row r="119" spans="1:28">
      <c r="A119">
        <v>109.405389926776</v>
      </c>
      <c r="B119">
        <v>229.80516913150501</v>
      </c>
      <c r="C119">
        <v>144.61967426700801</v>
      </c>
      <c r="D119">
        <v>228.99016835253499</v>
      </c>
      <c r="E119">
        <v>35.223714282631114</v>
      </c>
      <c r="F119">
        <f t="shared" si="10"/>
        <v>0.13431621839975677</v>
      </c>
      <c r="G119">
        <f t="shared" si="11"/>
        <v>4.7311161004365125</v>
      </c>
      <c r="H119">
        <v>118</v>
      </c>
      <c r="I119">
        <f>CORREL(E2:E58,E120:E176)</f>
        <v>0.26437318818389455</v>
      </c>
      <c r="K119" t="s">
        <v>137</v>
      </c>
      <c r="L119" s="2">
        <f t="shared" si="12"/>
        <v>154.54491566234623</v>
      </c>
      <c r="M119" s="2">
        <v>117</v>
      </c>
      <c r="N119" s="2">
        <f>M119/J2</f>
        <v>25.324675324675326</v>
      </c>
      <c r="O119" s="2">
        <f t="shared" si="13"/>
        <v>2.4147643072241598</v>
      </c>
      <c r="P119" s="3">
        <v>4.7311161004364903</v>
      </c>
      <c r="Q119">
        <f t="shared" si="14"/>
        <v>-154.15265346350699</v>
      </c>
      <c r="R119">
        <f t="shared" si="15"/>
        <v>11.0041077440035</v>
      </c>
      <c r="S119">
        <f t="shared" si="16"/>
        <v>154.54491566234623</v>
      </c>
      <c r="T119">
        <v>0</v>
      </c>
      <c r="U119" t="str">
        <f t="shared" si="17"/>
        <v>0</v>
      </c>
      <c r="V119">
        <f t="shared" si="18"/>
        <v>0</v>
      </c>
      <c r="W119" s="3">
        <v>-2.0841966878947402</v>
      </c>
      <c r="X119">
        <f t="shared" si="19"/>
        <v>3.9158033121052598</v>
      </c>
      <c r="AA119" s="3"/>
      <c r="AB119" s="3"/>
    </row>
    <row r="120" spans="1:28">
      <c r="A120">
        <v>105.222655656272</v>
      </c>
      <c r="B120">
        <v>230.85475200252301</v>
      </c>
      <c r="C120">
        <v>141.105866547224</v>
      </c>
      <c r="D120">
        <v>231.65204783636301</v>
      </c>
      <c r="E120">
        <v>35.892067431275045</v>
      </c>
      <c r="F120">
        <f t="shared" si="10"/>
        <v>0.1241649251632162</v>
      </c>
      <c r="G120">
        <f t="shared" si="11"/>
        <v>4.4565358665573758</v>
      </c>
      <c r="H120">
        <v>119</v>
      </c>
      <c r="I120">
        <f>CORREL(E2:E57,E121:E176)</f>
        <v>0.29435526529303407</v>
      </c>
      <c r="K120" t="s">
        <v>138</v>
      </c>
      <c r="L120" s="2">
        <f t="shared" si="12"/>
        <v>81.169867834928738</v>
      </c>
      <c r="M120" s="2">
        <v>118</v>
      </c>
      <c r="N120" s="2">
        <f>M120/J2</f>
        <v>25.541125541125542</v>
      </c>
      <c r="O120" s="2">
        <f t="shared" si="13"/>
        <v>1.2682791849207615</v>
      </c>
      <c r="P120" s="3">
        <v>4.45653586655735</v>
      </c>
      <c r="Q120">
        <f t="shared" si="14"/>
        <v>80.885617821517997</v>
      </c>
      <c r="R120">
        <f t="shared" si="15"/>
        <v>6.7870666691236003</v>
      </c>
      <c r="S120">
        <f t="shared" si="16"/>
        <v>81.169867834928738</v>
      </c>
      <c r="T120">
        <v>0</v>
      </c>
      <c r="U120" t="str">
        <f t="shared" si="17"/>
        <v>0</v>
      </c>
      <c r="V120">
        <f t="shared" si="18"/>
        <v>0</v>
      </c>
      <c r="W120" s="3">
        <v>-1.1201187223252</v>
      </c>
      <c r="X120">
        <f t="shared" si="19"/>
        <v>4.8798812776747997</v>
      </c>
      <c r="AA120" s="5"/>
      <c r="AB120" s="3"/>
    </row>
    <row r="121" spans="1:28">
      <c r="A121">
        <v>105.222655656272</v>
      </c>
      <c r="B121">
        <v>230.85475200252301</v>
      </c>
      <c r="C121">
        <v>141.105866547224</v>
      </c>
      <c r="D121">
        <v>231.65204783636301</v>
      </c>
      <c r="E121">
        <v>35.892067431275045</v>
      </c>
      <c r="F121">
        <f t="shared" si="10"/>
        <v>0.11501541504480806</v>
      </c>
      <c r="G121">
        <f t="shared" si="11"/>
        <v>4.1281410324243373</v>
      </c>
      <c r="H121">
        <v>120</v>
      </c>
      <c r="I121">
        <f>CORREL(E2:E56,E122:E176)</f>
        <v>0.22733736311120945</v>
      </c>
      <c r="K121" t="s">
        <v>139</v>
      </c>
      <c r="L121" s="2">
        <f t="shared" si="12"/>
        <v>97.555254031013135</v>
      </c>
      <c r="M121" s="2">
        <v>119</v>
      </c>
      <c r="N121" s="2">
        <f>M121/J2</f>
        <v>25.757575757575758</v>
      </c>
      <c r="O121" s="2">
        <f t="shared" si="13"/>
        <v>1.5243008442345802</v>
      </c>
      <c r="P121" s="3">
        <v>4.1281410324243</v>
      </c>
      <c r="Q121">
        <f t="shared" si="14"/>
        <v>-63.179415044638297</v>
      </c>
      <c r="R121">
        <f t="shared" si="15"/>
        <v>-74.332961085058599</v>
      </c>
      <c r="S121">
        <f t="shared" si="16"/>
        <v>97.555254031013135</v>
      </c>
      <c r="T121">
        <v>0</v>
      </c>
      <c r="U121" t="str">
        <f t="shared" si="17"/>
        <v>0</v>
      </c>
      <c r="V121">
        <f t="shared" si="18"/>
        <v>0</v>
      </c>
      <c r="W121" s="5">
        <v>-5.9576884508881801E-2</v>
      </c>
      <c r="X121">
        <f t="shared" si="19"/>
        <v>5.940423115491118</v>
      </c>
      <c r="AA121" s="3"/>
      <c r="AB121" s="3"/>
    </row>
    <row r="122" spans="1:28">
      <c r="A122">
        <v>101.496245269181</v>
      </c>
      <c r="B122">
        <v>229.79798598233799</v>
      </c>
      <c r="C122">
        <v>139.265412208171</v>
      </c>
      <c r="D122">
        <v>234.031761080374</v>
      </c>
      <c r="E122">
        <v>38.005720922593284</v>
      </c>
      <c r="F122">
        <f t="shared" si="10"/>
        <v>0.10688973001581042</v>
      </c>
      <c r="G122">
        <f t="shared" si="11"/>
        <v>4.0624212484722335</v>
      </c>
      <c r="H122">
        <v>121</v>
      </c>
      <c r="I122">
        <f>CORREL(E2:E55,E123:E176)</f>
        <v>0.12122994295476472</v>
      </c>
      <c r="K122" t="s">
        <v>140</v>
      </c>
      <c r="L122" s="2">
        <f t="shared" si="12"/>
        <v>132.77888369504555</v>
      </c>
      <c r="M122" s="2">
        <v>120</v>
      </c>
      <c r="N122" s="2">
        <f>M122/J2</f>
        <v>25.974025974025974</v>
      </c>
      <c r="O122" s="2">
        <f t="shared" si="13"/>
        <v>2.0746700577350867</v>
      </c>
      <c r="P122" s="3">
        <v>4.06242124847219</v>
      </c>
      <c r="Q122">
        <f t="shared" si="14"/>
        <v>64.437870454244504</v>
      </c>
      <c r="R122">
        <f t="shared" si="15"/>
        <v>116.09475787745301</v>
      </c>
      <c r="S122">
        <f t="shared" si="16"/>
        <v>132.77888369504555</v>
      </c>
      <c r="T122">
        <v>0</v>
      </c>
      <c r="U122" t="str">
        <f t="shared" si="17"/>
        <v>0</v>
      </c>
      <c r="V122">
        <f t="shared" si="18"/>
        <v>0</v>
      </c>
      <c r="W122" s="3">
        <v>1.00609567459759</v>
      </c>
      <c r="X122">
        <f t="shared" si="19"/>
        <v>7.0060956745975904</v>
      </c>
      <c r="AA122" s="5"/>
      <c r="AB122" s="3"/>
    </row>
    <row r="123" spans="1:28">
      <c r="A123">
        <v>98.864700258010103</v>
      </c>
      <c r="B123">
        <v>225.798118502249</v>
      </c>
      <c r="C123">
        <v>132.75872683988899</v>
      </c>
      <c r="D123">
        <v>226.33881066467001</v>
      </c>
      <c r="E123">
        <v>33.898338985083271</v>
      </c>
      <c r="F123">
        <f t="shared" si="10"/>
        <v>9.980744556318405E-2</v>
      </c>
      <c r="G123">
        <f t="shared" si="11"/>
        <v>3.383306622936058</v>
      </c>
      <c r="H123">
        <v>122</v>
      </c>
      <c r="I123">
        <f>CORREL(E2:E54,E124:E176)</f>
        <v>6.4967689888168118E-2</v>
      </c>
      <c r="K123" t="s">
        <v>141</v>
      </c>
      <c r="L123" s="2">
        <f t="shared" si="12"/>
        <v>166.49277528105861</v>
      </c>
      <c r="M123" s="2">
        <v>121</v>
      </c>
      <c r="N123" s="2">
        <f>M123/J2</f>
        <v>26.19047619047619</v>
      </c>
      <c r="O123" s="2">
        <f t="shared" si="13"/>
        <v>2.6014496137665408</v>
      </c>
      <c r="P123" s="3">
        <v>3.3833066229360198</v>
      </c>
      <c r="Q123">
        <f t="shared" si="14"/>
        <v>-146.143683250809</v>
      </c>
      <c r="R123">
        <f t="shared" si="15"/>
        <v>79.761319363939094</v>
      </c>
      <c r="S123">
        <f t="shared" si="16"/>
        <v>166.49277528105861</v>
      </c>
      <c r="T123">
        <v>0</v>
      </c>
      <c r="U123" t="str">
        <f t="shared" si="17"/>
        <v>0</v>
      </c>
      <c r="V123">
        <f t="shared" si="18"/>
        <v>0</v>
      </c>
      <c r="W123" s="3">
        <v>1.98512394976516</v>
      </c>
      <c r="X123">
        <f t="shared" si="19"/>
        <v>7.9851239497651605</v>
      </c>
      <c r="AA123" s="3"/>
      <c r="AB123" s="3"/>
    </row>
    <row r="124" spans="1:28">
      <c r="A124">
        <v>98.864700258010103</v>
      </c>
      <c r="B124">
        <v>225.798118502249</v>
      </c>
      <c r="C124">
        <v>132.75872683988899</v>
      </c>
      <c r="D124">
        <v>226.33881066467001</v>
      </c>
      <c r="E124">
        <v>33.898338985083271</v>
      </c>
      <c r="F124">
        <f t="shared" si="10"/>
        <v>9.3785623530509787E-2</v>
      </c>
      <c r="G124">
        <f t="shared" si="11"/>
        <v>3.1791768583646229</v>
      </c>
      <c r="H124">
        <v>123</v>
      </c>
      <c r="I124">
        <f>CORREL(E2:E53,E125:E176)</f>
        <v>1.2969682151718397E-3</v>
      </c>
      <c r="K124" t="s">
        <v>142</v>
      </c>
      <c r="L124" s="2">
        <f t="shared" si="12"/>
        <v>234.417687944557</v>
      </c>
      <c r="M124" s="2">
        <v>122</v>
      </c>
      <c r="N124" s="2">
        <f>M124/J2</f>
        <v>26.406926406926406</v>
      </c>
      <c r="O124" s="2">
        <f t="shared" si="13"/>
        <v>3.6627763741337032</v>
      </c>
      <c r="P124" s="3">
        <v>3.1791768583645799</v>
      </c>
      <c r="Q124">
        <f t="shared" si="14"/>
        <v>113.85181015819499</v>
      </c>
      <c r="R124">
        <f t="shared" si="15"/>
        <v>-204.913195634088</v>
      </c>
      <c r="S124">
        <f t="shared" si="16"/>
        <v>234.417687944557</v>
      </c>
      <c r="T124">
        <v>1</v>
      </c>
      <c r="U124" t="str">
        <f t="shared" si="17"/>
        <v>113.851810158195-204.913195634088i</v>
      </c>
      <c r="V124">
        <f t="shared" si="18"/>
        <v>234.417687944557</v>
      </c>
      <c r="W124" s="3">
        <v>2.79319468331905</v>
      </c>
      <c r="X124">
        <f t="shared" si="19"/>
        <v>8.7931946833190509</v>
      </c>
      <c r="AA124" s="5"/>
      <c r="AB124" s="3"/>
    </row>
    <row r="125" spans="1:28">
      <c r="A125">
        <v>92.150732136885907</v>
      </c>
      <c r="B125">
        <v>227.679226767692</v>
      </c>
      <c r="C125">
        <v>113.97814727664399</v>
      </c>
      <c r="D125">
        <v>226.40200888785799</v>
      </c>
      <c r="E125">
        <v>21.864751020670422</v>
      </c>
      <c r="F125">
        <f t="shared" si="10"/>
        <v>8.8838771014514095E-2</v>
      </c>
      <c r="G125">
        <f t="shared" si="11"/>
        <v>1.9424376092147029</v>
      </c>
      <c r="H125">
        <v>124</v>
      </c>
      <c r="I125">
        <f>CORREL(E2:E52,E126:E176)</f>
        <v>5.3648700500908621E-2</v>
      </c>
      <c r="K125" t="s">
        <v>143</v>
      </c>
      <c r="L125" s="2">
        <f t="shared" si="12"/>
        <v>97.569104630543023</v>
      </c>
      <c r="M125" s="2">
        <v>123</v>
      </c>
      <c r="N125" s="2">
        <f>M125/J2</f>
        <v>26.623376623376622</v>
      </c>
      <c r="O125" s="2">
        <f t="shared" si="13"/>
        <v>1.5245172598522347</v>
      </c>
      <c r="P125" s="3">
        <v>1.94243760921466</v>
      </c>
      <c r="Q125">
        <f t="shared" si="14"/>
        <v>-8.8166018207530801</v>
      </c>
      <c r="R125">
        <f t="shared" si="15"/>
        <v>97.169942424291605</v>
      </c>
      <c r="S125">
        <f t="shared" si="16"/>
        <v>97.569104630543023</v>
      </c>
      <c r="T125">
        <v>0</v>
      </c>
      <c r="U125" t="str">
        <f t="shared" si="17"/>
        <v>0</v>
      </c>
      <c r="V125">
        <f t="shared" si="18"/>
        <v>0</v>
      </c>
      <c r="W125" s="3">
        <v>3.3607173662763401</v>
      </c>
      <c r="X125">
        <f t="shared" si="19"/>
        <v>9.3607173662763401</v>
      </c>
      <c r="AA125" s="3"/>
      <c r="AB125" s="3"/>
    </row>
    <row r="126" spans="1:28">
      <c r="A126">
        <v>82.884983997864396</v>
      </c>
      <c r="B126">
        <v>235.31167685660799</v>
      </c>
      <c r="C126">
        <v>111.871166065973</v>
      </c>
      <c r="D126">
        <v>230.19592570145301</v>
      </c>
      <c r="E126">
        <v>29.434158061120254</v>
      </c>
      <c r="F126">
        <f t="shared" si="10"/>
        <v>8.4978805416200787E-2</v>
      </c>
      <c r="G126">
        <f t="shared" si="11"/>
        <v>2.5012795904656357</v>
      </c>
      <c r="H126">
        <v>125</v>
      </c>
      <c r="I126">
        <f>CORREL(E2:E51,E127:E176)</f>
        <v>3.2177884913600407E-2</v>
      </c>
      <c r="K126" t="s">
        <v>144</v>
      </c>
      <c r="L126" s="2">
        <f t="shared" si="12"/>
        <v>90.15157047357846</v>
      </c>
      <c r="M126" s="2">
        <v>124</v>
      </c>
      <c r="N126" s="2">
        <f>M126/J2</f>
        <v>26.839826839826838</v>
      </c>
      <c r="O126" s="2">
        <f t="shared" si="13"/>
        <v>1.4086182886496634</v>
      </c>
      <c r="P126" s="3">
        <v>2.50127959046559</v>
      </c>
      <c r="Q126">
        <f t="shared" si="14"/>
        <v>-60.763222835380901</v>
      </c>
      <c r="R126">
        <f t="shared" si="15"/>
        <v>66.596819815291695</v>
      </c>
      <c r="S126">
        <f t="shared" si="16"/>
        <v>90.15157047357846</v>
      </c>
      <c r="T126">
        <v>0</v>
      </c>
      <c r="U126" t="str">
        <f t="shared" si="17"/>
        <v>0</v>
      </c>
      <c r="V126">
        <f t="shared" si="18"/>
        <v>0</v>
      </c>
      <c r="W126" s="3">
        <v>3.6388173262520498</v>
      </c>
      <c r="X126">
        <f t="shared" si="19"/>
        <v>9.6388173262520489</v>
      </c>
      <c r="AA126" s="5"/>
      <c r="AB126" s="3"/>
    </row>
    <row r="127" spans="1:28">
      <c r="A127">
        <v>80.889771576521397</v>
      </c>
      <c r="B127">
        <v>233.98677365789101</v>
      </c>
      <c r="C127">
        <v>108.43253691558201</v>
      </c>
      <c r="D127">
        <v>230.65777184156099</v>
      </c>
      <c r="E127">
        <v>27.743218551849512</v>
      </c>
      <c r="F127">
        <f t="shared" si="10"/>
        <v>8.2215025730789482E-2</v>
      </c>
      <c r="G127">
        <f t="shared" si="11"/>
        <v>2.2809094270952239</v>
      </c>
      <c r="H127">
        <v>126</v>
      </c>
      <c r="I127">
        <f>CORREL(E2:E50,E128:E176)</f>
        <v>0.13405640371569558</v>
      </c>
      <c r="K127" t="s">
        <v>145</v>
      </c>
      <c r="L127" s="2">
        <f t="shared" si="12"/>
        <v>139.82108007600496</v>
      </c>
      <c r="M127" s="2">
        <v>125</v>
      </c>
      <c r="N127" s="2">
        <f>M127/J2</f>
        <v>27.056277056277057</v>
      </c>
      <c r="O127" s="2">
        <f t="shared" si="13"/>
        <v>2.1847043761875775</v>
      </c>
      <c r="P127" s="3">
        <v>2.28090942709518</v>
      </c>
      <c r="Q127">
        <f t="shared" si="14"/>
        <v>119.94528964990199</v>
      </c>
      <c r="R127">
        <f t="shared" si="15"/>
        <v>-71.854449579839596</v>
      </c>
      <c r="S127">
        <f t="shared" si="16"/>
        <v>139.82108007600496</v>
      </c>
      <c r="T127">
        <v>0</v>
      </c>
      <c r="U127" t="str">
        <f t="shared" si="17"/>
        <v>0</v>
      </c>
      <c r="V127">
        <f t="shared" si="18"/>
        <v>0</v>
      </c>
      <c r="W127" s="3">
        <v>3.6035447814272898</v>
      </c>
      <c r="X127">
        <f t="shared" si="19"/>
        <v>9.6035447814272903</v>
      </c>
      <c r="AA127" s="3"/>
      <c r="AB127" s="3"/>
    </row>
    <row r="128" spans="1:28">
      <c r="A128">
        <v>74.053951278270901</v>
      </c>
      <c r="B128">
        <v>231.64054805295399</v>
      </c>
      <c r="C128">
        <v>102.51457469658099</v>
      </c>
      <c r="D128">
        <v>227.6550468712</v>
      </c>
      <c r="E128">
        <v>28.738324673310782</v>
      </c>
      <c r="F128">
        <f t="shared" si="10"/>
        <v>8.0554090145620705E-2</v>
      </c>
      <c r="G128">
        <f t="shared" si="11"/>
        <v>2.3149895963679925</v>
      </c>
      <c r="H128">
        <v>127</v>
      </c>
      <c r="I128">
        <f>CORREL(E2:E49,E129:E176)</f>
        <v>-5.2209069053301221E-2</v>
      </c>
      <c r="K128" t="s">
        <v>146</v>
      </c>
      <c r="L128" s="2">
        <f t="shared" si="12"/>
        <v>109.74385147574401</v>
      </c>
      <c r="M128" s="2">
        <v>126</v>
      </c>
      <c r="N128" s="2">
        <f>M128/J2</f>
        <v>27.272727272727273</v>
      </c>
      <c r="O128" s="2">
        <f t="shared" si="13"/>
        <v>1.7147476793085001</v>
      </c>
      <c r="P128" s="3">
        <v>2.3149895963679499</v>
      </c>
      <c r="Q128">
        <f t="shared" si="14"/>
        <v>-57.301638990408001</v>
      </c>
      <c r="R128">
        <f t="shared" si="15"/>
        <v>93.596127621516004</v>
      </c>
      <c r="S128">
        <f t="shared" si="16"/>
        <v>109.74385147574401</v>
      </c>
      <c r="T128">
        <v>0</v>
      </c>
      <c r="U128" t="str">
        <f t="shared" si="17"/>
        <v>0</v>
      </c>
      <c r="V128">
        <f t="shared" si="18"/>
        <v>0</v>
      </c>
      <c r="W128" s="3">
        <v>3.2579373796781099</v>
      </c>
      <c r="X128">
        <f t="shared" si="19"/>
        <v>9.2579373796781095</v>
      </c>
      <c r="AA128" s="5"/>
      <c r="AB128" s="3"/>
    </row>
    <row r="129" spans="1:28">
      <c r="A129">
        <v>70.941961503678201</v>
      </c>
      <c r="B129">
        <v>229.89281704082501</v>
      </c>
      <c r="C129">
        <v>94.234949846675804</v>
      </c>
      <c r="D129">
        <v>225.60447698808301</v>
      </c>
      <c r="E129">
        <v>23.684449884997822</v>
      </c>
      <c r="F129">
        <f t="shared" si="10"/>
        <v>8.0000000000000016E-2</v>
      </c>
      <c r="G129">
        <f t="shared" si="11"/>
        <v>1.8947559907998262</v>
      </c>
      <c r="H129">
        <v>128</v>
      </c>
      <c r="I129">
        <f>CORREL(E2:E48,E130:E176)</f>
        <v>0.16090817547097991</v>
      </c>
      <c r="K129" t="s">
        <v>147</v>
      </c>
      <c r="L129" s="2">
        <f t="shared" si="12"/>
        <v>473.28393312656817</v>
      </c>
      <c r="M129" s="2">
        <v>127</v>
      </c>
      <c r="N129" s="2">
        <f>M129/J2</f>
        <v>27.489177489177489</v>
      </c>
      <c r="O129" s="2">
        <f>L129/(128/2)</f>
        <v>7.3950614551026277</v>
      </c>
      <c r="P129" s="3">
        <v>1.89475599079979</v>
      </c>
      <c r="Q129">
        <f>IMREAL(K129)</f>
        <v>-432.18451060004497</v>
      </c>
      <c r="R129">
        <f>IMAGINARY(K129)</f>
        <v>-192.909901646218</v>
      </c>
      <c r="S129">
        <f>IMABS(K129)</f>
        <v>473.28393312656817</v>
      </c>
      <c r="T129">
        <v>0</v>
      </c>
      <c r="U129" t="str">
        <f t="shared" si="17"/>
        <v>0</v>
      </c>
      <c r="V129">
        <f t="shared" si="18"/>
        <v>0</v>
      </c>
      <c r="W129" s="3">
        <v>2.63175859838007</v>
      </c>
      <c r="X129">
        <f t="shared" si="19"/>
        <v>8.6317585983800704</v>
      </c>
      <c r="AA129" s="5"/>
      <c r="AB129" s="3"/>
    </row>
    <row r="130" spans="1:28">
      <c r="A130">
        <v>70.941961503678201</v>
      </c>
      <c r="B130">
        <v>229.89281704082501</v>
      </c>
      <c r="C130">
        <v>94.234949846675804</v>
      </c>
      <c r="D130">
        <v>225.60447698808301</v>
      </c>
      <c r="E130">
        <v>23.684449884997822</v>
      </c>
      <c r="H130">
        <v>129</v>
      </c>
    </row>
    <row r="131" spans="1:28">
      <c r="A131">
        <v>66.975640679147901</v>
      </c>
      <c r="B131">
        <v>220.46805320175699</v>
      </c>
      <c r="C131">
        <v>84.518416942789401</v>
      </c>
      <c r="D131">
        <v>215.53403909289801</v>
      </c>
      <c r="E131">
        <v>18.223432559828101</v>
      </c>
      <c r="H131">
        <v>130</v>
      </c>
    </row>
    <row r="132" spans="1:28">
      <c r="A132">
        <v>66.975640679147901</v>
      </c>
      <c r="B132">
        <v>220.46805320175699</v>
      </c>
      <c r="C132">
        <v>84.518416942789401</v>
      </c>
      <c r="D132">
        <v>215.53403909289801</v>
      </c>
      <c r="E132">
        <v>18.223432559828101</v>
      </c>
      <c r="H132">
        <v>131</v>
      </c>
    </row>
    <row r="133" spans="1:28">
      <c r="A133">
        <v>66.157781816178201</v>
      </c>
      <c r="B133">
        <v>216.00590117339499</v>
      </c>
      <c r="C133">
        <v>76.5728759765625</v>
      </c>
      <c r="D133">
        <v>216.29639716834799</v>
      </c>
      <c r="E133">
        <v>10.419144604657086</v>
      </c>
      <c r="H133">
        <v>132</v>
      </c>
    </row>
    <row r="134" spans="1:28">
      <c r="A134">
        <v>64.201798494687793</v>
      </c>
      <c r="B134">
        <v>215.86776887767499</v>
      </c>
      <c r="C134">
        <v>71.802430267927704</v>
      </c>
      <c r="D134">
        <v>215.76116824613899</v>
      </c>
      <c r="E134">
        <v>7.6013792858288518</v>
      </c>
      <c r="H134">
        <v>133</v>
      </c>
    </row>
    <row r="135" spans="1:28">
      <c r="A135">
        <v>64.201798494687793</v>
      </c>
      <c r="B135">
        <v>215.86776887767499</v>
      </c>
      <c r="C135">
        <v>71.802430267927704</v>
      </c>
      <c r="D135">
        <v>215.76116824613899</v>
      </c>
      <c r="E135">
        <v>7.6013792858288518</v>
      </c>
      <c r="H135">
        <v>134</v>
      </c>
    </row>
    <row r="136" spans="1:28">
      <c r="A136">
        <v>56.221260753587003</v>
      </c>
      <c r="B136">
        <v>219.20145828900101</v>
      </c>
      <c r="C136">
        <v>68.929891445293507</v>
      </c>
      <c r="D136">
        <v>217.67937258709199</v>
      </c>
      <c r="E136">
        <v>12.799454634559254</v>
      </c>
      <c r="H136">
        <v>135</v>
      </c>
    </row>
    <row r="137" spans="1:28">
      <c r="A137">
        <v>47.8987899364664</v>
      </c>
      <c r="B137">
        <v>222.745178935128</v>
      </c>
      <c r="C137">
        <v>68.343874623339403</v>
      </c>
      <c r="D137">
        <v>221.67418151142999</v>
      </c>
      <c r="E137">
        <v>20.473117088879668</v>
      </c>
      <c r="H137">
        <v>136</v>
      </c>
    </row>
    <row r="138" spans="1:28">
      <c r="A138">
        <v>36.0212040763884</v>
      </c>
      <c r="B138">
        <v>224.85253953748099</v>
      </c>
      <c r="C138">
        <v>69.0655450486951</v>
      </c>
      <c r="D138">
        <v>224.67424230909501</v>
      </c>
      <c r="E138">
        <v>33.044821987653641</v>
      </c>
      <c r="H138">
        <v>137</v>
      </c>
    </row>
    <row r="139" spans="1:28">
      <c r="A139">
        <v>36.0212040763884</v>
      </c>
      <c r="B139">
        <v>224.85253953748099</v>
      </c>
      <c r="C139">
        <v>69.0655450486951</v>
      </c>
      <c r="D139">
        <v>224.67424230909501</v>
      </c>
      <c r="E139">
        <v>33.044821987653641</v>
      </c>
      <c r="H139">
        <v>138</v>
      </c>
    </row>
    <row r="140" spans="1:28">
      <c r="A140">
        <v>35.913170187389802</v>
      </c>
      <c r="B140">
        <v>225.65779416570399</v>
      </c>
      <c r="C140">
        <v>67.984173370242502</v>
      </c>
      <c r="D140">
        <v>226.22178940828601</v>
      </c>
      <c r="E140">
        <v>32.075961962008293</v>
      </c>
      <c r="H140">
        <v>139</v>
      </c>
    </row>
    <row r="141" spans="1:28">
      <c r="A141">
        <v>35.913170187389802</v>
      </c>
      <c r="B141">
        <v>225.65779416570399</v>
      </c>
      <c r="C141">
        <v>67.984173370242502</v>
      </c>
      <c r="D141">
        <v>226.22178940828601</v>
      </c>
      <c r="E141">
        <v>32.075961962008293</v>
      </c>
      <c r="H141">
        <v>140</v>
      </c>
    </row>
    <row r="142" spans="1:28">
      <c r="A142">
        <v>32.754715470488399</v>
      </c>
      <c r="B142">
        <v>226.334966162299</v>
      </c>
      <c r="C142">
        <v>67.887837391419097</v>
      </c>
      <c r="D142">
        <v>225.66433656447501</v>
      </c>
      <c r="E142">
        <v>35.139521908649506</v>
      </c>
      <c r="H142">
        <v>141</v>
      </c>
    </row>
    <row r="143" spans="1:28">
      <c r="A143">
        <v>30.8387263554079</v>
      </c>
      <c r="B143">
        <v>224.63326800750801</v>
      </c>
      <c r="C143">
        <v>65.235531224350893</v>
      </c>
      <c r="D143">
        <v>226.08692831195199</v>
      </c>
      <c r="E143">
        <v>34.427508092699021</v>
      </c>
      <c r="H143">
        <v>142</v>
      </c>
    </row>
    <row r="144" spans="1:28">
      <c r="A144">
        <v>28.239037599081101</v>
      </c>
      <c r="B144">
        <v>225.914296666008</v>
      </c>
      <c r="C144">
        <v>37.2804177132098</v>
      </c>
      <c r="D144">
        <v>226.434822052833</v>
      </c>
      <c r="E144">
        <v>9.0563514202183661</v>
      </c>
      <c r="H144">
        <v>143</v>
      </c>
    </row>
    <row r="145" spans="1:8">
      <c r="A145">
        <v>7.0009842512672504</v>
      </c>
      <c r="B145">
        <v>232.64649244968899</v>
      </c>
      <c r="C145">
        <v>34.175834507329903</v>
      </c>
      <c r="D145">
        <v>224.349449306146</v>
      </c>
      <c r="E145">
        <v>28.413261188488065</v>
      </c>
      <c r="H145">
        <v>144</v>
      </c>
    </row>
    <row r="146" spans="1:8">
      <c r="A146">
        <v>7.0009842512672504</v>
      </c>
      <c r="B146">
        <v>232.64649244968899</v>
      </c>
      <c r="C146">
        <v>34.175834507329903</v>
      </c>
      <c r="D146">
        <v>224.349449306146</v>
      </c>
      <c r="E146">
        <v>28.413261188488065</v>
      </c>
      <c r="H146">
        <v>145</v>
      </c>
    </row>
    <row r="147" spans="1:8">
      <c r="A147">
        <v>3.6932059744452599</v>
      </c>
      <c r="B147">
        <v>233.36936006657299</v>
      </c>
      <c r="C147">
        <v>25.308434987346399</v>
      </c>
      <c r="D147">
        <v>227.111387022738</v>
      </c>
      <c r="E147">
        <v>22.502896522393037</v>
      </c>
      <c r="H147">
        <v>146</v>
      </c>
    </row>
    <row r="148" spans="1:8">
      <c r="A148">
        <v>3.6932059744452599</v>
      </c>
      <c r="B148">
        <v>233.36936006657299</v>
      </c>
      <c r="C148">
        <v>25.308434987346399</v>
      </c>
      <c r="D148">
        <v>227.111387022738</v>
      </c>
      <c r="E148">
        <v>22.502896522393037</v>
      </c>
      <c r="H148">
        <v>147</v>
      </c>
    </row>
    <row r="149" spans="1:8">
      <c r="A149">
        <v>5.6611820250633604</v>
      </c>
      <c r="B149">
        <v>228.27809232125401</v>
      </c>
      <c r="C149">
        <v>27.204714704580301</v>
      </c>
      <c r="D149">
        <v>225.251322349221</v>
      </c>
      <c r="E149">
        <v>21.755117484789988</v>
      </c>
      <c r="H149">
        <v>148</v>
      </c>
    </row>
    <row r="150" spans="1:8">
      <c r="A150">
        <v>2.9130280824950701</v>
      </c>
      <c r="B150">
        <v>226.22189057940099</v>
      </c>
      <c r="C150">
        <v>16.777345115572501</v>
      </c>
      <c r="D150">
        <v>223.42912939643099</v>
      </c>
      <c r="E150">
        <v>14.142800352786747</v>
      </c>
      <c r="H150">
        <v>149</v>
      </c>
    </row>
    <row r="151" spans="1:8">
      <c r="A151">
        <v>-4.4729588950190502</v>
      </c>
      <c r="B151">
        <v>230.23433700145901</v>
      </c>
      <c r="C151">
        <v>6.3170517056832498</v>
      </c>
      <c r="D151">
        <v>230.036682366397</v>
      </c>
      <c r="E151">
        <v>10.791820797160668</v>
      </c>
      <c r="H151">
        <v>150</v>
      </c>
    </row>
    <row r="152" spans="1:8">
      <c r="A152">
        <v>-6.4155275589761098</v>
      </c>
      <c r="B152">
        <v>236.794238376246</v>
      </c>
      <c r="C152">
        <v>7.8199033032131497</v>
      </c>
      <c r="D152">
        <v>235.77686164351201</v>
      </c>
      <c r="E152">
        <v>14.271739461203703</v>
      </c>
      <c r="H152">
        <v>151</v>
      </c>
    </row>
    <row r="153" spans="1:8">
      <c r="A153">
        <v>-7.7243076651012803</v>
      </c>
      <c r="B153">
        <v>235.59202201635401</v>
      </c>
      <c r="C153">
        <v>6.2880203380658903</v>
      </c>
      <c r="D153">
        <v>234.69659020093599</v>
      </c>
      <c r="E153">
        <v>14.040909308317808</v>
      </c>
      <c r="H153">
        <v>152</v>
      </c>
    </row>
    <row r="154" spans="1:8">
      <c r="A154">
        <v>-3.0116904700312599</v>
      </c>
      <c r="B154">
        <v>248.095996188746</v>
      </c>
      <c r="C154">
        <v>-0.49101464201040301</v>
      </c>
      <c r="D154">
        <v>249.405521377979</v>
      </c>
      <c r="E154">
        <v>2.8405391831841285</v>
      </c>
      <c r="H154">
        <v>153</v>
      </c>
    </row>
    <row r="155" spans="1:8">
      <c r="A155">
        <v>-0.55763575539050803</v>
      </c>
      <c r="B155">
        <v>243.00894390655401</v>
      </c>
      <c r="C155">
        <v>1.5220610677963999</v>
      </c>
      <c r="D155">
        <v>245.82861660612201</v>
      </c>
      <c r="E155">
        <v>3.5036685073024278</v>
      </c>
      <c r="H155">
        <v>154</v>
      </c>
    </row>
    <row r="156" spans="1:8">
      <c r="A156">
        <v>-0.31214486810483799</v>
      </c>
      <c r="B156">
        <v>238.944630426191</v>
      </c>
      <c r="C156">
        <v>1.4395681429465901</v>
      </c>
      <c r="D156">
        <v>241.095730673942</v>
      </c>
      <c r="E156">
        <v>2.7741180128035809</v>
      </c>
      <c r="H156">
        <v>155</v>
      </c>
    </row>
    <row r="157" spans="1:8">
      <c r="A157">
        <v>-1.20828399212907</v>
      </c>
      <c r="B157">
        <v>242.32266650960599</v>
      </c>
      <c r="C157">
        <v>1.2446327450674299</v>
      </c>
      <c r="D157">
        <v>244.950147814323</v>
      </c>
      <c r="E157">
        <v>3.5945039332647997</v>
      </c>
      <c r="H157">
        <v>156</v>
      </c>
    </row>
    <row r="158" spans="1:8">
      <c r="A158">
        <v>-3.0825131486825899</v>
      </c>
      <c r="B158">
        <v>233.18111434520901</v>
      </c>
      <c r="C158">
        <v>0.77629801920879604</v>
      </c>
      <c r="D158">
        <v>236.09160498236801</v>
      </c>
      <c r="E158">
        <v>4.8333610850456319</v>
      </c>
      <c r="H158">
        <v>157</v>
      </c>
    </row>
    <row r="159" spans="1:8">
      <c r="A159">
        <v>-6.6861808420619102</v>
      </c>
      <c r="B159">
        <v>226.912923018756</v>
      </c>
      <c r="C159">
        <v>-3.9287721136664602</v>
      </c>
      <c r="D159">
        <v>229.17025293728699</v>
      </c>
      <c r="E159">
        <v>3.5635433569028616</v>
      </c>
      <c r="H159">
        <v>158</v>
      </c>
    </row>
    <row r="160" spans="1:8">
      <c r="A160">
        <v>-15.1232753709132</v>
      </c>
      <c r="B160">
        <v>199.600128055082</v>
      </c>
      <c r="C160">
        <v>-13.238580800216001</v>
      </c>
      <c r="D160">
        <v>200.978044918075</v>
      </c>
      <c r="E160">
        <v>2.3346795296434117</v>
      </c>
      <c r="H160">
        <v>159</v>
      </c>
    </row>
    <row r="161" spans="1:8">
      <c r="A161">
        <v>-15.433265775094201</v>
      </c>
      <c r="B161">
        <v>199.74352124878399</v>
      </c>
      <c r="C161">
        <v>-16.158472974012799</v>
      </c>
      <c r="D161">
        <v>233.63601340208501</v>
      </c>
      <c r="E161">
        <v>33.900249996761595</v>
      </c>
      <c r="H161">
        <v>160</v>
      </c>
    </row>
    <row r="162" spans="1:8">
      <c r="A162">
        <v>-13.9937378107805</v>
      </c>
      <c r="B162">
        <v>193.76353270534401</v>
      </c>
      <c r="C162">
        <v>-14.5435016498491</v>
      </c>
      <c r="D162">
        <v>194.56484166007999</v>
      </c>
      <c r="E162">
        <v>0.97176968448677448</v>
      </c>
      <c r="H162">
        <v>161</v>
      </c>
    </row>
    <row r="163" spans="1:8">
      <c r="A163">
        <v>-13.9937378107805</v>
      </c>
      <c r="B163">
        <v>193.76353270534401</v>
      </c>
      <c r="C163">
        <v>-14.5435016498491</v>
      </c>
      <c r="D163">
        <v>194.56484166007999</v>
      </c>
      <c r="E163">
        <v>0.97176968448677448</v>
      </c>
      <c r="H163">
        <v>162</v>
      </c>
    </row>
    <row r="164" spans="1:8">
      <c r="A164">
        <v>577.70190524683801</v>
      </c>
      <c r="B164">
        <v>8.6284605983630307</v>
      </c>
      <c r="C164">
        <v>573.96687002219096</v>
      </c>
      <c r="D164">
        <v>11.675734583042001</v>
      </c>
      <c r="E164">
        <v>4.8204114831677476</v>
      </c>
      <c r="H164">
        <v>163</v>
      </c>
    </row>
    <row r="165" spans="1:8">
      <c r="A165">
        <v>578.63726592898797</v>
      </c>
      <c r="B165">
        <v>7.3539912004879104</v>
      </c>
      <c r="C165">
        <v>575.92304725498502</v>
      </c>
      <c r="D165">
        <v>10.443748622552899</v>
      </c>
      <c r="E165">
        <v>4.11261278720864</v>
      </c>
      <c r="H165">
        <v>164</v>
      </c>
    </row>
    <row r="166" spans="1:8">
      <c r="A166">
        <v>578.20391631961297</v>
      </c>
      <c r="B166">
        <v>8.2489593149623204</v>
      </c>
      <c r="C166">
        <v>574.597975437743</v>
      </c>
      <c r="D166">
        <v>11.171725380745301</v>
      </c>
      <c r="E166">
        <v>4.6416991628964599</v>
      </c>
      <c r="H166">
        <v>165</v>
      </c>
    </row>
    <row r="167" spans="1:8">
      <c r="A167">
        <v>576.63610127371101</v>
      </c>
      <c r="B167">
        <v>11.0740531001109</v>
      </c>
      <c r="C167">
        <v>570.93564852109603</v>
      </c>
      <c r="D167">
        <v>13.400238393345701</v>
      </c>
      <c r="E167">
        <v>6.1568092063387478</v>
      </c>
      <c r="H167">
        <v>166</v>
      </c>
    </row>
    <row r="168" spans="1:8">
      <c r="A168">
        <v>576.63610127371101</v>
      </c>
      <c r="B168">
        <v>11.0740531001109</v>
      </c>
      <c r="C168">
        <v>570.93564852109603</v>
      </c>
      <c r="D168">
        <v>13.400238393345701</v>
      </c>
      <c r="E168">
        <v>6.1568092063387478</v>
      </c>
      <c r="H168">
        <v>167</v>
      </c>
    </row>
    <row r="169" spans="1:8">
      <c r="A169">
        <v>574.05677741974705</v>
      </c>
      <c r="B169">
        <v>11.0201204648741</v>
      </c>
      <c r="C169">
        <v>568.83385233007004</v>
      </c>
      <c r="D169">
        <v>13.320953962867801</v>
      </c>
      <c r="E169">
        <v>5.7072568960812928</v>
      </c>
      <c r="H169">
        <v>168</v>
      </c>
    </row>
    <row r="170" spans="1:8">
      <c r="A170">
        <v>574.90108409837001</v>
      </c>
      <c r="B170">
        <v>11.413330434361299</v>
      </c>
      <c r="C170">
        <v>568.76417915551997</v>
      </c>
      <c r="D170">
        <v>13.7355110376261</v>
      </c>
      <c r="E170">
        <v>6.5615642214152334</v>
      </c>
      <c r="H170">
        <v>169</v>
      </c>
    </row>
    <row r="171" spans="1:8">
      <c r="A171">
        <v>573.60872427498703</v>
      </c>
      <c r="B171">
        <v>7.0416422446878002</v>
      </c>
      <c r="C171">
        <v>569.84637284928203</v>
      </c>
      <c r="D171">
        <v>9.5841819674124604</v>
      </c>
      <c r="E171">
        <v>4.5409026076472037</v>
      </c>
      <c r="H171">
        <v>170</v>
      </c>
    </row>
    <row r="172" spans="1:8">
      <c r="A172">
        <v>568.10987183092095</v>
      </c>
      <c r="B172">
        <v>37.780099594175503</v>
      </c>
      <c r="C172">
        <v>573.049989930386</v>
      </c>
      <c r="D172">
        <v>-11.8556550615956</v>
      </c>
      <c r="E172">
        <v>49.880987430929679</v>
      </c>
      <c r="H172">
        <v>171</v>
      </c>
    </row>
    <row r="173" spans="1:8">
      <c r="A173">
        <v>572.09621610530098</v>
      </c>
      <c r="B173">
        <v>6.5386278916889697</v>
      </c>
      <c r="C173">
        <v>569.25303798334096</v>
      </c>
      <c r="D173">
        <v>8.7527324513238796</v>
      </c>
      <c r="E173">
        <v>3.60359831754154</v>
      </c>
      <c r="H173">
        <v>172</v>
      </c>
    </row>
    <row r="174" spans="1:8">
      <c r="A174">
        <v>573.65721896279103</v>
      </c>
      <c r="B174">
        <v>8.7976355645443203</v>
      </c>
      <c r="C174">
        <v>570.08459710147099</v>
      </c>
      <c r="D174">
        <v>11.3979777176556</v>
      </c>
      <c r="E174">
        <v>4.4187561911955839</v>
      </c>
      <c r="H174">
        <v>173</v>
      </c>
    </row>
    <row r="175" spans="1:8">
      <c r="A175">
        <v>574.42180280277205</v>
      </c>
      <c r="B175">
        <v>9.2831388837168696</v>
      </c>
      <c r="C175">
        <v>570.99763269090397</v>
      </c>
      <c r="D175">
        <v>11.7724288762311</v>
      </c>
      <c r="E175">
        <v>4.2333799288325338</v>
      </c>
      <c r="H175">
        <v>174</v>
      </c>
    </row>
    <row r="176" spans="1:8">
      <c r="A176">
        <v>573.19432738782803</v>
      </c>
      <c r="B176">
        <v>10.575186762828301</v>
      </c>
      <c r="C176">
        <v>569.18586036296199</v>
      </c>
      <c r="D176">
        <v>12.783212624635199</v>
      </c>
      <c r="E176">
        <v>4.5763725914578313</v>
      </c>
      <c r="H176">
        <v>175</v>
      </c>
    </row>
    <row r="177" spans="1:8">
      <c r="A177">
        <v>83.591908733204605</v>
      </c>
      <c r="B177">
        <v>179.59853116640301</v>
      </c>
      <c r="C177">
        <v>569.29822774805405</v>
      </c>
      <c r="D177">
        <v>13.0978547923759</v>
      </c>
      <c r="E177" s="1">
        <v>0</v>
      </c>
      <c r="F177" s="1">
        <v>513.45214340185896</v>
      </c>
      <c r="H177">
        <v>176</v>
      </c>
    </row>
    <row r="178" spans="1:8">
      <c r="A178">
        <v>83.591908733204605</v>
      </c>
      <c r="B178">
        <v>179.59853116640301</v>
      </c>
      <c r="C178">
        <v>569.29822774805405</v>
      </c>
      <c r="D178">
        <v>13.0978547923759</v>
      </c>
      <c r="E178" s="1">
        <v>0</v>
      </c>
      <c r="F178" s="1">
        <v>513.45214340185908</v>
      </c>
      <c r="H178">
        <v>177</v>
      </c>
    </row>
    <row r="179" spans="1:8">
      <c r="A179">
        <v>571.59562142813695</v>
      </c>
      <c r="B179">
        <v>11.0970610978538</v>
      </c>
      <c r="C179">
        <v>568.531080906493</v>
      </c>
      <c r="D179">
        <v>12.6251411883283</v>
      </c>
      <c r="E179" s="1">
        <v>0</v>
      </c>
      <c r="F179" s="1">
        <v>3.4243886128332899</v>
      </c>
      <c r="H179">
        <v>178</v>
      </c>
    </row>
    <row r="180" spans="1:8">
      <c r="E180">
        <v>0</v>
      </c>
    </row>
    <row r="181" spans="1:8">
      <c r="E181">
        <v>0</v>
      </c>
    </row>
    <row r="182" spans="1:8">
      <c r="E182">
        <v>0</v>
      </c>
    </row>
    <row r="183" spans="1:8">
      <c r="E183">
        <v>0</v>
      </c>
    </row>
    <row r="184" spans="1:8">
      <c r="E184">
        <v>0</v>
      </c>
    </row>
    <row r="185" spans="1:8">
      <c r="E185">
        <v>0</v>
      </c>
    </row>
    <row r="186" spans="1:8">
      <c r="E186">
        <v>0</v>
      </c>
    </row>
    <row r="187" spans="1:8">
      <c r="E187">
        <v>0</v>
      </c>
    </row>
    <row r="188" spans="1:8">
      <c r="E188">
        <v>0</v>
      </c>
    </row>
    <row r="189" spans="1:8">
      <c r="E189">
        <v>0</v>
      </c>
    </row>
    <row r="190" spans="1:8">
      <c r="E190">
        <v>0</v>
      </c>
    </row>
    <row r="191" spans="1:8">
      <c r="E191">
        <v>0</v>
      </c>
    </row>
    <row r="192" spans="1:8">
      <c r="E192">
        <v>0</v>
      </c>
    </row>
    <row r="193" spans="5:5">
      <c r="E193">
        <v>0</v>
      </c>
    </row>
    <row r="194" spans="5:5">
      <c r="E194">
        <v>0</v>
      </c>
    </row>
    <row r="195" spans="5:5">
      <c r="E195">
        <v>0</v>
      </c>
    </row>
    <row r="196" spans="5:5">
      <c r="E196">
        <v>0</v>
      </c>
    </row>
    <row r="197" spans="5:5">
      <c r="E197">
        <v>0</v>
      </c>
    </row>
    <row r="198" spans="5:5">
      <c r="E198">
        <v>0</v>
      </c>
    </row>
    <row r="199" spans="5:5">
      <c r="E199">
        <v>0</v>
      </c>
    </row>
    <row r="200" spans="5:5">
      <c r="E200">
        <v>0</v>
      </c>
    </row>
    <row r="201" spans="5:5">
      <c r="E201">
        <v>0</v>
      </c>
    </row>
    <row r="202" spans="5:5">
      <c r="E202">
        <v>0</v>
      </c>
    </row>
    <row r="203" spans="5:5">
      <c r="E203">
        <v>0</v>
      </c>
    </row>
    <row r="204" spans="5:5">
      <c r="E204">
        <v>0</v>
      </c>
    </row>
    <row r="205" spans="5:5">
      <c r="E205">
        <v>0</v>
      </c>
    </row>
    <row r="206" spans="5:5">
      <c r="E206">
        <v>0</v>
      </c>
    </row>
    <row r="207" spans="5:5">
      <c r="E207">
        <v>0</v>
      </c>
    </row>
    <row r="208" spans="5:5">
      <c r="E208">
        <v>0</v>
      </c>
    </row>
    <row r="209" spans="5:5">
      <c r="E209">
        <v>0</v>
      </c>
    </row>
    <row r="210" spans="5:5">
      <c r="E210">
        <v>0</v>
      </c>
    </row>
    <row r="211" spans="5:5">
      <c r="E211">
        <v>0</v>
      </c>
    </row>
    <row r="212" spans="5:5">
      <c r="E212">
        <v>0</v>
      </c>
    </row>
    <row r="213" spans="5:5">
      <c r="E213">
        <v>0</v>
      </c>
    </row>
    <row r="214" spans="5:5">
      <c r="E214">
        <v>0</v>
      </c>
    </row>
    <row r="215" spans="5:5">
      <c r="E215">
        <v>0</v>
      </c>
    </row>
    <row r="216" spans="5:5">
      <c r="E216">
        <v>0</v>
      </c>
    </row>
    <row r="217" spans="5:5">
      <c r="E217">
        <v>0</v>
      </c>
    </row>
    <row r="218" spans="5:5">
      <c r="E218">
        <v>0</v>
      </c>
    </row>
    <row r="219" spans="5:5">
      <c r="E219">
        <v>0</v>
      </c>
    </row>
    <row r="220" spans="5:5">
      <c r="E220">
        <v>0</v>
      </c>
    </row>
    <row r="221" spans="5:5">
      <c r="E221">
        <v>0</v>
      </c>
    </row>
    <row r="222" spans="5:5">
      <c r="E222">
        <v>0</v>
      </c>
    </row>
    <row r="223" spans="5:5">
      <c r="E223">
        <v>0</v>
      </c>
    </row>
    <row r="224" spans="5:5">
      <c r="E224">
        <v>0</v>
      </c>
    </row>
    <row r="225" spans="5:5">
      <c r="E225">
        <v>0</v>
      </c>
    </row>
    <row r="226" spans="5:5">
      <c r="E226">
        <v>0</v>
      </c>
    </row>
    <row r="227" spans="5:5">
      <c r="E227">
        <v>0</v>
      </c>
    </row>
    <row r="228" spans="5:5">
      <c r="E228">
        <v>0</v>
      </c>
    </row>
    <row r="229" spans="5:5">
      <c r="E229">
        <v>0</v>
      </c>
    </row>
    <row r="230" spans="5:5">
      <c r="E230">
        <v>0</v>
      </c>
    </row>
    <row r="231" spans="5:5">
      <c r="E231">
        <v>0</v>
      </c>
    </row>
    <row r="232" spans="5:5">
      <c r="E232">
        <v>0</v>
      </c>
    </row>
    <row r="233" spans="5:5">
      <c r="E233">
        <v>0</v>
      </c>
    </row>
    <row r="234" spans="5:5">
      <c r="E234">
        <v>0</v>
      </c>
    </row>
    <row r="235" spans="5:5">
      <c r="E235">
        <v>0</v>
      </c>
    </row>
    <row r="236" spans="5:5">
      <c r="E236">
        <v>0</v>
      </c>
    </row>
    <row r="237" spans="5:5">
      <c r="E237">
        <v>0</v>
      </c>
    </row>
    <row r="238" spans="5:5">
      <c r="E238">
        <v>0</v>
      </c>
    </row>
    <row r="239" spans="5:5">
      <c r="E239">
        <v>0</v>
      </c>
    </row>
    <row r="240" spans="5:5">
      <c r="E240">
        <v>0</v>
      </c>
    </row>
    <row r="241" spans="5:5">
      <c r="E241">
        <v>0</v>
      </c>
    </row>
    <row r="242" spans="5:5">
      <c r="E242">
        <v>0</v>
      </c>
    </row>
    <row r="243" spans="5:5">
      <c r="E243">
        <v>0</v>
      </c>
    </row>
    <row r="244" spans="5:5">
      <c r="E244">
        <v>0</v>
      </c>
    </row>
    <row r="245" spans="5:5">
      <c r="E245">
        <v>0</v>
      </c>
    </row>
    <row r="246" spans="5:5">
      <c r="E246">
        <v>0</v>
      </c>
    </row>
    <row r="247" spans="5:5">
      <c r="E247">
        <v>0</v>
      </c>
    </row>
    <row r="248" spans="5:5">
      <c r="E248">
        <v>0</v>
      </c>
    </row>
    <row r="249" spans="5:5">
      <c r="E249">
        <v>0</v>
      </c>
    </row>
    <row r="250" spans="5:5">
      <c r="E250">
        <v>0</v>
      </c>
    </row>
    <row r="251" spans="5:5">
      <c r="E251">
        <v>0</v>
      </c>
    </row>
    <row r="252" spans="5:5">
      <c r="E252" s="1">
        <v>0</v>
      </c>
    </row>
    <row r="253" spans="5:5">
      <c r="E253" s="1">
        <v>0</v>
      </c>
    </row>
    <row r="254" spans="5:5">
      <c r="E254" s="1">
        <v>0</v>
      </c>
    </row>
    <row r="255" spans="5:5">
      <c r="E255">
        <v>0</v>
      </c>
    </row>
    <row r="256" spans="5:5">
      <c r="E256">
        <v>0</v>
      </c>
    </row>
    <row r="257" spans="5:5">
      <c r="E257">
        <v>0</v>
      </c>
    </row>
    <row r="258" spans="5:5">
      <c r="E258">
        <v>0</v>
      </c>
    </row>
    <row r="259" spans="5:5">
      <c r="E259">
        <v>0</v>
      </c>
    </row>
    <row r="260" spans="5:5">
      <c r="E260">
        <v>0</v>
      </c>
    </row>
  </sheetData>
  <autoFilter ref="O1:O260"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79"/>
  <sheetViews>
    <sheetView tabSelected="1" workbookViewId="0">
      <selection activeCell="A8" activeCellId="5" sqref="A94:XFD94 A115:XFD115 A72:XFD72 A51:XFD51 A30:XFD30 A8:XFD8"/>
    </sheetView>
  </sheetViews>
  <sheetFormatPr defaultRowHeight="13.5"/>
  <sheetData>
    <row r="1" spans="1:21">
      <c r="A1" t="s">
        <v>148</v>
      </c>
      <c r="B1" t="s">
        <v>0</v>
      </c>
      <c r="C1" t="s">
        <v>1</v>
      </c>
      <c r="D1" t="s">
        <v>2</v>
      </c>
      <c r="E1" t="s">
        <v>3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O1" t="s">
        <v>4</v>
      </c>
      <c r="P1" t="s">
        <v>157</v>
      </c>
      <c r="Q1" t="s">
        <v>158</v>
      </c>
      <c r="S1" t="s">
        <v>8</v>
      </c>
    </row>
    <row r="2" spans="1:21">
      <c r="A2">
        <v>1.503233</v>
      </c>
      <c r="B2">
        <v>511.008456100285</v>
      </c>
      <c r="C2">
        <v>212.08882538910501</v>
      </c>
      <c r="D2">
        <v>493.20055249878402</v>
      </c>
      <c r="E2">
        <v>212.89421491214699</v>
      </c>
      <c r="F2">
        <v>519.06646562271999</v>
      </c>
      <c r="G2">
        <v>244.32211125592701</v>
      </c>
      <c r="H2">
        <v>499.93166912390501</v>
      </c>
      <c r="I2">
        <v>248.46806982611801</v>
      </c>
      <c r="J2">
        <v>511.494920545051</v>
      </c>
      <c r="K2">
        <v>170.82038564719099</v>
      </c>
      <c r="L2">
        <v>485.91973948200302</v>
      </c>
      <c r="M2">
        <v>174.55171126428701</v>
      </c>
      <c r="O2">
        <f>SQRT((B2-D2)^2+(C2-E2)^2)</f>
        <v>17.826106780903604</v>
      </c>
      <c r="P2">
        <f>SQRT((F2-H2)^2+(G2-I2)^2)</f>
        <v>19.578800001961358</v>
      </c>
      <c r="Q2">
        <f>SQRT((J2-L2)^2+(K2-M2)^2)</f>
        <v>25.845941214598568</v>
      </c>
      <c r="S2">
        <f>CORREL(O2:O175,O3:O176)</f>
        <v>0.64441919558891603</v>
      </c>
      <c r="U2" t="s">
        <v>159</v>
      </c>
    </row>
    <row r="3" spans="1:21">
      <c r="A3">
        <v>1.5583990000000001</v>
      </c>
      <c r="B3">
        <v>519.47236413621704</v>
      </c>
      <c r="C3">
        <v>214.49602345269901</v>
      </c>
      <c r="D3">
        <v>488.53841889971397</v>
      </c>
      <c r="E3">
        <v>218.357758637068</v>
      </c>
      <c r="F3">
        <v>516.61616866412305</v>
      </c>
      <c r="G3">
        <v>253.52605227459199</v>
      </c>
      <c r="H3">
        <v>481.88979045704599</v>
      </c>
      <c r="I3">
        <v>251.81862108995</v>
      </c>
      <c r="J3">
        <v>523.43786716090096</v>
      </c>
      <c r="K3">
        <v>174.32215400428601</v>
      </c>
      <c r="L3">
        <v>502.476358732824</v>
      </c>
      <c r="M3">
        <v>177.34460734207801</v>
      </c>
      <c r="O3">
        <f t="shared" ref="O3:O66" si="0">SQRT((B3-D3)^2+(C3-E3)^2)</f>
        <v>31.1740591923664</v>
      </c>
      <c r="P3">
        <f t="shared" ref="P3:P66" si="1">SQRT((F3-H3)^2+(G3-I3)^2)</f>
        <v>34.768328470480782</v>
      </c>
      <c r="Q3">
        <f t="shared" ref="Q3:Q66" si="2">SQRT((J3-L3)^2+(K3-M3)^2)</f>
        <v>21.178292182314223</v>
      </c>
      <c r="S3">
        <f>CORREL(O2:O174,O4:O176)</f>
        <v>0.56087101238625758</v>
      </c>
      <c r="U3" t="s">
        <v>160</v>
      </c>
    </row>
    <row r="4" spans="1:21">
      <c r="A4">
        <v>1.625675</v>
      </c>
      <c r="B4">
        <v>518.51336313685499</v>
      </c>
      <c r="C4">
        <v>214.85929520306399</v>
      </c>
      <c r="D4">
        <v>482.23276053699499</v>
      </c>
      <c r="E4">
        <v>213.42499230529501</v>
      </c>
      <c r="F4">
        <v>511.34663741412299</v>
      </c>
      <c r="G4">
        <v>251.515444981912</v>
      </c>
      <c r="H4">
        <v>479.51483225544098</v>
      </c>
      <c r="I4">
        <v>251.23176117537</v>
      </c>
      <c r="J4">
        <v>522.61632398315896</v>
      </c>
      <c r="K4">
        <v>175.087344870957</v>
      </c>
      <c r="L4">
        <v>502.69074032557103</v>
      </c>
      <c r="M4">
        <v>176.94036129012599</v>
      </c>
      <c r="O4">
        <f t="shared" si="0"/>
        <v>36.308943110637593</v>
      </c>
      <c r="P4">
        <f t="shared" si="1"/>
        <v>31.833069223095489</v>
      </c>
      <c r="Q4">
        <f t="shared" si="2"/>
        <v>20.011560507497791</v>
      </c>
      <c r="S4">
        <f>CORREL(O2:O173,O5:O176)</f>
        <v>0.42443441441431778</v>
      </c>
      <c r="U4" t="s">
        <v>161</v>
      </c>
    </row>
    <row r="5" spans="1:21">
      <c r="A5">
        <v>1.6906909999999999</v>
      </c>
      <c r="B5">
        <v>521.27840343430796</v>
      </c>
      <c r="C5">
        <v>212.76120861958901</v>
      </c>
      <c r="D5">
        <v>487.17733016552103</v>
      </c>
      <c r="E5">
        <v>214.755898323504</v>
      </c>
      <c r="F5">
        <v>515.55090427027596</v>
      </c>
      <c r="G5">
        <v>248.53868726440899</v>
      </c>
      <c r="H5">
        <v>482.37770502112699</v>
      </c>
      <c r="I5">
        <v>248.333411072014</v>
      </c>
      <c r="J5">
        <v>530.01820510092398</v>
      </c>
      <c r="K5">
        <v>170.25831265579399</v>
      </c>
      <c r="L5">
        <v>496.32842613843599</v>
      </c>
      <c r="M5">
        <v>179.573103492825</v>
      </c>
      <c r="O5">
        <f t="shared" si="0"/>
        <v>34.15936160261311</v>
      </c>
      <c r="P5">
        <f t="shared" si="1"/>
        <v>33.173834368955646</v>
      </c>
      <c r="Q5">
        <f t="shared" si="2"/>
        <v>34.953777118917138</v>
      </c>
      <c r="S5">
        <f>CORREL(O2:O172,O6:O176)</f>
        <v>0.31857363140292733</v>
      </c>
      <c r="U5" t="s">
        <v>162</v>
      </c>
    </row>
    <row r="6" spans="1:21">
      <c r="A6">
        <v>1.7556529999999999</v>
      </c>
      <c r="B6">
        <v>519.00036716090096</v>
      </c>
      <c r="C6">
        <v>213.954926605818</v>
      </c>
      <c r="D6">
        <v>486.02158507113302</v>
      </c>
      <c r="E6">
        <v>213.91992140001801</v>
      </c>
      <c r="F6">
        <v>512.78974219889903</v>
      </c>
      <c r="G6">
        <v>247.81069364436399</v>
      </c>
      <c r="H6">
        <v>480.82455978690399</v>
      </c>
      <c r="I6">
        <v>246.31022483736601</v>
      </c>
      <c r="J6">
        <v>523.66782910536199</v>
      </c>
      <c r="K6">
        <v>174.610390511004</v>
      </c>
      <c r="L6">
        <v>489.41051391126501</v>
      </c>
      <c r="M6">
        <v>172.34935098492201</v>
      </c>
      <c r="O6">
        <f t="shared" si="0"/>
        <v>32.978800667835579</v>
      </c>
      <c r="P6">
        <f t="shared" si="1"/>
        <v>32.000379580137661</v>
      </c>
      <c r="Q6">
        <f t="shared" si="2"/>
        <v>34.331850285794566</v>
      </c>
      <c r="S6">
        <f>CORREL(O2:O171,O7:O176)</f>
        <v>0.26121537076980511</v>
      </c>
      <c r="U6" t="s">
        <v>163</v>
      </c>
    </row>
    <row r="7" spans="1:21">
      <c r="A7">
        <v>1.8017160000000001</v>
      </c>
      <c r="B7">
        <v>516.51681862916405</v>
      </c>
      <c r="C7">
        <v>214.60154492567401</v>
      </c>
      <c r="D7">
        <v>482.041783195525</v>
      </c>
      <c r="E7">
        <v>214.25334767144901</v>
      </c>
      <c r="F7">
        <v>518.00457359937297</v>
      </c>
      <c r="G7">
        <v>249.59838724692901</v>
      </c>
      <c r="H7">
        <v>465.11056102945599</v>
      </c>
      <c r="I7">
        <v>250.66024554657099</v>
      </c>
      <c r="J7">
        <v>509.83217326954599</v>
      </c>
      <c r="K7">
        <v>174.00343126823901</v>
      </c>
      <c r="L7">
        <v>483.47777227854402</v>
      </c>
      <c r="M7">
        <v>177.94515908089099</v>
      </c>
      <c r="O7">
        <f t="shared" si="0"/>
        <v>34.476793781883458</v>
      </c>
      <c r="P7">
        <f t="shared" si="1"/>
        <v>52.904670009320107</v>
      </c>
      <c r="Q7">
        <f t="shared" si="2"/>
        <v>26.647545285514752</v>
      </c>
      <c r="S7">
        <f>CORREL(O2:O170,O8:O176)</f>
        <v>0.1532799746962786</v>
      </c>
      <c r="U7" t="s">
        <v>164</v>
      </c>
    </row>
    <row r="8" spans="1:21" s="7" customFormat="1">
      <c r="A8" s="7">
        <v>1.8399160000000001</v>
      </c>
      <c r="B8" s="7">
        <v>516.24119478811997</v>
      </c>
      <c r="C8" s="7">
        <v>216.170405406432</v>
      </c>
      <c r="D8" s="7">
        <v>480.341872397099</v>
      </c>
      <c r="E8" s="7">
        <v>215.60759049352501</v>
      </c>
      <c r="F8" s="7">
        <v>517.12354180599402</v>
      </c>
      <c r="G8" s="7">
        <v>251.18400840907699</v>
      </c>
      <c r="H8" s="7">
        <v>465.084998461059</v>
      </c>
      <c r="I8" s="7">
        <v>251.63910980818301</v>
      </c>
      <c r="J8" s="7">
        <v>516.33302443686102</v>
      </c>
      <c r="K8" s="7">
        <v>179.464479438989</v>
      </c>
      <c r="L8" s="7">
        <v>481.567493008268</v>
      </c>
      <c r="M8" s="7">
        <v>182.169491541524</v>
      </c>
      <c r="O8" s="7">
        <f t="shared" si="0"/>
        <v>35.903733911121982</v>
      </c>
      <c r="P8" s="7">
        <f t="shared" si="1"/>
        <v>52.040533344174605</v>
      </c>
      <c r="Q8" s="7">
        <f t="shared" si="2"/>
        <v>34.870607479471161</v>
      </c>
      <c r="S8" s="7">
        <f>CORREL(O2:O169,O9:O176)</f>
        <v>0.12000463192635885</v>
      </c>
      <c r="U8" s="7" t="s">
        <v>165</v>
      </c>
    </row>
    <row r="9" spans="1:21">
      <c r="A9">
        <v>1.9147160000000001</v>
      </c>
      <c r="B9">
        <v>505.18514789032099</v>
      </c>
      <c r="C9">
        <v>210.74736385122799</v>
      </c>
      <c r="D9">
        <v>475.33788160034601</v>
      </c>
      <c r="E9">
        <v>214.55311768528</v>
      </c>
      <c r="F9">
        <v>512.788629316634</v>
      </c>
      <c r="G9">
        <v>250.54032405155601</v>
      </c>
      <c r="H9">
        <v>463.18551077638602</v>
      </c>
      <c r="I9">
        <v>251.33360676449999</v>
      </c>
      <c r="J9">
        <v>510.20603426328398</v>
      </c>
      <c r="K9">
        <v>175.94446655748399</v>
      </c>
      <c r="L9">
        <v>477.14813636156299</v>
      </c>
      <c r="M9">
        <v>175.00303560843199</v>
      </c>
      <c r="O9">
        <f t="shared" si="0"/>
        <v>30.088919343008623</v>
      </c>
      <c r="P9">
        <f t="shared" si="1"/>
        <v>49.609461460295542</v>
      </c>
      <c r="Q9">
        <f t="shared" si="2"/>
        <v>33.071300335977753</v>
      </c>
      <c r="S9">
        <f>CORREL(O2:O168,O10:O176)</f>
        <v>6.6477774856383079E-2</v>
      </c>
      <c r="U9" t="s">
        <v>166</v>
      </c>
    </row>
    <row r="10" spans="1:21">
      <c r="A10">
        <v>1.9928859999999999</v>
      </c>
      <c r="B10">
        <v>498.34240580161702</v>
      </c>
      <c r="C10">
        <v>215.66033436815999</v>
      </c>
      <c r="D10">
        <v>472.05491264135401</v>
      </c>
      <c r="E10">
        <v>217.94892616123499</v>
      </c>
      <c r="F10">
        <v>508.212895849799</v>
      </c>
      <c r="G10">
        <v>252.320261201969</v>
      </c>
      <c r="H10">
        <v>466.52358426936399</v>
      </c>
      <c r="I10">
        <v>252.639489793591</v>
      </c>
      <c r="J10">
        <v>497.90460466318098</v>
      </c>
      <c r="K10">
        <v>170.60903918789501</v>
      </c>
      <c r="L10">
        <v>468.10546210025501</v>
      </c>
      <c r="M10">
        <v>169.72342097063401</v>
      </c>
      <c r="O10">
        <f t="shared" si="0"/>
        <v>26.386927616647696</v>
      </c>
      <c r="P10">
        <f t="shared" si="1"/>
        <v>41.690533780995189</v>
      </c>
      <c r="Q10">
        <f t="shared" si="2"/>
        <v>29.81229976221778</v>
      </c>
      <c r="S10">
        <f>CORREL(O2:O167,O11:O176)</f>
        <v>5.2304821282865156E-2</v>
      </c>
      <c r="U10" t="s">
        <v>167</v>
      </c>
    </row>
    <row r="11" spans="1:21">
      <c r="A11">
        <v>2.05735</v>
      </c>
      <c r="B11">
        <v>490.45571270063198</v>
      </c>
      <c r="C11">
        <v>216.478842412451</v>
      </c>
      <c r="D11">
        <v>473.15683470254697</v>
      </c>
      <c r="E11">
        <v>218.662351140716</v>
      </c>
      <c r="F11">
        <v>500.46844933654501</v>
      </c>
      <c r="G11">
        <v>252.577100939323</v>
      </c>
      <c r="H11">
        <v>467.855805512068</v>
      </c>
      <c r="I11">
        <v>253.48119974692901</v>
      </c>
      <c r="J11">
        <v>494.84249224829699</v>
      </c>
      <c r="K11">
        <v>170.70110490257099</v>
      </c>
      <c r="L11">
        <v>466.99102854450302</v>
      </c>
      <c r="M11">
        <v>171.01237469981101</v>
      </c>
      <c r="O11">
        <f t="shared" si="0"/>
        <v>17.436137483945199</v>
      </c>
      <c r="P11">
        <f t="shared" si="1"/>
        <v>32.625173284997473</v>
      </c>
      <c r="Q11">
        <f t="shared" si="2"/>
        <v>27.853203035385832</v>
      </c>
      <c r="S11">
        <f>CORREL(O2:O166,O12:O176)</f>
        <v>1.7044850184189445E-2</v>
      </c>
      <c r="U11" t="s">
        <v>168</v>
      </c>
    </row>
    <row r="12" spans="1:21">
      <c r="A12">
        <v>2.1033909999999998</v>
      </c>
      <c r="B12">
        <v>486.19549821786802</v>
      </c>
      <c r="C12">
        <v>216.29305852155201</v>
      </c>
      <c r="D12">
        <v>465.618102789852</v>
      </c>
      <c r="E12">
        <v>217.46613760031599</v>
      </c>
      <c r="F12">
        <v>489.96597705648099</v>
      </c>
      <c r="G12">
        <v>252.906918774319</v>
      </c>
      <c r="H12">
        <v>464.11328362490798</v>
      </c>
      <c r="I12">
        <v>253.053043588126</v>
      </c>
      <c r="J12">
        <v>486.32836961560599</v>
      </c>
      <c r="K12">
        <v>173.18937475300899</v>
      </c>
      <c r="L12">
        <v>465.21894901735698</v>
      </c>
      <c r="M12">
        <v>179.97326897647099</v>
      </c>
      <c r="O12">
        <f t="shared" si="0"/>
        <v>20.610805833978649</v>
      </c>
      <c r="P12">
        <f t="shared" si="1"/>
        <v>25.853106392232803</v>
      </c>
      <c r="Q12">
        <f t="shared" si="2"/>
        <v>22.172705266360733</v>
      </c>
      <c r="S12">
        <f>CORREL(O2:O165,O13:O176)</f>
        <v>6.5818622237622484E-2</v>
      </c>
      <c r="U12" t="s">
        <v>169</v>
      </c>
    </row>
    <row r="13" spans="1:21">
      <c r="A13">
        <v>2.1363919999999998</v>
      </c>
      <c r="B13">
        <v>483.43845043850303</v>
      </c>
      <c r="C13">
        <v>214.37788931405001</v>
      </c>
      <c r="D13">
        <v>465.19605062165601</v>
      </c>
      <c r="E13">
        <v>214.91271355179899</v>
      </c>
      <c r="F13">
        <v>486.372648840284</v>
      </c>
      <c r="G13">
        <v>252.80254390731301</v>
      </c>
      <c r="H13">
        <v>465.22545769242402</v>
      </c>
      <c r="I13">
        <v>251.68423212548601</v>
      </c>
      <c r="J13">
        <v>483.25904032785098</v>
      </c>
      <c r="K13">
        <v>170.71631429353101</v>
      </c>
      <c r="L13">
        <v>454.88607324978699</v>
      </c>
      <c r="M13">
        <v>179.421920123267</v>
      </c>
      <c r="O13">
        <f t="shared" si="0"/>
        <v>18.25023802702265</v>
      </c>
      <c r="P13">
        <f t="shared" si="1"/>
        <v>21.17673994470114</v>
      </c>
      <c r="Q13">
        <f t="shared" si="2"/>
        <v>29.678491094993969</v>
      </c>
      <c r="S13">
        <f>CORREL(O2:O164,O14:O176)</f>
        <v>1.6258542001756082E-2</v>
      </c>
      <c r="U13" t="s">
        <v>170</v>
      </c>
    </row>
    <row r="14" spans="1:21">
      <c r="A14">
        <v>2.168409</v>
      </c>
      <c r="B14">
        <v>475.47564293531099</v>
      </c>
      <c r="C14">
        <v>212.290324526538</v>
      </c>
      <c r="D14">
        <v>463.38667267676902</v>
      </c>
      <c r="E14">
        <v>213.08829483447801</v>
      </c>
      <c r="F14">
        <v>481.08042153681299</v>
      </c>
      <c r="G14">
        <v>251.80557001611101</v>
      </c>
      <c r="H14">
        <v>463.72721464995698</v>
      </c>
      <c r="I14">
        <v>250.522281869376</v>
      </c>
      <c r="J14">
        <v>475.61411246808098</v>
      </c>
      <c r="K14">
        <v>172.82745195084499</v>
      </c>
      <c r="L14">
        <v>445.08272709827901</v>
      </c>
      <c r="M14">
        <v>171.16423254347001</v>
      </c>
      <c r="O14">
        <f t="shared" si="0"/>
        <v>12.115277897112637</v>
      </c>
      <c r="P14">
        <f t="shared" si="1"/>
        <v>17.400592453292433</v>
      </c>
      <c r="Q14">
        <f t="shared" si="2"/>
        <v>30.576654352568173</v>
      </c>
      <c r="S14">
        <f>CORREL(O2:O163,O15:O176)</f>
        <v>3.6248518395118522E-2</v>
      </c>
      <c r="U14" t="s">
        <v>171</v>
      </c>
    </row>
    <row r="15" spans="1:21">
      <c r="A15">
        <v>2.2174230000000001</v>
      </c>
      <c r="B15">
        <v>468.658868099465</v>
      </c>
      <c r="C15">
        <v>215.20526669275901</v>
      </c>
      <c r="D15">
        <v>465.729323568974</v>
      </c>
      <c r="E15">
        <v>214.77461497978399</v>
      </c>
      <c r="F15">
        <v>473.71651331088799</v>
      </c>
      <c r="G15">
        <v>254.09203721577001</v>
      </c>
      <c r="H15">
        <v>464.81001537040902</v>
      </c>
      <c r="I15">
        <v>253.214748753647</v>
      </c>
      <c r="J15">
        <v>480.56819218141999</v>
      </c>
      <c r="K15">
        <v>179.19799472200199</v>
      </c>
      <c r="L15">
        <v>449.83972547954102</v>
      </c>
      <c r="M15">
        <v>174.92435820464499</v>
      </c>
      <c r="O15">
        <f t="shared" si="0"/>
        <v>2.9610288843606463</v>
      </c>
      <c r="P15">
        <f t="shared" si="1"/>
        <v>8.9496000251145471</v>
      </c>
      <c r="Q15">
        <f t="shared" si="2"/>
        <v>31.024226580705797</v>
      </c>
      <c r="S15">
        <f>CORREL(O2:O162,O16:O176)</f>
        <v>5.8085069549346849E-2</v>
      </c>
      <c r="U15" t="s">
        <v>172</v>
      </c>
    </row>
    <row r="16" spans="1:21">
      <c r="A16">
        <v>2.2758440000000002</v>
      </c>
      <c r="B16">
        <v>466.99096109709302</v>
      </c>
      <c r="C16">
        <v>213.97630743479399</v>
      </c>
      <c r="D16">
        <v>457.09625742871401</v>
      </c>
      <c r="E16">
        <v>213.649693351775</v>
      </c>
      <c r="F16">
        <v>466.58108318640501</v>
      </c>
      <c r="G16">
        <v>255.464558285961</v>
      </c>
      <c r="H16">
        <v>456.34985066573398</v>
      </c>
      <c r="I16">
        <v>253.19235621352101</v>
      </c>
      <c r="J16">
        <v>482.63444358736598</v>
      </c>
      <c r="K16">
        <v>175.251242077304</v>
      </c>
      <c r="L16">
        <v>441.73571682347398</v>
      </c>
      <c r="M16">
        <v>178.708090459326</v>
      </c>
      <c r="O16">
        <f t="shared" si="0"/>
        <v>9.9000927997801789</v>
      </c>
      <c r="P16">
        <f t="shared" si="1"/>
        <v>10.480506722007151</v>
      </c>
      <c r="Q16">
        <f t="shared" si="2"/>
        <v>41.044556906413106</v>
      </c>
      <c r="S16">
        <f>CORREL(O2:O161,O17:O176)</f>
        <v>9.51155093807943E-2</v>
      </c>
      <c r="U16" t="s">
        <v>173</v>
      </c>
    </row>
    <row r="17" spans="1:21">
      <c r="A17">
        <v>2.3036759999999998</v>
      </c>
      <c r="B17">
        <v>463.61231798698901</v>
      </c>
      <c r="C17">
        <v>215.80821281462701</v>
      </c>
      <c r="D17">
        <v>457.66318663363302</v>
      </c>
      <c r="E17">
        <v>218.668151617977</v>
      </c>
      <c r="F17">
        <v>467.296228074841</v>
      </c>
      <c r="G17">
        <v>255.35286537496901</v>
      </c>
      <c r="H17">
        <v>455.45310362582001</v>
      </c>
      <c r="I17">
        <v>257.22486824005898</v>
      </c>
      <c r="J17">
        <v>480.90853181237799</v>
      </c>
      <c r="K17">
        <v>177.546140203216</v>
      </c>
      <c r="L17">
        <v>442.46556524729402</v>
      </c>
      <c r="M17">
        <v>177.751517566725</v>
      </c>
      <c r="O17">
        <f t="shared" si="0"/>
        <v>6.6008646265766044</v>
      </c>
      <c r="P17">
        <f t="shared" si="1"/>
        <v>11.990162277546697</v>
      </c>
      <c r="Q17">
        <f t="shared" si="2"/>
        <v>38.443515164271922</v>
      </c>
      <c r="S17">
        <f>CORREL(O2:O160,O18:O176)</f>
        <v>0.13954073784570556</v>
      </c>
      <c r="U17" t="s">
        <v>174</v>
      </c>
    </row>
    <row r="18" spans="1:21">
      <c r="A18">
        <v>2.3389489999999999</v>
      </c>
      <c r="B18">
        <v>458.73539811071203</v>
      </c>
      <c r="C18">
        <v>215.22873839144501</v>
      </c>
      <c r="D18">
        <v>452.67656354495898</v>
      </c>
      <c r="E18">
        <v>218.66130570586</v>
      </c>
      <c r="F18">
        <v>462.20887227930399</v>
      </c>
      <c r="G18">
        <v>255.15942620303301</v>
      </c>
      <c r="H18">
        <v>445.199208775383</v>
      </c>
      <c r="I18">
        <v>255.90128026583699</v>
      </c>
      <c r="J18">
        <v>477.03759005654098</v>
      </c>
      <c r="K18">
        <v>177.96353850012099</v>
      </c>
      <c r="L18">
        <v>436.12807170704599</v>
      </c>
      <c r="M18">
        <v>178.59440784973799</v>
      </c>
      <c r="O18">
        <f t="shared" si="0"/>
        <v>6.9636193651831713</v>
      </c>
      <c r="P18">
        <f t="shared" si="1"/>
        <v>17.025833311973908</v>
      </c>
      <c r="Q18">
        <f t="shared" si="2"/>
        <v>40.914382406727754</v>
      </c>
      <c r="S18">
        <f>CORREL(O2:O159,O19:O176)</f>
        <v>0.13470061654974771</v>
      </c>
      <c r="U18" t="s">
        <v>175</v>
      </c>
    </row>
    <row r="19" spans="1:21" s="6" customFormat="1">
      <c r="A19" s="6">
        <v>2.368827</v>
      </c>
      <c r="B19" s="6">
        <v>456.999942527207</v>
      </c>
      <c r="C19" s="6">
        <v>215.69122528194899</v>
      </c>
      <c r="D19" s="6">
        <v>447.65817272616698</v>
      </c>
      <c r="E19" s="6">
        <v>218.974464030581</v>
      </c>
      <c r="F19" s="6">
        <v>462.90385039214499</v>
      </c>
      <c r="G19" s="6">
        <v>255.13130063305499</v>
      </c>
      <c r="H19" s="6">
        <v>439.32157167664701</v>
      </c>
      <c r="I19" s="6">
        <v>255.047935634271</v>
      </c>
      <c r="J19" s="6">
        <v>456.93070776082197</v>
      </c>
      <c r="K19" s="6">
        <v>178.06271991655501</v>
      </c>
      <c r="L19" s="6">
        <v>437.32893911873703</v>
      </c>
      <c r="M19" s="6">
        <v>172.26055646963101</v>
      </c>
      <c r="O19" s="6">
        <f t="shared" si="0"/>
        <v>9.9019351490575787</v>
      </c>
      <c r="P19" s="6">
        <f t="shared" si="1"/>
        <v>23.58242606557797</v>
      </c>
      <c r="Q19" s="6">
        <f t="shared" si="2"/>
        <v>20.442466450079984</v>
      </c>
      <c r="S19" s="6">
        <f>CORREL(O2:O158,O20:O176)</f>
        <v>0.200129588312081</v>
      </c>
      <c r="U19" s="6" t="s">
        <v>176</v>
      </c>
    </row>
    <row r="20" spans="1:21">
      <c r="A20">
        <v>2.4061729999999999</v>
      </c>
      <c r="B20">
        <v>458.15046044731798</v>
      </c>
      <c r="C20">
        <v>213.58592182560099</v>
      </c>
      <c r="D20">
        <v>443.80345207244</v>
      </c>
      <c r="E20">
        <v>216.22756708642299</v>
      </c>
      <c r="F20">
        <v>460.29019580648099</v>
      </c>
      <c r="G20">
        <v>254.531625710572</v>
      </c>
      <c r="H20">
        <v>432.19143617384998</v>
      </c>
      <c r="I20">
        <v>253.358681526629</v>
      </c>
      <c r="J20">
        <v>460.05561371443298</v>
      </c>
      <c r="K20">
        <v>176.176350753131</v>
      </c>
      <c r="L20">
        <v>436.02460738007602</v>
      </c>
      <c r="M20">
        <v>171.21380638983399</v>
      </c>
      <c r="O20">
        <f t="shared" si="0"/>
        <v>14.588178055975408</v>
      </c>
      <c r="P20">
        <f t="shared" si="1"/>
        <v>28.123230450128236</v>
      </c>
      <c r="Q20">
        <f t="shared" si="2"/>
        <v>24.538054364590426</v>
      </c>
      <c r="S20">
        <f>CORREL(O2:O157,O21:O176)</f>
        <v>0.28050225162238251</v>
      </c>
      <c r="U20" t="s">
        <v>177</v>
      </c>
    </row>
    <row r="21" spans="1:21">
      <c r="A21">
        <v>2.4370189999999998</v>
      </c>
      <c r="B21">
        <v>446.76081865956297</v>
      </c>
      <c r="C21">
        <v>217.296642258937</v>
      </c>
      <c r="D21">
        <v>439.40355400352598</v>
      </c>
      <c r="E21">
        <v>216.62257284320199</v>
      </c>
      <c r="F21">
        <v>460.55843415612799</v>
      </c>
      <c r="G21">
        <v>255.930383823261</v>
      </c>
      <c r="H21">
        <v>430.40988028559701</v>
      </c>
      <c r="I21">
        <v>253.57953807073801</v>
      </c>
      <c r="J21">
        <v>451.27996374939198</v>
      </c>
      <c r="K21">
        <v>181.59892017646499</v>
      </c>
      <c r="L21">
        <v>432.03772352641602</v>
      </c>
      <c r="M21">
        <v>175.49479467488399</v>
      </c>
      <c r="O21">
        <f t="shared" si="0"/>
        <v>7.3880791005646662</v>
      </c>
      <c r="P21">
        <f t="shared" si="1"/>
        <v>30.240069051449989</v>
      </c>
      <c r="Q21">
        <f t="shared" si="2"/>
        <v>20.187227569375779</v>
      </c>
      <c r="S21">
        <f>CORREL(O2:O156,O22:O176)</f>
        <v>0.25905175094501837</v>
      </c>
      <c r="U21" t="s">
        <v>178</v>
      </c>
    </row>
    <row r="22" spans="1:21">
      <c r="A22">
        <v>2.4924689999999998</v>
      </c>
      <c r="B22">
        <v>437.80471314901502</v>
      </c>
      <c r="C22">
        <v>220.278627150717</v>
      </c>
      <c r="D22">
        <v>456.43011308365698</v>
      </c>
      <c r="E22">
        <v>218.01795858539001</v>
      </c>
      <c r="F22">
        <v>460.20703314992699</v>
      </c>
      <c r="G22">
        <v>256.89538764211397</v>
      </c>
      <c r="H22">
        <v>447.04322096531399</v>
      </c>
      <c r="I22">
        <v>257.454189434125</v>
      </c>
      <c r="J22">
        <v>454.38868232459799</v>
      </c>
      <c r="K22">
        <v>179.403540704036</v>
      </c>
      <c r="L22">
        <v>434.20494370516099</v>
      </c>
      <c r="M22">
        <v>176.26076118677</v>
      </c>
      <c r="O22">
        <f t="shared" si="0"/>
        <v>18.76209330239082</v>
      </c>
      <c r="P22">
        <f t="shared" si="1"/>
        <v>13.175667371124707</v>
      </c>
      <c r="Q22">
        <f t="shared" si="2"/>
        <v>20.426951993674919</v>
      </c>
      <c r="S22">
        <f>CORREL(O2:O155,O23:O176)</f>
        <v>0.23999880836744561</v>
      </c>
      <c r="U22" t="s">
        <v>179</v>
      </c>
    </row>
    <row r="23" spans="1:21">
      <c r="A23">
        <v>2.5578989999999999</v>
      </c>
      <c r="B23">
        <v>455.07806230240698</v>
      </c>
      <c r="C23">
        <v>220.39922311983199</v>
      </c>
      <c r="D23">
        <v>428.456670738843</v>
      </c>
      <c r="E23">
        <v>220.379899436861</v>
      </c>
      <c r="F23">
        <v>463.420261486958</v>
      </c>
      <c r="G23">
        <v>256.02899193670902</v>
      </c>
      <c r="H23">
        <v>417.88381708642299</v>
      </c>
      <c r="I23">
        <v>252.38919245500901</v>
      </c>
      <c r="J23">
        <v>445.43261053775501</v>
      </c>
      <c r="K23">
        <v>183.44202182636101</v>
      </c>
      <c r="L23">
        <v>428.13211380182997</v>
      </c>
      <c r="M23">
        <v>179.633064240333</v>
      </c>
      <c r="O23">
        <f t="shared" si="0"/>
        <v>26.621398576808822</v>
      </c>
      <c r="P23">
        <f t="shared" si="1"/>
        <v>45.681680232999305</v>
      </c>
      <c r="Q23">
        <f t="shared" si="2"/>
        <v>17.714834043871626</v>
      </c>
      <c r="S23">
        <f>CORREL(O2:O154,O24:O176)</f>
        <v>0.18085067964168897</v>
      </c>
      <c r="U23" t="s">
        <v>180</v>
      </c>
    </row>
    <row r="24" spans="1:21">
      <c r="A24">
        <v>2.6045759999999998</v>
      </c>
      <c r="B24">
        <v>435.115483740424</v>
      </c>
      <c r="C24">
        <v>218.10115496564899</v>
      </c>
      <c r="D24">
        <v>426.33167263876999</v>
      </c>
      <c r="E24">
        <v>218.062608770823</v>
      </c>
      <c r="F24">
        <v>451.468276918166</v>
      </c>
      <c r="G24">
        <v>254.71609437697501</v>
      </c>
      <c r="H24">
        <v>415.79692677301102</v>
      </c>
      <c r="I24">
        <v>253.45840252234299</v>
      </c>
      <c r="J24">
        <v>445.22952638618602</v>
      </c>
      <c r="K24">
        <v>178.672916635001</v>
      </c>
      <c r="L24">
        <v>428.15045949735497</v>
      </c>
      <c r="M24">
        <v>178.90264251352701</v>
      </c>
      <c r="O24">
        <f t="shared" si="0"/>
        <v>8.7838956778115129</v>
      </c>
      <c r="P24">
        <f t="shared" si="1"/>
        <v>35.693514956914171</v>
      </c>
      <c r="Q24">
        <f t="shared" si="2"/>
        <v>17.080611809078434</v>
      </c>
      <c r="S24">
        <f>CORREL(O2:O153,O25:O176)</f>
        <v>0.14558352938460098</v>
      </c>
      <c r="U24" t="s">
        <v>181</v>
      </c>
    </row>
    <row r="25" spans="1:21">
      <c r="A25">
        <v>2.634436</v>
      </c>
      <c r="B25">
        <v>434.80515820692398</v>
      </c>
      <c r="C25">
        <v>217.51918498829599</v>
      </c>
      <c r="D25">
        <v>426.52872024714202</v>
      </c>
      <c r="E25">
        <v>217.41143775078999</v>
      </c>
      <c r="F25">
        <v>448.02441216257199</v>
      </c>
      <c r="G25">
        <v>254.92204504347001</v>
      </c>
      <c r="H25">
        <v>415.84582614527602</v>
      </c>
      <c r="I25">
        <v>253.63990350270501</v>
      </c>
      <c r="J25">
        <v>447.206814658317</v>
      </c>
      <c r="K25">
        <v>176.60457435934401</v>
      </c>
      <c r="L25">
        <v>438.43622324902702</v>
      </c>
      <c r="M25">
        <v>173.29745922756501</v>
      </c>
      <c r="O25">
        <f t="shared" si="0"/>
        <v>8.2771392865717743</v>
      </c>
      <c r="P25">
        <f t="shared" si="1"/>
        <v>32.204119068887309</v>
      </c>
      <c r="Q25">
        <f t="shared" si="2"/>
        <v>9.3733816823787119</v>
      </c>
      <c r="S25">
        <f>CORREL(O2:O152,O26:O176)</f>
        <v>2.896574066313987E-2</v>
      </c>
      <c r="U25" t="s">
        <v>182</v>
      </c>
    </row>
    <row r="26" spans="1:21">
      <c r="A26">
        <v>2.68886</v>
      </c>
      <c r="B26">
        <v>429.88402655338001</v>
      </c>
      <c r="C26">
        <v>218.81967222458599</v>
      </c>
      <c r="D26">
        <v>427.74243639044198</v>
      </c>
      <c r="E26">
        <v>218.682281850376</v>
      </c>
      <c r="F26">
        <v>446.07575531599502</v>
      </c>
      <c r="G26">
        <v>254.78296848401001</v>
      </c>
      <c r="H26">
        <v>418.33234236305299</v>
      </c>
      <c r="I26">
        <v>253.302497834083</v>
      </c>
      <c r="J26">
        <v>444.16072100331297</v>
      </c>
      <c r="K26">
        <v>176.59405256338101</v>
      </c>
      <c r="L26">
        <v>441.22888326088201</v>
      </c>
      <c r="M26">
        <v>174.17849102094399</v>
      </c>
      <c r="O26">
        <f t="shared" si="0"/>
        <v>2.145992670285362</v>
      </c>
      <c r="P26">
        <f t="shared" si="1"/>
        <v>27.782886020404131</v>
      </c>
      <c r="Q26">
        <f t="shared" si="2"/>
        <v>3.7987642876655774</v>
      </c>
      <c r="S26">
        <f>CORREL(O2:O151,O27:O176)</f>
        <v>-5.3963088432312754E-2</v>
      </c>
      <c r="U26" t="s">
        <v>183</v>
      </c>
    </row>
    <row r="27" spans="1:21">
      <c r="A27">
        <v>2.7177199999999999</v>
      </c>
      <c r="B27">
        <v>421.62306777419701</v>
      </c>
      <c r="C27">
        <v>218.31010704188901</v>
      </c>
      <c r="D27">
        <v>426.396051191634</v>
      </c>
      <c r="E27">
        <v>218.13696954036899</v>
      </c>
      <c r="F27">
        <v>432.64525607216598</v>
      </c>
      <c r="G27">
        <v>254.430758108888</v>
      </c>
      <c r="H27">
        <v>418.98219815858999</v>
      </c>
      <c r="I27">
        <v>254.41942694400501</v>
      </c>
      <c r="J27">
        <v>432.611667261977</v>
      </c>
      <c r="K27">
        <v>168.061246998115</v>
      </c>
      <c r="L27">
        <v>426.80832348537803</v>
      </c>
      <c r="M27">
        <v>170.32282610347701</v>
      </c>
      <c r="O27">
        <f t="shared" si="0"/>
        <v>4.7761226217048787</v>
      </c>
      <c r="P27">
        <f t="shared" si="1"/>
        <v>13.66306261220481</v>
      </c>
      <c r="Q27">
        <f t="shared" si="2"/>
        <v>6.2284459569944213</v>
      </c>
      <c r="S27">
        <f>CORREL(O2:O150,O28:O176)</f>
        <v>-0.11632470455594399</v>
      </c>
      <c r="U27" t="s">
        <v>184</v>
      </c>
    </row>
    <row r="28" spans="1:21">
      <c r="A28">
        <v>2.7478699999999998</v>
      </c>
      <c r="B28">
        <v>421.62306777419701</v>
      </c>
      <c r="C28">
        <v>218.31010704188901</v>
      </c>
      <c r="D28">
        <v>426.396051191634</v>
      </c>
      <c r="E28">
        <v>218.13696954036899</v>
      </c>
      <c r="F28">
        <v>432.64525607216598</v>
      </c>
      <c r="G28">
        <v>254.430758108888</v>
      </c>
      <c r="H28">
        <v>418.98219815858999</v>
      </c>
      <c r="I28">
        <v>254.41942694400501</v>
      </c>
      <c r="J28">
        <v>432.611667261977</v>
      </c>
      <c r="K28">
        <v>168.061246998115</v>
      </c>
      <c r="L28">
        <v>426.80832348537803</v>
      </c>
      <c r="M28">
        <v>170.32282610347701</v>
      </c>
      <c r="O28">
        <f t="shared" si="0"/>
        <v>4.7761226217048787</v>
      </c>
      <c r="P28">
        <f t="shared" si="1"/>
        <v>13.66306261220481</v>
      </c>
      <c r="Q28">
        <f t="shared" si="2"/>
        <v>6.2284459569944213</v>
      </c>
      <c r="S28">
        <f>CORREL(O2:O149,O29:O176)</f>
        <v>-0.13705611657880912</v>
      </c>
      <c r="U28" t="s">
        <v>185</v>
      </c>
    </row>
    <row r="29" spans="1:21">
      <c r="A29">
        <v>2.7807490000000001</v>
      </c>
      <c r="B29">
        <v>417.20627412907299</v>
      </c>
      <c r="C29">
        <v>216.68111719509901</v>
      </c>
      <c r="D29">
        <v>426.347252990485</v>
      </c>
      <c r="E29">
        <v>216.758175861046</v>
      </c>
      <c r="F29">
        <v>427.11915487445202</v>
      </c>
      <c r="G29">
        <v>253.93512081636001</v>
      </c>
      <c r="H29">
        <v>419.28679066223799</v>
      </c>
      <c r="I29">
        <v>253.34101030520401</v>
      </c>
      <c r="J29">
        <v>424.86988492141899</v>
      </c>
      <c r="K29">
        <v>173.46284027693301</v>
      </c>
      <c r="L29">
        <v>435.01434634909998</v>
      </c>
      <c r="M29">
        <v>169.62646531873099</v>
      </c>
      <c r="O29">
        <f t="shared" si="0"/>
        <v>9.1413036588212471</v>
      </c>
      <c r="P29">
        <f t="shared" si="1"/>
        <v>7.8548645088401861</v>
      </c>
      <c r="Q29">
        <f t="shared" si="2"/>
        <v>10.845638315822034</v>
      </c>
      <c r="S29">
        <f>CORREL(O2:O148,O30:O176)</f>
        <v>-0.16736360065880665</v>
      </c>
      <c r="U29" t="s">
        <v>186</v>
      </c>
    </row>
    <row r="30" spans="1:21" s="7" customFormat="1">
      <c r="A30" s="7">
        <v>2.822187</v>
      </c>
      <c r="B30" s="7">
        <v>416.04236789807197</v>
      </c>
      <c r="C30" s="7">
        <v>211.875253165278</v>
      </c>
      <c r="D30" s="7">
        <v>421.04554932590497</v>
      </c>
      <c r="E30" s="7">
        <v>211.81471911478599</v>
      </c>
      <c r="F30" s="7">
        <v>420.37485228067197</v>
      </c>
      <c r="G30" s="7">
        <v>253.75803764135401</v>
      </c>
      <c r="H30" s="7">
        <v>407.65599065995798</v>
      </c>
      <c r="I30" s="7">
        <v>251.538073587974</v>
      </c>
      <c r="J30" s="7">
        <v>415.89961545476598</v>
      </c>
      <c r="K30" s="7">
        <v>171.65764407146699</v>
      </c>
      <c r="L30" s="7">
        <v>408.81918869315399</v>
      </c>
      <c r="M30" s="7">
        <v>170.522268094905</v>
      </c>
      <c r="O30" s="7">
        <f t="shared" si="0"/>
        <v>5.0035476185484651</v>
      </c>
      <c r="P30" s="7">
        <f t="shared" si="1"/>
        <v>12.91114562404014</v>
      </c>
      <c r="Q30" s="7">
        <f t="shared" si="2"/>
        <v>7.1708801227398382</v>
      </c>
      <c r="S30" s="7">
        <f>CORREL(O2:O147,O31:O176)</f>
        <v>-0.12359107797910555</v>
      </c>
      <c r="U30" s="7" t="s">
        <v>187</v>
      </c>
    </row>
    <row r="31" spans="1:21">
      <c r="A31">
        <v>2.8594309999999998</v>
      </c>
      <c r="B31">
        <v>416.04236789807197</v>
      </c>
      <c r="C31">
        <v>211.875253165278</v>
      </c>
      <c r="D31">
        <v>421.04554932590497</v>
      </c>
      <c r="E31">
        <v>211.81471911478599</v>
      </c>
      <c r="F31">
        <v>420.37485228067197</v>
      </c>
      <c r="G31">
        <v>253.75803764135401</v>
      </c>
      <c r="H31">
        <v>407.65599065995798</v>
      </c>
      <c r="I31">
        <v>251.538073587974</v>
      </c>
      <c r="J31">
        <v>415.89961545476598</v>
      </c>
      <c r="K31">
        <v>171.65764407146699</v>
      </c>
      <c r="L31">
        <v>408.81918869315399</v>
      </c>
      <c r="M31">
        <v>170.522268094905</v>
      </c>
      <c r="O31">
        <f t="shared" si="0"/>
        <v>5.0035476185484651</v>
      </c>
      <c r="P31">
        <f t="shared" si="1"/>
        <v>12.91114562404014</v>
      </c>
      <c r="Q31">
        <f t="shared" si="2"/>
        <v>7.1708801227398382</v>
      </c>
      <c r="S31">
        <f>CORREL(O2:O146,O32:O176)</f>
        <v>-0.12548314147826103</v>
      </c>
      <c r="U31" t="s">
        <v>188</v>
      </c>
    </row>
    <row r="32" spans="1:21">
      <c r="A32">
        <v>2.8872490000000002</v>
      </c>
      <c r="B32">
        <v>412.90090360530098</v>
      </c>
      <c r="C32">
        <v>212.51263118996201</v>
      </c>
      <c r="D32">
        <v>421.28434688107899</v>
      </c>
      <c r="E32">
        <v>212.71510831483999</v>
      </c>
      <c r="F32">
        <v>418.89684346121101</v>
      </c>
      <c r="G32">
        <v>254.39858569430899</v>
      </c>
      <c r="H32">
        <v>420.22343284517802</v>
      </c>
      <c r="I32">
        <v>254.72007377416699</v>
      </c>
      <c r="J32">
        <v>412.93398655991598</v>
      </c>
      <c r="K32">
        <v>171.259198496777</v>
      </c>
      <c r="L32">
        <v>418.57238769531199</v>
      </c>
      <c r="M32">
        <v>170.21609057712101</v>
      </c>
      <c r="O32">
        <f t="shared" si="0"/>
        <v>8.3858880355205265</v>
      </c>
      <c r="P32">
        <f t="shared" si="1"/>
        <v>1.364988637002073</v>
      </c>
      <c r="Q32">
        <f t="shared" si="2"/>
        <v>5.73407721396251</v>
      </c>
      <c r="S32">
        <f>CORREL(O2:O145,O33:O176)</f>
        <v>-0.14082878850053737</v>
      </c>
      <c r="U32" t="s">
        <v>189</v>
      </c>
    </row>
    <row r="33" spans="1:21">
      <c r="A33">
        <v>2.9174530000000001</v>
      </c>
      <c r="B33">
        <v>411.91856580207298</v>
      </c>
      <c r="C33">
        <v>212.02066978127999</v>
      </c>
      <c r="D33">
        <v>417.21133268482401</v>
      </c>
      <c r="E33">
        <v>212.875329637341</v>
      </c>
      <c r="F33">
        <v>419.74222929839499</v>
      </c>
      <c r="G33">
        <v>253.03756440752599</v>
      </c>
      <c r="H33">
        <v>417.42618640944102</v>
      </c>
      <c r="I33">
        <v>253.916505331195</v>
      </c>
      <c r="J33">
        <v>416.48809410718599</v>
      </c>
      <c r="K33">
        <v>169.14644210162299</v>
      </c>
      <c r="L33">
        <v>416.29364322409998</v>
      </c>
      <c r="M33">
        <v>169.73974324385901</v>
      </c>
      <c r="O33">
        <f t="shared" si="0"/>
        <v>5.3613267709316474</v>
      </c>
      <c r="P33">
        <f t="shared" si="1"/>
        <v>2.4772145265952221</v>
      </c>
      <c r="Q33">
        <f t="shared" si="2"/>
        <v>0.62435357876085562</v>
      </c>
      <c r="S33">
        <f>CORREL(O2:O144,O34:O176)</f>
        <v>-0.11395700880293438</v>
      </c>
      <c r="U33" t="s">
        <v>190</v>
      </c>
    </row>
    <row r="34" spans="1:21">
      <c r="A34">
        <v>2.9422760000000001</v>
      </c>
      <c r="B34">
        <v>406.21787698352301</v>
      </c>
      <c r="C34">
        <v>211.223947250425</v>
      </c>
      <c r="D34">
        <v>415.74617259697197</v>
      </c>
      <c r="E34">
        <v>212.795606798698</v>
      </c>
      <c r="F34">
        <v>415.69390085420702</v>
      </c>
      <c r="G34">
        <v>253.77901378587001</v>
      </c>
      <c r="H34">
        <v>414.171882599708</v>
      </c>
      <c r="I34">
        <v>255.779605138162</v>
      </c>
      <c r="J34">
        <v>411.24820599388897</v>
      </c>
      <c r="K34">
        <v>172.07730185660799</v>
      </c>
      <c r="L34">
        <v>419.10437914184098</v>
      </c>
      <c r="M34">
        <v>172.93550270169601</v>
      </c>
      <c r="O34">
        <f t="shared" si="0"/>
        <v>9.6570456679539642</v>
      </c>
      <c r="P34">
        <f t="shared" si="1"/>
        <v>2.5137432895770662</v>
      </c>
      <c r="Q34">
        <f t="shared" si="2"/>
        <v>7.9029086557489663</v>
      </c>
      <c r="S34">
        <f>CORREL(O2:O143,O35:O176)</f>
        <v>-7.8869104417915725E-2</v>
      </c>
      <c r="U34" t="s">
        <v>191</v>
      </c>
    </row>
    <row r="35" spans="1:21">
      <c r="A35">
        <v>2.989697</v>
      </c>
      <c r="B35">
        <v>398.08982332578398</v>
      </c>
      <c r="C35">
        <v>207.448814540521</v>
      </c>
      <c r="D35">
        <v>413.46614662496899</v>
      </c>
      <c r="E35">
        <v>206.75056522829499</v>
      </c>
      <c r="F35">
        <v>401.99054311314399</v>
      </c>
      <c r="G35">
        <v>253.25599284487399</v>
      </c>
      <c r="H35">
        <v>409.69647715527702</v>
      </c>
      <c r="I35">
        <v>252.87420678045899</v>
      </c>
      <c r="J35">
        <v>400.81426028240497</v>
      </c>
      <c r="K35">
        <v>171.61731052027599</v>
      </c>
      <c r="L35">
        <v>416.51736628313398</v>
      </c>
      <c r="M35">
        <v>169.193689012341</v>
      </c>
      <c r="O35">
        <f t="shared" si="0"/>
        <v>15.392169122741722</v>
      </c>
      <c r="P35">
        <f t="shared" si="1"/>
        <v>7.7153859307675789</v>
      </c>
      <c r="Q35">
        <f t="shared" si="2"/>
        <v>15.889036449195292</v>
      </c>
      <c r="S35">
        <f>CORREL(O2:O142,O36:O176)</f>
        <v>-9.7049454622246088E-3</v>
      </c>
      <c r="U35" t="s">
        <v>192</v>
      </c>
    </row>
    <row r="36" spans="1:21">
      <c r="A36">
        <v>3.0250020000000002</v>
      </c>
      <c r="B36">
        <v>392.74829196558801</v>
      </c>
      <c r="C36">
        <v>209.22517697820399</v>
      </c>
      <c r="D36">
        <v>411.25289358888602</v>
      </c>
      <c r="E36">
        <v>211.429864193215</v>
      </c>
      <c r="F36">
        <v>401.739706195282</v>
      </c>
      <c r="G36">
        <v>252.44014897327901</v>
      </c>
      <c r="H36">
        <v>387.72457280140401</v>
      </c>
      <c r="I36">
        <v>251.28888913165699</v>
      </c>
      <c r="J36">
        <v>391.03890480605497</v>
      </c>
      <c r="K36">
        <v>170.03131839737301</v>
      </c>
      <c r="L36">
        <v>397.41349442181399</v>
      </c>
      <c r="M36">
        <v>165.215944282739</v>
      </c>
      <c r="O36">
        <f t="shared" si="0"/>
        <v>18.635474959147043</v>
      </c>
      <c r="P36">
        <f t="shared" si="1"/>
        <v>14.062338470934538</v>
      </c>
      <c r="Q36">
        <f t="shared" si="2"/>
        <v>7.9889436493963348</v>
      </c>
      <c r="S36">
        <f>CORREL(O2:O141,O37:O176)</f>
        <v>2.3562221795384412E-2</v>
      </c>
      <c r="U36" t="s">
        <v>193</v>
      </c>
    </row>
    <row r="37" spans="1:21">
      <c r="A37">
        <v>3.0557919999999998</v>
      </c>
      <c r="B37">
        <v>392.74829196558801</v>
      </c>
      <c r="C37">
        <v>209.22517697820399</v>
      </c>
      <c r="D37">
        <v>411.25289358888602</v>
      </c>
      <c r="E37">
        <v>211.429864193215</v>
      </c>
      <c r="F37">
        <v>401.739706195282</v>
      </c>
      <c r="G37">
        <v>252.44014897327901</v>
      </c>
      <c r="H37">
        <v>387.72457280140401</v>
      </c>
      <c r="I37">
        <v>251.28888913165699</v>
      </c>
      <c r="J37">
        <v>391.03890480605497</v>
      </c>
      <c r="K37">
        <v>170.03131839737301</v>
      </c>
      <c r="L37">
        <v>397.41349442181399</v>
      </c>
      <c r="M37">
        <v>165.215944282739</v>
      </c>
      <c r="O37">
        <f t="shared" si="0"/>
        <v>18.635474959147043</v>
      </c>
      <c r="P37">
        <f t="shared" si="1"/>
        <v>14.062338470934538</v>
      </c>
      <c r="Q37">
        <f t="shared" si="2"/>
        <v>7.9889436493963348</v>
      </c>
      <c r="S37">
        <f>CORREL(O2:O140,O38:O176)</f>
        <v>3.6554079098714852E-2</v>
      </c>
      <c r="U37" t="s">
        <v>194</v>
      </c>
    </row>
    <row r="38" spans="1:21">
      <c r="A38">
        <v>3.0819190000000001</v>
      </c>
      <c r="B38">
        <v>392.471757584508</v>
      </c>
      <c r="C38">
        <v>210.30780908013099</v>
      </c>
      <c r="D38">
        <v>391.21038984602899</v>
      </c>
      <c r="E38">
        <v>210.515884340041</v>
      </c>
      <c r="F38">
        <v>401.15601630897299</v>
      </c>
      <c r="G38">
        <v>252.901185744467</v>
      </c>
      <c r="H38">
        <v>389.06512379924601</v>
      </c>
      <c r="I38">
        <v>252.18330923592501</v>
      </c>
      <c r="J38">
        <v>387.09238822729202</v>
      </c>
      <c r="K38">
        <v>170.152993525048</v>
      </c>
      <c r="L38">
        <v>391.28164803471498</v>
      </c>
      <c r="M38">
        <v>165.61897628131001</v>
      </c>
      <c r="O38">
        <f t="shared" si="0"/>
        <v>1.2784145984234794</v>
      </c>
      <c r="P38">
        <f t="shared" si="1"/>
        <v>12.112185119262689</v>
      </c>
      <c r="Q38">
        <f t="shared" si="2"/>
        <v>6.1731037655787775</v>
      </c>
      <c r="S38">
        <f>CORREL(O2:O139,O39:O176)</f>
        <v>6.6930289170242629E-2</v>
      </c>
      <c r="U38" t="s">
        <v>195</v>
      </c>
    </row>
    <row r="39" spans="1:21">
      <c r="A39">
        <v>3.1108150000000001</v>
      </c>
      <c r="B39">
        <v>394.11578820373302</v>
      </c>
      <c r="C39">
        <v>208.47243015868099</v>
      </c>
      <c r="D39">
        <v>414.44173968719599</v>
      </c>
      <c r="E39">
        <v>212.29204443549301</v>
      </c>
      <c r="F39">
        <v>400.92261454660098</v>
      </c>
      <c r="G39">
        <v>251.39296048531699</v>
      </c>
      <c r="H39">
        <v>393.272392065144</v>
      </c>
      <c r="I39">
        <v>251.03525314627899</v>
      </c>
      <c r="J39">
        <v>381.95421080830499</v>
      </c>
      <c r="K39">
        <v>169.97139137357101</v>
      </c>
      <c r="L39">
        <v>386.336201589859</v>
      </c>
      <c r="M39">
        <v>165.503742381292</v>
      </c>
      <c r="O39">
        <f t="shared" si="0"/>
        <v>20.681725192345944</v>
      </c>
      <c r="P39">
        <f t="shared" si="1"/>
        <v>7.6585807142179689</v>
      </c>
      <c r="Q39">
        <f t="shared" si="2"/>
        <v>6.257933423090722</v>
      </c>
      <c r="S39">
        <f>CORREL(O2:O138,O40:O176)</f>
        <v>0.11423019646781887</v>
      </c>
      <c r="U39" t="s">
        <v>196</v>
      </c>
    </row>
    <row r="40" spans="1:21" s="6" customFormat="1">
      <c r="A40" s="6">
        <v>3.1390660000000001</v>
      </c>
      <c r="B40" s="6">
        <v>390.52589980544701</v>
      </c>
      <c r="C40" s="6">
        <v>210.10007105727101</v>
      </c>
      <c r="D40" s="6">
        <v>415.59087493540198</v>
      </c>
      <c r="E40" s="6">
        <v>214.953991366731</v>
      </c>
      <c r="F40" s="6">
        <v>399.29440034502602</v>
      </c>
      <c r="G40" s="6">
        <v>251.29344183183301</v>
      </c>
      <c r="H40" s="6">
        <v>396.31865433867301</v>
      </c>
      <c r="I40" s="6">
        <v>251.63196038272099</v>
      </c>
      <c r="J40" s="6">
        <v>381.17839697455599</v>
      </c>
      <c r="K40" s="6">
        <v>167.64877236214099</v>
      </c>
      <c r="L40" s="6">
        <v>385.75467002067103</v>
      </c>
      <c r="M40" s="6">
        <v>163.008761513557</v>
      </c>
      <c r="O40" s="6">
        <f t="shared" si="0"/>
        <v>25.530638860707139</v>
      </c>
      <c r="P40" s="6">
        <f t="shared" si="1"/>
        <v>2.9949389148396941</v>
      </c>
      <c r="Q40" s="6">
        <f t="shared" si="2"/>
        <v>6.5170526825840556</v>
      </c>
      <c r="S40" s="6">
        <f>CORREL(O2:O137,O41:O176)</f>
        <v>8.102392792840056E-2</v>
      </c>
      <c r="U40" s="6" t="s">
        <v>197</v>
      </c>
    </row>
    <row r="41" spans="1:21">
      <c r="A41">
        <v>3.1678809999999999</v>
      </c>
      <c r="B41">
        <v>388.70525814308701</v>
      </c>
      <c r="C41">
        <v>211.456067512007</v>
      </c>
      <c r="D41">
        <v>413.99466452988202</v>
      </c>
      <c r="E41">
        <v>216.65875837867799</v>
      </c>
      <c r="F41">
        <v>402.22566478447197</v>
      </c>
      <c r="G41">
        <v>250.879449629134</v>
      </c>
      <c r="H41">
        <v>399.53498525656602</v>
      </c>
      <c r="I41">
        <v>250.81601534001001</v>
      </c>
      <c r="J41">
        <v>378.11389017661702</v>
      </c>
      <c r="K41">
        <v>169.669125805569</v>
      </c>
      <c r="L41">
        <v>381.14362783469102</v>
      </c>
      <c r="M41">
        <v>164.997886806146</v>
      </c>
      <c r="O41">
        <f t="shared" si="0"/>
        <v>25.819025304039073</v>
      </c>
      <c r="P41">
        <f t="shared" si="1"/>
        <v>2.6914271736253403</v>
      </c>
      <c r="Q41">
        <f t="shared" si="2"/>
        <v>5.5677449713939007</v>
      </c>
      <c r="S41">
        <f>CORREL(O2:O136,O42:O176)</f>
        <v>6.2156638297092462E-2</v>
      </c>
      <c r="U41" t="s">
        <v>198</v>
      </c>
    </row>
    <row r="42" spans="1:21">
      <c r="A42">
        <v>3.2063990000000002</v>
      </c>
      <c r="B42">
        <v>383.18020238022802</v>
      </c>
      <c r="C42">
        <v>210.67968037527299</v>
      </c>
      <c r="D42">
        <v>410.13707736122899</v>
      </c>
      <c r="E42">
        <v>217.61745586469399</v>
      </c>
      <c r="F42">
        <v>393.10056978812003</v>
      </c>
      <c r="G42">
        <v>250.71019035369</v>
      </c>
      <c r="H42">
        <v>407.52305181481</v>
      </c>
      <c r="I42">
        <v>251.37282743342601</v>
      </c>
      <c r="J42">
        <v>372.71459010973899</v>
      </c>
      <c r="K42">
        <v>169.080444810919</v>
      </c>
      <c r="L42">
        <v>380.91029351972799</v>
      </c>
      <c r="M42">
        <v>164.50376708034401</v>
      </c>
      <c r="O42">
        <f t="shared" si="0"/>
        <v>27.835334333952709</v>
      </c>
      <c r="P42">
        <f t="shared" si="1"/>
        <v>14.437696343587383</v>
      </c>
      <c r="Q42">
        <f t="shared" si="2"/>
        <v>9.3869874525348305</v>
      </c>
      <c r="S42">
        <f>CORREL(O2:O135,O43:O176)</f>
        <v>5.7441245466941952E-2</v>
      </c>
      <c r="U42" t="s">
        <v>199</v>
      </c>
    </row>
    <row r="43" spans="1:21">
      <c r="A43">
        <v>3.2522530000000001</v>
      </c>
      <c r="B43">
        <v>384.65652501443901</v>
      </c>
      <c r="C43">
        <v>213.88832228842401</v>
      </c>
      <c r="D43">
        <v>393.75949726030501</v>
      </c>
      <c r="E43">
        <v>213.194322163028</v>
      </c>
      <c r="F43">
        <v>399.810305584265</v>
      </c>
      <c r="G43">
        <v>253.66671384818801</v>
      </c>
      <c r="H43">
        <v>404.76465508724402</v>
      </c>
      <c r="I43">
        <v>253.53964292771099</v>
      </c>
      <c r="J43">
        <v>370.29757844798701</v>
      </c>
      <c r="K43">
        <v>166.12473068534101</v>
      </c>
      <c r="L43">
        <v>371.30203900170198</v>
      </c>
      <c r="M43">
        <v>164.24011515457801</v>
      </c>
      <c r="O43">
        <f t="shared" si="0"/>
        <v>9.1293888011770168</v>
      </c>
      <c r="P43">
        <f t="shared" si="1"/>
        <v>4.9559788151786339</v>
      </c>
      <c r="Q43">
        <f t="shared" si="2"/>
        <v>2.135583457222523</v>
      </c>
      <c r="S43">
        <f>CORREL(O2:O134,O44:O176)</f>
        <v>2.7565685221138829E-2</v>
      </c>
      <c r="U43" t="s">
        <v>200</v>
      </c>
    </row>
    <row r="44" spans="1:21">
      <c r="A44">
        <v>3.301186</v>
      </c>
      <c r="B44">
        <v>353.44796764804198</v>
      </c>
      <c r="C44">
        <v>218.65304339813301</v>
      </c>
      <c r="D44">
        <v>388.62772734526999</v>
      </c>
      <c r="E44">
        <v>216.95407686344799</v>
      </c>
      <c r="F44">
        <v>344.33076399866201</v>
      </c>
      <c r="G44">
        <v>253.58206734861301</v>
      </c>
      <c r="H44">
        <v>399.88355347154601</v>
      </c>
      <c r="I44">
        <v>257.05641833353599</v>
      </c>
      <c r="J44">
        <v>370.74691309353699</v>
      </c>
      <c r="K44">
        <v>167.40285910521001</v>
      </c>
      <c r="L44">
        <v>372.82125818868502</v>
      </c>
      <c r="M44">
        <v>166.78571530353199</v>
      </c>
      <c r="O44">
        <f t="shared" si="0"/>
        <v>35.220760634044915</v>
      </c>
      <c r="P44">
        <f t="shared" si="1"/>
        <v>55.661328882672272</v>
      </c>
      <c r="Q44">
        <f t="shared" si="2"/>
        <v>2.1642028661182175</v>
      </c>
      <c r="S44">
        <f>CORREL(O2:O133,O45:O176)</f>
        <v>1.0086922860978897E-2</v>
      </c>
      <c r="U44" t="s">
        <v>201</v>
      </c>
    </row>
    <row r="45" spans="1:21">
      <c r="A45">
        <v>3.3374039999999998</v>
      </c>
      <c r="B45">
        <v>358.03418918713498</v>
      </c>
      <c r="C45">
        <v>218.86708775382999</v>
      </c>
      <c r="D45">
        <v>352.57101642296902</v>
      </c>
      <c r="E45">
        <v>218.897068127583</v>
      </c>
      <c r="F45">
        <v>402.870698090193</v>
      </c>
      <c r="G45">
        <v>256.56057869877799</v>
      </c>
      <c r="H45">
        <v>389.20898912481698</v>
      </c>
      <c r="I45">
        <v>256.57410190448599</v>
      </c>
      <c r="J45">
        <v>369.94621116549098</v>
      </c>
      <c r="K45">
        <v>173.28923064354299</v>
      </c>
      <c r="L45">
        <v>366.13657910536199</v>
      </c>
      <c r="M45">
        <v>176.38128970847501</v>
      </c>
      <c r="O45">
        <f t="shared" si="0"/>
        <v>5.463255025526002</v>
      </c>
      <c r="P45">
        <f t="shared" si="1"/>
        <v>13.661715658427685</v>
      </c>
      <c r="Q45">
        <f t="shared" si="2"/>
        <v>4.9065390750090749</v>
      </c>
      <c r="S45">
        <f>CORREL(O2:O132,O46:O176)</f>
        <v>-3.1080842323883948E-2</v>
      </c>
      <c r="U45" t="s">
        <v>202</v>
      </c>
    </row>
    <row r="46" spans="1:21">
      <c r="A46">
        <v>3.3834970000000002</v>
      </c>
      <c r="B46">
        <v>354.5146484375</v>
      </c>
      <c r="C46">
        <v>218.46503374270401</v>
      </c>
      <c r="D46">
        <v>377.43385166509597</v>
      </c>
      <c r="E46">
        <v>216.213538025139</v>
      </c>
      <c r="F46">
        <v>388.40488110256501</v>
      </c>
      <c r="G46">
        <v>253.763669500091</v>
      </c>
      <c r="H46">
        <v>381.36529374771999</v>
      </c>
      <c r="I46">
        <v>254.548386391962</v>
      </c>
      <c r="J46">
        <v>363.35821794443098</v>
      </c>
      <c r="K46">
        <v>172.99583440995801</v>
      </c>
      <c r="L46">
        <v>364.24157667345497</v>
      </c>
      <c r="M46">
        <v>172.951049329705</v>
      </c>
      <c r="O46">
        <f t="shared" si="0"/>
        <v>23.029526906865872</v>
      </c>
      <c r="P46">
        <f t="shared" si="1"/>
        <v>7.0831893047469556</v>
      </c>
      <c r="Q46">
        <f t="shared" si="2"/>
        <v>0.88449327162853997</v>
      </c>
      <c r="S46">
        <f>CORREL(O2:O131,O47:O176)</f>
        <v>-9.99541748485515E-2</v>
      </c>
      <c r="U46" t="s">
        <v>203</v>
      </c>
    </row>
    <row r="47" spans="1:21">
      <c r="A47">
        <v>3.4239869999999999</v>
      </c>
      <c r="B47">
        <v>355.03470169245497</v>
      </c>
      <c r="C47">
        <v>218.531604336393</v>
      </c>
      <c r="D47">
        <v>348.93762444522099</v>
      </c>
      <c r="E47">
        <v>219.014190555082</v>
      </c>
      <c r="F47">
        <v>374.12805175781199</v>
      </c>
      <c r="G47">
        <v>255.39926919306299</v>
      </c>
      <c r="H47">
        <v>348.68058236563701</v>
      </c>
      <c r="I47">
        <v>252.868743540248</v>
      </c>
      <c r="J47">
        <v>365.287922068792</v>
      </c>
      <c r="K47">
        <v>168.98038657815499</v>
      </c>
      <c r="L47">
        <v>353.47231616305902</v>
      </c>
      <c r="M47">
        <v>172.81065754574999</v>
      </c>
      <c r="O47">
        <f t="shared" si="0"/>
        <v>6.1161458793268544</v>
      </c>
      <c r="P47">
        <f t="shared" si="1"/>
        <v>25.572979070597878</v>
      </c>
      <c r="Q47">
        <f t="shared" si="2"/>
        <v>12.42093066580734</v>
      </c>
      <c r="S47">
        <f>CORREL(O2:O130,O48:O176)</f>
        <v>-0.17970346063645506</v>
      </c>
      <c r="U47" t="s">
        <v>204</v>
      </c>
    </row>
    <row r="48" spans="1:21">
      <c r="A48">
        <v>3.4485139999999999</v>
      </c>
      <c r="B48">
        <v>355.03470169245497</v>
      </c>
      <c r="C48">
        <v>218.531604336393</v>
      </c>
      <c r="D48">
        <v>348.93762444522099</v>
      </c>
      <c r="E48">
        <v>219.014190555082</v>
      </c>
      <c r="F48">
        <v>374.12805175781199</v>
      </c>
      <c r="G48">
        <v>255.39926919306299</v>
      </c>
      <c r="H48">
        <v>348.68058236563701</v>
      </c>
      <c r="I48">
        <v>252.868743540248</v>
      </c>
      <c r="J48">
        <v>365.287922068792</v>
      </c>
      <c r="K48">
        <v>168.98038657815499</v>
      </c>
      <c r="L48">
        <v>353.47231616305902</v>
      </c>
      <c r="M48">
        <v>172.81065754574999</v>
      </c>
      <c r="O48">
        <f t="shared" si="0"/>
        <v>6.1161458793268544</v>
      </c>
      <c r="P48">
        <f t="shared" si="1"/>
        <v>25.572979070597878</v>
      </c>
      <c r="Q48">
        <f t="shared" si="2"/>
        <v>12.42093066580734</v>
      </c>
      <c r="S48">
        <f>CORREL(O2:O129,O49:O176)</f>
        <v>-0.26047544216478996</v>
      </c>
      <c r="U48" t="s">
        <v>205</v>
      </c>
    </row>
    <row r="49" spans="1:21">
      <c r="A49">
        <v>3.4890159999999999</v>
      </c>
      <c r="B49">
        <v>354.46925633055599</v>
      </c>
      <c r="C49">
        <v>216.83371696026799</v>
      </c>
      <c r="D49">
        <v>349.90384231745497</v>
      </c>
      <c r="E49">
        <v>217.258770538211</v>
      </c>
      <c r="F49">
        <v>359.84670343658797</v>
      </c>
      <c r="G49">
        <v>258.99087750030401</v>
      </c>
      <c r="H49">
        <v>353.570148631292</v>
      </c>
      <c r="I49">
        <v>253.98449232049401</v>
      </c>
      <c r="J49">
        <v>361.79778838992502</v>
      </c>
      <c r="K49">
        <v>171.725158928897</v>
      </c>
      <c r="L49">
        <v>342.584112145093</v>
      </c>
      <c r="M49">
        <v>171.79938480362301</v>
      </c>
      <c r="O49">
        <f t="shared" si="0"/>
        <v>4.5851581930333989</v>
      </c>
      <c r="P49">
        <f t="shared" si="1"/>
        <v>8.0286382900529993</v>
      </c>
      <c r="Q49">
        <f t="shared" si="2"/>
        <v>19.21381961822534</v>
      </c>
      <c r="S49">
        <f>CORREL(O2:O128,O50:O176)</f>
        <v>-0.31818333820105321</v>
      </c>
      <c r="U49" t="s">
        <v>206</v>
      </c>
    </row>
    <row r="50" spans="1:21">
      <c r="A50">
        <v>3.5188619999999999</v>
      </c>
      <c r="B50">
        <v>354.46925633055599</v>
      </c>
      <c r="C50">
        <v>216.83371696026799</v>
      </c>
      <c r="D50">
        <v>349.90384231745497</v>
      </c>
      <c r="E50">
        <v>217.258770538211</v>
      </c>
      <c r="F50">
        <v>359.84670343658797</v>
      </c>
      <c r="G50">
        <v>258.99087750030401</v>
      </c>
      <c r="H50">
        <v>353.570148631292</v>
      </c>
      <c r="I50">
        <v>253.98449232049401</v>
      </c>
      <c r="J50">
        <v>361.79778838992502</v>
      </c>
      <c r="K50">
        <v>171.725158928897</v>
      </c>
      <c r="L50">
        <v>342.584112145093</v>
      </c>
      <c r="M50">
        <v>171.79938480362301</v>
      </c>
      <c r="O50">
        <f t="shared" si="0"/>
        <v>4.5851581930333989</v>
      </c>
      <c r="P50">
        <f t="shared" si="1"/>
        <v>8.0286382900529993</v>
      </c>
      <c r="Q50">
        <f t="shared" si="2"/>
        <v>19.21381961822534</v>
      </c>
      <c r="S50">
        <f>CORREL(O2:O127,O51:O176)</f>
        <v>-0.39704624372709507</v>
      </c>
      <c r="U50" t="s">
        <v>207</v>
      </c>
    </row>
    <row r="51" spans="1:21" s="7" customFormat="1">
      <c r="A51" s="7">
        <v>3.5541480000000001</v>
      </c>
      <c r="B51" s="7">
        <v>343.93208235803701</v>
      </c>
      <c r="C51" s="7">
        <v>217.72564151036599</v>
      </c>
      <c r="D51" s="7">
        <v>353.08557271400701</v>
      </c>
      <c r="E51" s="7">
        <v>216.948984583992</v>
      </c>
      <c r="F51" s="7">
        <v>348.824279072683</v>
      </c>
      <c r="G51" s="7">
        <v>256.79721793683098</v>
      </c>
      <c r="H51" s="7">
        <v>352.04786058715302</v>
      </c>
      <c r="I51" s="7">
        <v>260.53151123996798</v>
      </c>
      <c r="J51" s="7">
        <v>347.93198356183098</v>
      </c>
      <c r="K51" s="7">
        <v>172.66942266916899</v>
      </c>
      <c r="L51" s="7">
        <v>343.92638305189001</v>
      </c>
      <c r="M51" s="7">
        <v>171.350657184764</v>
      </c>
      <c r="O51" s="7">
        <f t="shared" si="0"/>
        <v>9.1863802271689483</v>
      </c>
      <c r="P51" s="7">
        <f t="shared" si="1"/>
        <v>4.9331961499910761</v>
      </c>
      <c r="Q51" s="7">
        <f t="shared" si="2"/>
        <v>4.2171053873595836</v>
      </c>
      <c r="S51" s="7">
        <f>CORREL(O2:O126,O52:O176)</f>
        <v>-0.38810212360211743</v>
      </c>
      <c r="U51" s="7" t="s">
        <v>208</v>
      </c>
    </row>
    <row r="52" spans="1:21">
      <c r="A52">
        <v>3.5818750000000001</v>
      </c>
      <c r="B52">
        <v>343.93208235803701</v>
      </c>
      <c r="C52">
        <v>217.72564151036599</v>
      </c>
      <c r="D52">
        <v>353.08557271400701</v>
      </c>
      <c r="E52">
        <v>216.948984583992</v>
      </c>
      <c r="F52">
        <v>348.824279072683</v>
      </c>
      <c r="G52">
        <v>256.79721793683098</v>
      </c>
      <c r="H52">
        <v>352.04786058715302</v>
      </c>
      <c r="I52">
        <v>260.53151123996798</v>
      </c>
      <c r="J52">
        <v>347.93198356183098</v>
      </c>
      <c r="K52">
        <v>172.66942266916899</v>
      </c>
      <c r="L52">
        <v>343.92638305189001</v>
      </c>
      <c r="M52">
        <v>171.350657184764</v>
      </c>
      <c r="O52">
        <f t="shared" si="0"/>
        <v>9.1863802271689483</v>
      </c>
      <c r="P52">
        <f t="shared" si="1"/>
        <v>4.9331961499910761</v>
      </c>
      <c r="Q52">
        <f t="shared" si="2"/>
        <v>4.2171053873595836</v>
      </c>
      <c r="S52">
        <f>CORREL(O2:O125,O53:O176)</f>
        <v>-0.4135210908808003</v>
      </c>
      <c r="U52" t="s">
        <v>209</v>
      </c>
    </row>
    <row r="53" spans="1:21">
      <c r="A53">
        <v>3.6223960000000002</v>
      </c>
      <c r="B53">
        <v>330.93897956818398</v>
      </c>
      <c r="C53">
        <v>218.802135897981</v>
      </c>
      <c r="D53">
        <v>345.31279828854503</v>
      </c>
      <c r="E53">
        <v>217.23658034031399</v>
      </c>
      <c r="F53">
        <v>346.54610790445599</v>
      </c>
      <c r="G53">
        <v>255.99799985180499</v>
      </c>
      <c r="H53">
        <v>346.71938030079599</v>
      </c>
      <c r="I53">
        <v>255.312093415612</v>
      </c>
      <c r="J53">
        <v>336.33824591135698</v>
      </c>
      <c r="K53">
        <v>171.50683166266401</v>
      </c>
      <c r="L53">
        <v>329.67056357535802</v>
      </c>
      <c r="M53">
        <v>169.03211874164001</v>
      </c>
      <c r="O53">
        <f t="shared" si="0"/>
        <v>14.4588252914939</v>
      </c>
      <c r="P53">
        <f t="shared" si="1"/>
        <v>0.70745385895079993</v>
      </c>
      <c r="Q53">
        <f t="shared" si="2"/>
        <v>7.1121158437750251</v>
      </c>
      <c r="S53">
        <f>CORREL(O2:O124,O54:O176)</f>
        <v>-0.40094213306856896</v>
      </c>
      <c r="U53" t="s">
        <v>210</v>
      </c>
    </row>
    <row r="54" spans="1:21">
      <c r="A54">
        <v>3.647014</v>
      </c>
      <c r="B54">
        <v>330.93897956818398</v>
      </c>
      <c r="C54">
        <v>218.802135897981</v>
      </c>
      <c r="D54">
        <v>345.31279828854503</v>
      </c>
      <c r="E54">
        <v>217.23658034031399</v>
      </c>
      <c r="F54">
        <v>346.54610790445599</v>
      </c>
      <c r="G54">
        <v>255.99799985180499</v>
      </c>
      <c r="H54">
        <v>346.71938030079599</v>
      </c>
      <c r="I54">
        <v>255.312093415612</v>
      </c>
      <c r="J54">
        <v>336.33824591135698</v>
      </c>
      <c r="K54">
        <v>171.50683166266401</v>
      </c>
      <c r="L54">
        <v>329.67056357535802</v>
      </c>
      <c r="M54">
        <v>169.03211874164001</v>
      </c>
      <c r="O54">
        <f t="shared" si="0"/>
        <v>14.4588252914939</v>
      </c>
      <c r="P54">
        <f t="shared" si="1"/>
        <v>0.70745385895079993</v>
      </c>
      <c r="Q54">
        <f t="shared" si="2"/>
        <v>7.1121158437750251</v>
      </c>
      <c r="S54">
        <f>CORREL(O2:O123,O55:O176)</f>
        <v>-0.34628643259114855</v>
      </c>
      <c r="U54" t="s">
        <v>211</v>
      </c>
    </row>
    <row r="55" spans="1:21">
      <c r="A55">
        <v>3.689365</v>
      </c>
      <c r="B55">
        <v>328.45347506155701</v>
      </c>
      <c r="C55">
        <v>218.317728599221</v>
      </c>
      <c r="D55">
        <v>343.08288574218699</v>
      </c>
      <c r="E55">
        <v>216.97872889180999</v>
      </c>
      <c r="F55">
        <v>346.53747463597398</v>
      </c>
      <c r="G55">
        <v>259.3940781174</v>
      </c>
      <c r="H55">
        <v>342.17315507584499</v>
      </c>
      <c r="I55">
        <v>259.29722363661199</v>
      </c>
      <c r="J55">
        <v>337.09170092868402</v>
      </c>
      <c r="K55">
        <v>170.47350361746101</v>
      </c>
      <c r="L55">
        <v>331.24124513618602</v>
      </c>
      <c r="M55">
        <v>170.283200750091</v>
      </c>
      <c r="O55">
        <f t="shared" si="0"/>
        <v>14.690560815672665</v>
      </c>
      <c r="P55">
        <f t="shared" si="1"/>
        <v>4.3653941418127662</v>
      </c>
      <c r="Q55">
        <f t="shared" si="2"/>
        <v>5.8535500477319404</v>
      </c>
      <c r="S55">
        <f>CORREL(O2:O122,O56:O176)</f>
        <v>-0.32754350779201929</v>
      </c>
      <c r="U55" t="s">
        <v>212</v>
      </c>
    </row>
    <row r="56" spans="1:21">
      <c r="A56">
        <v>3.7157339999999999</v>
      </c>
      <c r="B56">
        <v>328.45347506155701</v>
      </c>
      <c r="C56">
        <v>218.317728599221</v>
      </c>
      <c r="D56">
        <v>343.08288574218699</v>
      </c>
      <c r="E56">
        <v>216.97872889180999</v>
      </c>
      <c r="F56">
        <v>346.53747463597398</v>
      </c>
      <c r="G56">
        <v>259.3940781174</v>
      </c>
      <c r="H56">
        <v>342.17315507584499</v>
      </c>
      <c r="I56">
        <v>259.29722363661199</v>
      </c>
      <c r="J56">
        <v>337.09170092868402</v>
      </c>
      <c r="K56">
        <v>170.47350361746101</v>
      </c>
      <c r="L56">
        <v>331.24124513618602</v>
      </c>
      <c r="M56">
        <v>170.283200750091</v>
      </c>
      <c r="O56">
        <f t="shared" si="0"/>
        <v>14.690560815672665</v>
      </c>
      <c r="P56">
        <f t="shared" si="1"/>
        <v>4.3653941418127662</v>
      </c>
      <c r="Q56">
        <f t="shared" si="2"/>
        <v>5.8535500477319404</v>
      </c>
      <c r="S56">
        <f>CORREL(O2:O121,O57:O176)</f>
        <v>-0.33353568310303799</v>
      </c>
      <c r="U56" t="s">
        <v>213</v>
      </c>
    </row>
    <row r="57" spans="1:21">
      <c r="A57">
        <v>3.754448</v>
      </c>
      <c r="B57">
        <v>325.112400158833</v>
      </c>
      <c r="C57">
        <v>216.63073397981501</v>
      </c>
      <c r="D57">
        <v>312.73640744695399</v>
      </c>
      <c r="E57">
        <v>216.73703109800499</v>
      </c>
      <c r="F57">
        <v>343.52712810828001</v>
      </c>
      <c r="G57">
        <v>259.73377699796299</v>
      </c>
      <c r="H57">
        <v>306.69231014028998</v>
      </c>
      <c r="I57">
        <v>254.88012647814301</v>
      </c>
      <c r="J57">
        <v>334.01832479632702</v>
      </c>
      <c r="K57">
        <v>174.93599288287299</v>
      </c>
      <c r="L57">
        <v>324.17929896491898</v>
      </c>
      <c r="M57">
        <v>173.20458414396799</v>
      </c>
      <c r="O57">
        <f t="shared" si="0"/>
        <v>12.376449195218223</v>
      </c>
      <c r="P57">
        <f t="shared" si="1"/>
        <v>37.153219754195064</v>
      </c>
      <c r="Q57">
        <f t="shared" si="2"/>
        <v>9.9902054799824427</v>
      </c>
      <c r="S57">
        <f>CORREL(O2:O120,O58:O176)</f>
        <v>-0.21419386663144863</v>
      </c>
      <c r="U57" t="s">
        <v>214</v>
      </c>
    </row>
    <row r="58" spans="1:21">
      <c r="A58">
        <v>3.790842</v>
      </c>
      <c r="B58">
        <v>314.92430025687003</v>
      </c>
      <c r="C58">
        <v>221.757782576149</v>
      </c>
      <c r="D58">
        <v>320.91905978310399</v>
      </c>
      <c r="E58">
        <v>220.90339250972701</v>
      </c>
      <c r="F58">
        <v>327.28693838156602</v>
      </c>
      <c r="G58">
        <v>258.38611029836397</v>
      </c>
      <c r="H58">
        <v>311.56329464448498</v>
      </c>
      <c r="I58">
        <v>258.14471601790399</v>
      </c>
      <c r="J58">
        <v>333.09874680812197</v>
      </c>
      <c r="K58">
        <v>177.27496789123299</v>
      </c>
      <c r="L58">
        <v>323.18691149759798</v>
      </c>
      <c r="M58">
        <v>178.126626337548</v>
      </c>
      <c r="O58">
        <f t="shared" si="0"/>
        <v>6.0553384845913785</v>
      </c>
      <c r="P58">
        <f t="shared" si="1"/>
        <v>15.725496608033923</v>
      </c>
      <c r="Q58">
        <f t="shared" si="2"/>
        <v>9.9483567151630652</v>
      </c>
      <c r="S58">
        <f>CORREL(O2:O119,O59:O176)</f>
        <v>-0.12528144943850197</v>
      </c>
      <c r="U58" t="s">
        <v>215</v>
      </c>
    </row>
    <row r="59" spans="1:21">
      <c r="A59">
        <v>3.819696</v>
      </c>
      <c r="B59">
        <v>314.92430025687003</v>
      </c>
      <c r="C59">
        <v>221.757782576149</v>
      </c>
      <c r="D59">
        <v>320.91905978310399</v>
      </c>
      <c r="E59">
        <v>220.90339250972701</v>
      </c>
      <c r="F59">
        <v>327.28693838156602</v>
      </c>
      <c r="G59">
        <v>258.38611029836397</v>
      </c>
      <c r="H59">
        <v>311.56329464448498</v>
      </c>
      <c r="I59">
        <v>258.14471601790399</v>
      </c>
      <c r="J59">
        <v>333.09874680812197</v>
      </c>
      <c r="K59">
        <v>177.27496789123299</v>
      </c>
      <c r="L59">
        <v>323.18691149759798</v>
      </c>
      <c r="M59">
        <v>178.126626337548</v>
      </c>
      <c r="O59">
        <f t="shared" si="0"/>
        <v>6.0553384845913785</v>
      </c>
      <c r="P59">
        <f t="shared" si="1"/>
        <v>15.725496608033923</v>
      </c>
      <c r="Q59">
        <f t="shared" si="2"/>
        <v>9.9483567151630652</v>
      </c>
      <c r="S59">
        <f>CORREL(O2:O118,O60:O176)</f>
        <v>-4.0811836029370684E-2</v>
      </c>
      <c r="U59" t="s">
        <v>216</v>
      </c>
    </row>
    <row r="60" spans="1:21">
      <c r="A60">
        <v>3.8549479999999998</v>
      </c>
      <c r="B60">
        <v>317.657775166433</v>
      </c>
      <c r="C60">
        <v>222.56054165020001</v>
      </c>
      <c r="D60">
        <v>323.21179959189499</v>
      </c>
      <c r="E60">
        <v>222.16718835496701</v>
      </c>
      <c r="F60">
        <v>326.78324112353999</v>
      </c>
      <c r="G60">
        <v>258.51338356107101</v>
      </c>
      <c r="H60">
        <v>316.200708767783</v>
      </c>
      <c r="I60">
        <v>258.01272143649601</v>
      </c>
      <c r="J60">
        <v>315.08647755426102</v>
      </c>
      <c r="K60">
        <v>180.39613051358799</v>
      </c>
      <c r="L60">
        <v>317.90756664944001</v>
      </c>
      <c r="M60">
        <v>179.211281861776</v>
      </c>
      <c r="O60">
        <f t="shared" si="0"/>
        <v>5.567936254439255</v>
      </c>
      <c r="P60">
        <f t="shared" si="1"/>
        <v>10.594368958254552</v>
      </c>
      <c r="Q60">
        <f t="shared" si="2"/>
        <v>3.0598055511157085</v>
      </c>
      <c r="S60">
        <f>CORREL(O2:O117,O61:O176)</f>
        <v>-2.9854592719367311E-2</v>
      </c>
      <c r="U60" t="s">
        <v>217</v>
      </c>
    </row>
    <row r="61" spans="1:21" s="6" customFormat="1">
      <c r="A61" s="6">
        <v>3.8846699999999998</v>
      </c>
      <c r="B61" s="6">
        <v>317.657775166433</v>
      </c>
      <c r="C61" s="6">
        <v>222.56054165020001</v>
      </c>
      <c r="D61" s="6">
        <v>323.21179959189499</v>
      </c>
      <c r="E61" s="6">
        <v>222.16718835496701</v>
      </c>
      <c r="F61" s="6">
        <v>326.78324112353999</v>
      </c>
      <c r="G61" s="6">
        <v>258.51338356107101</v>
      </c>
      <c r="H61" s="6">
        <v>316.200708767783</v>
      </c>
      <c r="I61" s="6">
        <v>258.01272143649601</v>
      </c>
      <c r="J61" s="6">
        <v>315.08647755426102</v>
      </c>
      <c r="K61" s="6">
        <v>180.39613051358799</v>
      </c>
      <c r="L61" s="6">
        <v>317.90756664944001</v>
      </c>
      <c r="M61" s="6">
        <v>179.211281861776</v>
      </c>
      <c r="O61" s="6">
        <f t="shared" si="0"/>
        <v>5.567936254439255</v>
      </c>
      <c r="P61" s="6">
        <f t="shared" si="1"/>
        <v>10.594368958254552</v>
      </c>
      <c r="Q61" s="6">
        <f t="shared" si="2"/>
        <v>3.0598055511157085</v>
      </c>
      <c r="S61" s="6">
        <f>CORREL(O2:O116,O62:O176)</f>
        <v>-8.1842054403445053E-2</v>
      </c>
      <c r="U61" s="6" t="s">
        <v>218</v>
      </c>
    </row>
    <row r="62" spans="1:21">
      <c r="A62">
        <v>3.923168</v>
      </c>
      <c r="B62">
        <v>316.95416378510998</v>
      </c>
      <c r="C62">
        <v>216.99130783377899</v>
      </c>
      <c r="D62">
        <v>322.420034445677</v>
      </c>
      <c r="E62">
        <v>216.05574480939899</v>
      </c>
      <c r="F62">
        <v>326.34233740424298</v>
      </c>
      <c r="G62">
        <v>257.871317941391</v>
      </c>
      <c r="H62">
        <v>317.10349235089302</v>
      </c>
      <c r="I62">
        <v>257.407954234557</v>
      </c>
      <c r="J62">
        <v>316.81549191010998</v>
      </c>
      <c r="K62">
        <v>178.77435753967001</v>
      </c>
      <c r="L62">
        <v>310.88103036843302</v>
      </c>
      <c r="M62">
        <v>179.724421757204</v>
      </c>
      <c r="O62">
        <f t="shared" si="0"/>
        <v>5.5453602453433462</v>
      </c>
      <c r="P62">
        <f t="shared" si="1"/>
        <v>9.2504574938010506</v>
      </c>
      <c r="Q62">
        <f t="shared" si="2"/>
        <v>6.010029601181798</v>
      </c>
      <c r="S62">
        <f>CORREL(O2:O115,O63:O176)</f>
        <v>-2.9732310292031921E-2</v>
      </c>
      <c r="U62" t="s">
        <v>219</v>
      </c>
    </row>
    <row r="63" spans="1:21">
      <c r="A63">
        <v>3.9477709999999999</v>
      </c>
      <c r="B63">
        <v>316.95416378510998</v>
      </c>
      <c r="C63">
        <v>216.99130783377899</v>
      </c>
      <c r="D63">
        <v>322.420034445677</v>
      </c>
      <c r="E63">
        <v>216.05574480939899</v>
      </c>
      <c r="F63">
        <v>326.34233740424298</v>
      </c>
      <c r="G63">
        <v>257.871317941391</v>
      </c>
      <c r="H63">
        <v>317.10349235089302</v>
      </c>
      <c r="I63">
        <v>257.407954234557</v>
      </c>
      <c r="J63">
        <v>316.81549191010998</v>
      </c>
      <c r="K63">
        <v>178.77435753967001</v>
      </c>
      <c r="L63">
        <v>310.88103036843302</v>
      </c>
      <c r="M63">
        <v>179.724421757204</v>
      </c>
      <c r="O63">
        <f t="shared" si="0"/>
        <v>5.5453602453433462</v>
      </c>
      <c r="P63">
        <f t="shared" si="1"/>
        <v>9.2504574938010506</v>
      </c>
      <c r="Q63">
        <f t="shared" si="2"/>
        <v>6.010029601181798</v>
      </c>
      <c r="S63">
        <f>CORREL(O2:O114,O64:O176)</f>
        <v>-8.3702826602180355E-2</v>
      </c>
      <c r="U63" t="s">
        <v>220</v>
      </c>
    </row>
    <row r="64" spans="1:21">
      <c r="A64">
        <v>3.9872299999999998</v>
      </c>
      <c r="B64">
        <v>291.40016120880898</v>
      </c>
      <c r="C64">
        <v>224.553342826635</v>
      </c>
      <c r="D64">
        <v>321.43132286220202</v>
      </c>
      <c r="E64">
        <v>219.88905091044501</v>
      </c>
      <c r="F64">
        <v>317.12257996792903</v>
      </c>
      <c r="G64">
        <v>260.99406557788097</v>
      </c>
      <c r="H64">
        <v>321.37122721987402</v>
      </c>
      <c r="I64">
        <v>260.85448316284601</v>
      </c>
      <c r="J64">
        <v>310.405391232976</v>
      </c>
      <c r="K64">
        <v>179.53995309080099</v>
      </c>
      <c r="L64">
        <v>314.463094867157</v>
      </c>
      <c r="M64">
        <v>179.481273844084</v>
      </c>
      <c r="O64">
        <f t="shared" si="0"/>
        <v>30.391220596278458</v>
      </c>
      <c r="P64">
        <f t="shared" si="1"/>
        <v>4.2509395105137271</v>
      </c>
      <c r="Q64">
        <f t="shared" si="2"/>
        <v>4.0581278980388147</v>
      </c>
      <c r="S64">
        <f>CORREL(O2:O113,O65:O176)</f>
        <v>-0.10474576816198407</v>
      </c>
      <c r="U64" t="s">
        <v>221</v>
      </c>
    </row>
    <row r="65" spans="1:21">
      <c r="A65">
        <v>4.0160739999999997</v>
      </c>
      <c r="B65">
        <v>291.40016120880898</v>
      </c>
      <c r="C65">
        <v>224.553342826635</v>
      </c>
      <c r="D65">
        <v>321.43132286220202</v>
      </c>
      <c r="E65">
        <v>219.88905091044501</v>
      </c>
      <c r="F65">
        <v>317.12257996792903</v>
      </c>
      <c r="G65">
        <v>260.99406557788097</v>
      </c>
      <c r="H65">
        <v>321.37122721987402</v>
      </c>
      <c r="I65">
        <v>260.85448316284601</v>
      </c>
      <c r="J65">
        <v>310.405391232976</v>
      </c>
      <c r="K65">
        <v>179.53995309080099</v>
      </c>
      <c r="L65">
        <v>314.463094867157</v>
      </c>
      <c r="M65">
        <v>179.481273844084</v>
      </c>
      <c r="O65">
        <f t="shared" si="0"/>
        <v>30.391220596278458</v>
      </c>
      <c r="P65">
        <f t="shared" si="1"/>
        <v>4.2509395105137271</v>
      </c>
      <c r="Q65">
        <f t="shared" si="2"/>
        <v>4.0581278980388147</v>
      </c>
      <c r="S65">
        <f>CORREL(O2:O112,O66:O176)</f>
        <v>-0.20161374414129224</v>
      </c>
      <c r="U65" t="s">
        <v>222</v>
      </c>
    </row>
    <row r="66" spans="1:21">
      <c r="A66">
        <v>4.05626</v>
      </c>
      <c r="B66">
        <v>285.15544158104302</v>
      </c>
      <c r="C66">
        <v>227.33740329371301</v>
      </c>
      <c r="D66">
        <v>311.35744514910601</v>
      </c>
      <c r="E66">
        <v>221.05211404881999</v>
      </c>
      <c r="F66">
        <v>278.35787239519999</v>
      </c>
      <c r="G66">
        <v>259.97442935691203</v>
      </c>
      <c r="H66">
        <v>308.20208668987101</v>
      </c>
      <c r="I66">
        <v>259.45447727307197</v>
      </c>
      <c r="J66">
        <v>302.01199946422003</v>
      </c>
      <c r="K66">
        <v>179.392378157678</v>
      </c>
      <c r="L66">
        <v>309.04824817227001</v>
      </c>
      <c r="M66">
        <v>180.22181268239299</v>
      </c>
      <c r="O66">
        <f t="shared" si="0"/>
        <v>26.945312242999776</v>
      </c>
      <c r="P66">
        <f t="shared" si="1"/>
        <v>29.848743307478383</v>
      </c>
      <c r="Q66">
        <f t="shared" si="2"/>
        <v>7.0849670085558074</v>
      </c>
      <c r="S66">
        <f>CORREL(O2:O111,O67:O176)</f>
        <v>-0.25460195467389624</v>
      </c>
      <c r="U66" t="s">
        <v>223</v>
      </c>
    </row>
    <row r="67" spans="1:21">
      <c r="A67">
        <v>4.0760269999999998</v>
      </c>
      <c r="B67">
        <v>285.15544158104302</v>
      </c>
      <c r="C67">
        <v>227.33740329371301</v>
      </c>
      <c r="D67">
        <v>311.35744514910601</v>
      </c>
      <c r="E67">
        <v>221.05211404881999</v>
      </c>
      <c r="F67">
        <v>278.35787239519999</v>
      </c>
      <c r="G67">
        <v>259.97442935691203</v>
      </c>
      <c r="H67">
        <v>308.20208668987101</v>
      </c>
      <c r="I67">
        <v>259.45447727307197</v>
      </c>
      <c r="J67">
        <v>302.01199946422003</v>
      </c>
      <c r="K67">
        <v>179.392378157678</v>
      </c>
      <c r="L67">
        <v>309.04824817227001</v>
      </c>
      <c r="M67">
        <v>180.22181268239299</v>
      </c>
      <c r="O67">
        <f t="shared" ref="O67:O130" si="3">SQRT((B67-D67)^2+(C67-E67)^2)</f>
        <v>26.945312242999776</v>
      </c>
      <c r="P67">
        <f t="shared" ref="P67:P130" si="4">SQRT((F67-H67)^2+(G67-I67)^2)</f>
        <v>29.848743307478383</v>
      </c>
      <c r="Q67">
        <f t="shared" ref="Q67:Q130" si="5">SQRT((J67-L67)^2+(K67-M67)^2)</f>
        <v>7.0849670085558074</v>
      </c>
      <c r="S67">
        <f>CORREL(O2:O110,O68:O176)</f>
        <v>-0.3244311866964294</v>
      </c>
      <c r="U67" t="s">
        <v>224</v>
      </c>
    </row>
    <row r="68" spans="1:21">
      <c r="A68">
        <v>4.1216020000000002</v>
      </c>
      <c r="B68">
        <v>280.88367672931298</v>
      </c>
      <c r="C68">
        <v>231.13519833338401</v>
      </c>
      <c r="D68">
        <v>287.24469255380598</v>
      </c>
      <c r="E68">
        <v>230.404810330283</v>
      </c>
      <c r="F68">
        <v>281.931337349145</v>
      </c>
      <c r="G68">
        <v>261.65016025884597</v>
      </c>
      <c r="H68">
        <v>298.68272785825002</v>
      </c>
      <c r="I68">
        <v>259.13949786828101</v>
      </c>
      <c r="J68">
        <v>298.95191047163701</v>
      </c>
      <c r="K68">
        <v>182.18284612870801</v>
      </c>
      <c r="L68">
        <v>293.93088920385401</v>
      </c>
      <c r="M68">
        <v>181.60718248419201</v>
      </c>
      <c r="O68">
        <f t="shared" si="3"/>
        <v>6.4028110197415771</v>
      </c>
      <c r="P68">
        <f t="shared" si="4"/>
        <v>16.93849195258926</v>
      </c>
      <c r="Q68">
        <f t="shared" si="5"/>
        <v>5.0539136521261057</v>
      </c>
      <c r="S68">
        <f>CORREL(O2:O109,O69:O176)</f>
        <v>-0.33257993719536638</v>
      </c>
      <c r="U68" t="s">
        <v>225</v>
      </c>
    </row>
    <row r="69" spans="1:21">
      <c r="A69">
        <v>4.1567629999999998</v>
      </c>
      <c r="B69">
        <v>277.00276961864603</v>
      </c>
      <c r="C69">
        <v>226.138458133207</v>
      </c>
      <c r="D69">
        <v>288.73608968415601</v>
      </c>
      <c r="E69">
        <v>225.69242841074899</v>
      </c>
      <c r="F69">
        <v>279.26674310706397</v>
      </c>
      <c r="G69">
        <v>261.87519854237598</v>
      </c>
      <c r="H69">
        <v>290.78241038044098</v>
      </c>
      <c r="I69">
        <v>262.35117491488302</v>
      </c>
      <c r="J69">
        <v>286.583707935615</v>
      </c>
      <c r="K69">
        <v>183.19317460709499</v>
      </c>
      <c r="L69">
        <v>289.87966052103599</v>
      </c>
      <c r="M69">
        <v>182.159677943367</v>
      </c>
      <c r="O69">
        <f t="shared" si="3"/>
        <v>11.741794678541062</v>
      </c>
      <c r="P69">
        <f t="shared" si="4"/>
        <v>11.52549982683229</v>
      </c>
      <c r="Q69">
        <f t="shared" si="5"/>
        <v>3.4541885876831042</v>
      </c>
      <c r="S69">
        <f>CORREL(O2:O108,O70:O176)</f>
        <v>-0.38012193198274713</v>
      </c>
      <c r="U69" t="s">
        <v>226</v>
      </c>
    </row>
    <row r="70" spans="1:21">
      <c r="A70">
        <v>4.1846389999999998</v>
      </c>
      <c r="B70">
        <v>277.00276961864603</v>
      </c>
      <c r="C70">
        <v>226.138458133207</v>
      </c>
      <c r="D70">
        <v>288.73608968415601</v>
      </c>
      <c r="E70">
        <v>225.69242841074899</v>
      </c>
      <c r="F70">
        <v>279.26674310706397</v>
      </c>
      <c r="G70">
        <v>261.87519854237598</v>
      </c>
      <c r="H70">
        <v>290.78241038044098</v>
      </c>
      <c r="I70">
        <v>262.35117491488302</v>
      </c>
      <c r="J70">
        <v>286.583707935615</v>
      </c>
      <c r="K70">
        <v>183.19317460709499</v>
      </c>
      <c r="L70">
        <v>289.87966052103599</v>
      </c>
      <c r="M70">
        <v>182.159677943367</v>
      </c>
      <c r="O70">
        <f t="shared" si="3"/>
        <v>11.741794678541062</v>
      </c>
      <c r="P70">
        <f t="shared" si="4"/>
        <v>11.52549982683229</v>
      </c>
      <c r="Q70">
        <f t="shared" si="5"/>
        <v>3.4541885876831042</v>
      </c>
      <c r="S70">
        <f>CORREL(O2:O107,O71:O176)</f>
        <v>-0.35816020587649727</v>
      </c>
      <c r="U70" t="s">
        <v>227</v>
      </c>
    </row>
    <row r="71" spans="1:21">
      <c r="A71">
        <v>4.2143810000000004</v>
      </c>
      <c r="B71">
        <v>277.083740234375</v>
      </c>
      <c r="C71">
        <v>222.107126436344</v>
      </c>
      <c r="D71">
        <v>282.67943029737597</v>
      </c>
      <c r="E71">
        <v>221.92255659882599</v>
      </c>
      <c r="F71">
        <v>283.99551474723302</v>
      </c>
      <c r="G71">
        <v>259.46459438457498</v>
      </c>
      <c r="H71">
        <v>280.72158374118402</v>
      </c>
      <c r="I71">
        <v>259.33644430553801</v>
      </c>
      <c r="J71">
        <v>276.54810662770501</v>
      </c>
      <c r="K71">
        <v>177.46651853568801</v>
      </c>
      <c r="L71">
        <v>274.25831764310198</v>
      </c>
      <c r="M71">
        <v>175.542277651538</v>
      </c>
      <c r="O71">
        <f t="shared" si="3"/>
        <v>5.5987331876138962</v>
      </c>
      <c r="P71">
        <f t="shared" si="4"/>
        <v>3.2764381079346179</v>
      </c>
      <c r="Q71">
        <f t="shared" si="5"/>
        <v>2.9909591395142479</v>
      </c>
      <c r="S71">
        <f>CORREL(O2:O106,O72:O176)</f>
        <v>-0.36403529189791445</v>
      </c>
      <c r="U71" t="s">
        <v>228</v>
      </c>
    </row>
    <row r="72" spans="1:21" s="7" customFormat="1">
      <c r="A72" s="7">
        <v>4.2438159999999998</v>
      </c>
      <c r="B72" s="7">
        <v>277.083740234375</v>
      </c>
      <c r="C72" s="7">
        <v>222.107126436344</v>
      </c>
      <c r="D72" s="7">
        <v>282.67943029737597</v>
      </c>
      <c r="E72" s="7">
        <v>221.92255659882599</v>
      </c>
      <c r="F72" s="7">
        <v>283.99551474723302</v>
      </c>
      <c r="G72" s="7">
        <v>259.46459438457498</v>
      </c>
      <c r="H72" s="7">
        <v>280.72158374118402</v>
      </c>
      <c r="I72" s="7">
        <v>259.33644430553801</v>
      </c>
      <c r="J72" s="7">
        <v>276.54810662770501</v>
      </c>
      <c r="K72" s="7">
        <v>177.46651853568801</v>
      </c>
      <c r="L72" s="7">
        <v>274.25831764310198</v>
      </c>
      <c r="M72" s="7">
        <v>175.542277651538</v>
      </c>
      <c r="O72" s="7">
        <f t="shared" si="3"/>
        <v>5.5987331876138962</v>
      </c>
      <c r="P72" s="7">
        <f t="shared" si="4"/>
        <v>3.2764381079346179</v>
      </c>
      <c r="Q72" s="7">
        <f t="shared" si="5"/>
        <v>2.9909591395142479</v>
      </c>
      <c r="S72" s="7">
        <f>CORREL(O2:O105,O73:O176)</f>
        <v>-0.35857108249169367</v>
      </c>
      <c r="U72" s="7" t="s">
        <v>229</v>
      </c>
    </row>
    <row r="73" spans="1:21">
      <c r="A73">
        <v>4.2911270000000004</v>
      </c>
      <c r="B73">
        <v>274.31011725399702</v>
      </c>
      <c r="C73">
        <v>221.20542201179401</v>
      </c>
      <c r="D73">
        <v>282.60004469578303</v>
      </c>
      <c r="E73">
        <v>220.761348264226</v>
      </c>
      <c r="F73">
        <v>280.68000241290702</v>
      </c>
      <c r="G73">
        <v>258.76142141141702</v>
      </c>
      <c r="H73">
        <v>279.72064731464297</v>
      </c>
      <c r="I73">
        <v>258.02452473325002</v>
      </c>
      <c r="J73">
        <v>269.69410082152802</v>
      </c>
      <c r="K73">
        <v>178.16358751823901</v>
      </c>
      <c r="L73">
        <v>272.29811042755898</v>
      </c>
      <c r="M73">
        <v>175.53290246154501</v>
      </c>
      <c r="O73">
        <f t="shared" si="3"/>
        <v>8.3018129636456983</v>
      </c>
      <c r="P73">
        <f t="shared" si="4"/>
        <v>1.2097019958893869</v>
      </c>
      <c r="Q73">
        <f t="shared" si="5"/>
        <v>3.7015361535198656</v>
      </c>
      <c r="S73">
        <f>CORREL(O2:O104,O74:O176)</f>
        <v>-0.27086765030236698</v>
      </c>
      <c r="U73" t="s">
        <v>230</v>
      </c>
    </row>
    <row r="74" spans="1:21">
      <c r="A74">
        <v>4.3209400000000002</v>
      </c>
      <c r="B74">
        <v>268.25364334759502</v>
      </c>
      <c r="C74">
        <v>220.758245683365</v>
      </c>
      <c r="D74">
        <v>279.66419383245602</v>
      </c>
      <c r="E74">
        <v>218.90195806481</v>
      </c>
      <c r="F74">
        <v>275.675522622431</v>
      </c>
      <c r="G74">
        <v>263.58445080708901</v>
      </c>
      <c r="H74">
        <v>280.27182754932198</v>
      </c>
      <c r="I74">
        <v>262.55925017479302</v>
      </c>
      <c r="J74">
        <v>262.51681957912803</v>
      </c>
      <c r="K74">
        <v>171.403164993464</v>
      </c>
      <c r="L74">
        <v>267.27351444704499</v>
      </c>
      <c r="M74">
        <v>169.86590362429999</v>
      </c>
      <c r="O74">
        <f t="shared" si="3"/>
        <v>11.560556478403726</v>
      </c>
      <c r="P74">
        <f t="shared" si="4"/>
        <v>4.7092520974590428</v>
      </c>
      <c r="Q74">
        <f t="shared" si="5"/>
        <v>4.9989317442421228</v>
      </c>
      <c r="S74">
        <f>CORREL(O2:O103,O75:O176)</f>
        <v>-0.20636316112136638</v>
      </c>
      <c r="U74" t="s">
        <v>231</v>
      </c>
    </row>
    <row r="75" spans="1:21">
      <c r="A75">
        <v>4.3472270000000002</v>
      </c>
      <c r="B75">
        <v>268.25364334759502</v>
      </c>
      <c r="C75">
        <v>220.758245683365</v>
      </c>
      <c r="D75">
        <v>279.66419383245602</v>
      </c>
      <c r="E75">
        <v>218.90195806481</v>
      </c>
      <c r="F75">
        <v>275.675522622431</v>
      </c>
      <c r="G75">
        <v>263.58445080708901</v>
      </c>
      <c r="H75">
        <v>280.27182754932198</v>
      </c>
      <c r="I75">
        <v>262.55925017479302</v>
      </c>
      <c r="J75">
        <v>262.51681957912803</v>
      </c>
      <c r="K75">
        <v>171.403164993464</v>
      </c>
      <c r="L75">
        <v>267.27351444704499</v>
      </c>
      <c r="M75">
        <v>169.86590362429999</v>
      </c>
      <c r="O75">
        <f t="shared" si="3"/>
        <v>11.560556478403726</v>
      </c>
      <c r="P75">
        <f t="shared" si="4"/>
        <v>4.7092520974590428</v>
      </c>
      <c r="Q75">
        <f t="shared" si="5"/>
        <v>4.9989317442421228</v>
      </c>
      <c r="S75">
        <f>CORREL(O2:O102,O76:O176)</f>
        <v>-0.19656459444160085</v>
      </c>
      <c r="U75" t="s">
        <v>232</v>
      </c>
    </row>
    <row r="76" spans="1:21">
      <c r="A76">
        <v>4.3820119999999996</v>
      </c>
      <c r="B76">
        <v>261.55183262212699</v>
      </c>
      <c r="C76">
        <v>217.129575024319</v>
      </c>
      <c r="D76">
        <v>277.08347044473402</v>
      </c>
      <c r="E76">
        <v>213.560865112779</v>
      </c>
      <c r="F76">
        <v>264.54278801944002</v>
      </c>
      <c r="G76">
        <v>257.07105442150998</v>
      </c>
      <c r="H76">
        <v>276.906673921221</v>
      </c>
      <c r="I76">
        <v>260.36447772905501</v>
      </c>
      <c r="J76">
        <v>261.34384167147903</v>
      </c>
      <c r="K76">
        <v>168.49007763101901</v>
      </c>
      <c r="L76">
        <v>267.24973923501301</v>
      </c>
      <c r="M76">
        <v>167.43010785885801</v>
      </c>
      <c r="O76">
        <f t="shared" si="3"/>
        <v>15.9363566691186</v>
      </c>
      <c r="P76">
        <f t="shared" si="4"/>
        <v>12.79501120261093</v>
      </c>
      <c r="Q76">
        <f t="shared" si="5"/>
        <v>6.0002634899520606</v>
      </c>
      <c r="S76">
        <f>CORREL(O2:O101,O77:O176)</f>
        <v>-0.14721329760953403</v>
      </c>
      <c r="U76" t="s">
        <v>233</v>
      </c>
    </row>
    <row r="77" spans="1:21">
      <c r="A77">
        <v>4.4269699999999998</v>
      </c>
      <c r="B77">
        <v>255.52410817424601</v>
      </c>
      <c r="C77">
        <v>219.875797494376</v>
      </c>
      <c r="D77">
        <v>273.06869708703101</v>
      </c>
      <c r="E77">
        <v>220.52413572318801</v>
      </c>
      <c r="F77">
        <v>278.30415053311901</v>
      </c>
      <c r="G77">
        <v>261.43827422026999</v>
      </c>
      <c r="H77">
        <v>242.628466891871</v>
      </c>
      <c r="I77">
        <v>254.573173315144</v>
      </c>
      <c r="J77">
        <v>240.93592472298999</v>
      </c>
      <c r="K77">
        <v>174.971841181298</v>
      </c>
      <c r="L77">
        <v>242.79716972618201</v>
      </c>
      <c r="M77">
        <v>172.68813932544899</v>
      </c>
      <c r="O77">
        <f t="shared" si="3"/>
        <v>17.556564088042897</v>
      </c>
      <c r="P77">
        <f t="shared" si="4"/>
        <v>36.330208005294615</v>
      </c>
      <c r="Q77">
        <f t="shared" si="5"/>
        <v>2.9461037198841917</v>
      </c>
      <c r="S77">
        <f>CORREL(O2:O100,O78:O176)</f>
        <v>-7.4489095139908215E-2</v>
      </c>
      <c r="U77" t="s">
        <v>234</v>
      </c>
    </row>
    <row r="78" spans="1:21">
      <c r="A78">
        <v>4.4429939999999997</v>
      </c>
      <c r="B78">
        <v>255.52410817424601</v>
      </c>
      <c r="C78">
        <v>219.875797494376</v>
      </c>
      <c r="D78">
        <v>273.06869708703101</v>
      </c>
      <c r="E78">
        <v>220.52413572318801</v>
      </c>
      <c r="F78">
        <v>278.30415053311901</v>
      </c>
      <c r="G78">
        <v>261.43827422026999</v>
      </c>
      <c r="H78">
        <v>242.628466891871</v>
      </c>
      <c r="I78">
        <v>254.573173315144</v>
      </c>
      <c r="J78">
        <v>240.93592472298999</v>
      </c>
      <c r="K78">
        <v>174.971841181298</v>
      </c>
      <c r="L78">
        <v>242.79716972618201</v>
      </c>
      <c r="M78">
        <v>172.68813932544899</v>
      </c>
      <c r="O78">
        <f t="shared" si="3"/>
        <v>17.556564088042897</v>
      </c>
      <c r="P78">
        <f t="shared" si="4"/>
        <v>36.330208005294615</v>
      </c>
      <c r="Q78">
        <f t="shared" si="5"/>
        <v>2.9461037198841917</v>
      </c>
      <c r="S78">
        <f>CORREL(O2:O99,O79:O176)</f>
        <v>-6.4239178209354764E-2</v>
      </c>
      <c r="U78" t="s">
        <v>235</v>
      </c>
    </row>
    <row r="79" spans="1:21">
      <c r="A79">
        <v>4.4884880000000003</v>
      </c>
      <c r="B79">
        <v>254.39957436884399</v>
      </c>
      <c r="C79">
        <v>220.99326618357799</v>
      </c>
      <c r="D79">
        <v>279.90324431541802</v>
      </c>
      <c r="E79">
        <v>222.52293971911399</v>
      </c>
      <c r="F79">
        <v>253.96298728378801</v>
      </c>
      <c r="G79">
        <v>254.636708775383</v>
      </c>
      <c r="H79">
        <v>279.71149132873302</v>
      </c>
      <c r="I79">
        <v>261.15111687211203</v>
      </c>
      <c r="J79">
        <v>235.622417761657</v>
      </c>
      <c r="K79">
        <v>174.655647723127</v>
      </c>
      <c r="L79">
        <v>252.21240661858499</v>
      </c>
      <c r="M79">
        <v>170.24718383314001</v>
      </c>
      <c r="O79">
        <f t="shared" si="3"/>
        <v>25.549502575766574</v>
      </c>
      <c r="P79">
        <f t="shared" si="4"/>
        <v>26.559799950362542</v>
      </c>
      <c r="Q79">
        <f t="shared" si="5"/>
        <v>17.165729933280264</v>
      </c>
      <c r="S79">
        <f>CORREL(O2:O98,O80:O176)</f>
        <v>1.4425038040793278E-3</v>
      </c>
      <c r="U79" t="s">
        <v>236</v>
      </c>
    </row>
    <row r="80" spans="1:21">
      <c r="A80">
        <v>4.5191999999999997</v>
      </c>
      <c r="B80">
        <v>250.28882334668299</v>
      </c>
      <c r="C80">
        <v>222.200035243646</v>
      </c>
      <c r="D80">
        <v>281.77308886338699</v>
      </c>
      <c r="E80">
        <v>228.43814502523099</v>
      </c>
      <c r="F80">
        <v>251.09893418842699</v>
      </c>
      <c r="G80">
        <v>256.63261253267802</v>
      </c>
      <c r="H80">
        <v>282.73276433684902</v>
      </c>
      <c r="I80">
        <v>263.71742337594202</v>
      </c>
      <c r="J80">
        <v>234.098645874498</v>
      </c>
      <c r="K80">
        <v>172.84414518482399</v>
      </c>
      <c r="L80">
        <v>249.07018354245099</v>
      </c>
      <c r="M80">
        <v>168.47429493707401</v>
      </c>
      <c r="O80">
        <f t="shared" si="3"/>
        <v>32.096308024030165</v>
      </c>
      <c r="P80">
        <f t="shared" si="4"/>
        <v>32.417491490614218</v>
      </c>
      <c r="Q80">
        <f t="shared" si="5"/>
        <v>15.596234524098941</v>
      </c>
      <c r="S80">
        <f>CORREL(O2:O97,O81:O176)</f>
        <v>9.2219571910359295E-3</v>
      </c>
      <c r="U80" t="s">
        <v>237</v>
      </c>
    </row>
    <row r="81" spans="1:21">
      <c r="A81">
        <v>4.5474509999999997</v>
      </c>
      <c r="B81">
        <v>250.28882334668299</v>
      </c>
      <c r="C81">
        <v>222.200035243646</v>
      </c>
      <c r="D81">
        <v>281.77308886338699</v>
      </c>
      <c r="E81">
        <v>228.43814502523099</v>
      </c>
      <c r="F81">
        <v>251.09893418842699</v>
      </c>
      <c r="G81">
        <v>256.63261253267802</v>
      </c>
      <c r="H81">
        <v>282.73276433684902</v>
      </c>
      <c r="I81">
        <v>263.71742337594202</v>
      </c>
      <c r="J81">
        <v>234.098645874498</v>
      </c>
      <c r="K81">
        <v>172.84414518482399</v>
      </c>
      <c r="L81">
        <v>249.07018354245099</v>
      </c>
      <c r="M81">
        <v>168.47429493707401</v>
      </c>
      <c r="O81">
        <f t="shared" si="3"/>
        <v>32.096308024030165</v>
      </c>
      <c r="P81">
        <f t="shared" si="4"/>
        <v>32.417491490614218</v>
      </c>
      <c r="Q81">
        <f t="shared" si="5"/>
        <v>15.596234524098941</v>
      </c>
      <c r="S81">
        <f>CORREL(O2:O96,O82:O176)</f>
        <v>9.2838205660876905E-3</v>
      </c>
      <c r="U81" t="s">
        <v>238</v>
      </c>
    </row>
    <row r="82" spans="1:21">
      <c r="A82">
        <v>4.5833659999999998</v>
      </c>
      <c r="B82">
        <v>249.95160315843799</v>
      </c>
      <c r="C82">
        <v>221.567176195434</v>
      </c>
      <c r="D82">
        <v>278.99132160825002</v>
      </c>
      <c r="E82">
        <v>228.419799329705</v>
      </c>
      <c r="F82">
        <v>254.13057723583401</v>
      </c>
      <c r="G82">
        <v>257.00846322501201</v>
      </c>
      <c r="H82">
        <v>284.00762155733202</v>
      </c>
      <c r="I82">
        <v>263.388752146917</v>
      </c>
      <c r="J82">
        <v>235.41388723173</v>
      </c>
      <c r="K82">
        <v>174.94331092685999</v>
      </c>
      <c r="L82">
        <v>243.77443211180599</v>
      </c>
      <c r="M82">
        <v>171.45749388223399</v>
      </c>
      <c r="O82">
        <f t="shared" si="3"/>
        <v>29.837286932036889</v>
      </c>
      <c r="P82">
        <f t="shared" si="4"/>
        <v>30.550709715418066</v>
      </c>
      <c r="Q82">
        <f t="shared" si="5"/>
        <v>9.058125145987443</v>
      </c>
      <c r="S82">
        <f>CORREL(O2:O95,O83:O176)</f>
        <v>-7.9205608891906434E-2</v>
      </c>
      <c r="U82" t="s">
        <v>239</v>
      </c>
    </row>
    <row r="83" spans="1:21" s="6" customFormat="1">
      <c r="A83" s="6">
        <v>4.6228059999999997</v>
      </c>
      <c r="B83" s="6">
        <v>218.95331309277699</v>
      </c>
      <c r="C83" s="6">
        <v>222.463653445707</v>
      </c>
      <c r="D83" s="6">
        <v>249.18160666380399</v>
      </c>
      <c r="E83" s="6">
        <v>216.617918971911</v>
      </c>
      <c r="F83" s="6">
        <v>239.05055040886401</v>
      </c>
      <c r="G83" s="6">
        <v>255.360925340466</v>
      </c>
      <c r="H83" s="6">
        <v>248.62781284198601</v>
      </c>
      <c r="I83" s="6">
        <v>255.621070000911</v>
      </c>
      <c r="J83" s="6">
        <v>228.56052217594799</v>
      </c>
      <c r="K83" s="6">
        <v>172.385334178167</v>
      </c>
      <c r="L83" s="6">
        <v>233.65071076270601</v>
      </c>
      <c r="M83" s="6">
        <v>169.86762353325599</v>
      </c>
      <c r="O83" s="6">
        <f t="shared" si="3"/>
        <v>30.78834753205048</v>
      </c>
      <c r="P83" s="6">
        <f t="shared" si="4"/>
        <v>9.5807949021596333</v>
      </c>
      <c r="Q83" s="6">
        <f t="shared" si="5"/>
        <v>5.6788103278996545</v>
      </c>
      <c r="S83" s="6">
        <f>CORREL(O2:O94,O84:O176)</f>
        <v>-0.10111814679496586</v>
      </c>
      <c r="U83" s="6" t="s">
        <v>240</v>
      </c>
    </row>
    <row r="84" spans="1:21">
      <c r="A84">
        <v>4.6491360000000004</v>
      </c>
      <c r="B84">
        <v>218.95331309277699</v>
      </c>
      <c r="C84">
        <v>222.463653445707</v>
      </c>
      <c r="D84">
        <v>249.18160666380399</v>
      </c>
      <c r="E84">
        <v>216.617918971911</v>
      </c>
      <c r="F84">
        <v>239.05055040886401</v>
      </c>
      <c r="G84">
        <v>255.360925340466</v>
      </c>
      <c r="H84">
        <v>248.62781284198601</v>
      </c>
      <c r="I84">
        <v>255.621070000911</v>
      </c>
      <c r="J84">
        <v>228.56052217594799</v>
      </c>
      <c r="K84">
        <v>172.385334178167</v>
      </c>
      <c r="L84">
        <v>233.65071076270601</v>
      </c>
      <c r="M84">
        <v>169.86762353325599</v>
      </c>
      <c r="O84">
        <f t="shared" si="3"/>
        <v>30.78834753205048</v>
      </c>
      <c r="P84">
        <f t="shared" si="4"/>
        <v>9.5807949021596333</v>
      </c>
      <c r="Q84">
        <f t="shared" si="5"/>
        <v>5.6788103278996545</v>
      </c>
      <c r="S84">
        <f>CORREL(O2:O93,O85:O176)</f>
        <v>-0.15258570922193859</v>
      </c>
      <c r="U84" t="s">
        <v>241</v>
      </c>
    </row>
    <row r="85" spans="1:21">
      <c r="A85">
        <v>4.6838839999999999</v>
      </c>
      <c r="B85">
        <v>215.44223699309899</v>
      </c>
      <c r="C85">
        <v>225.81349651173301</v>
      </c>
      <c r="D85">
        <v>253.08738500691501</v>
      </c>
      <c r="E85">
        <v>221.72682421495</v>
      </c>
      <c r="F85">
        <v>244.379165590041</v>
      </c>
      <c r="G85">
        <v>258.72344851957598</v>
      </c>
      <c r="H85">
        <v>254.18726678395501</v>
      </c>
      <c r="I85">
        <v>259.07019565448599</v>
      </c>
      <c r="J85">
        <v>224.588476752492</v>
      </c>
      <c r="K85">
        <v>173.60592995728899</v>
      </c>
      <c r="L85">
        <v>226.58758426176399</v>
      </c>
      <c r="M85">
        <v>172.83692831195199</v>
      </c>
      <c r="O85">
        <f t="shared" si="3"/>
        <v>37.866318271564381</v>
      </c>
      <c r="P85">
        <f t="shared" si="4"/>
        <v>9.8142285792427799</v>
      </c>
      <c r="Q85">
        <f t="shared" si="5"/>
        <v>2.1419137153860066</v>
      </c>
      <c r="S85">
        <f>CORREL(O2:O92,O86:O176)</f>
        <v>-0.15170468083144203</v>
      </c>
      <c r="U85" t="s">
        <v>242</v>
      </c>
    </row>
    <row r="86" spans="1:21">
      <c r="A86">
        <v>4.7273319999999996</v>
      </c>
      <c r="B86">
        <v>210.47579754187399</v>
      </c>
      <c r="C86">
        <v>226.94769215862101</v>
      </c>
      <c r="D86">
        <v>245.93962886825099</v>
      </c>
      <c r="E86">
        <v>223.59501630137399</v>
      </c>
      <c r="F86">
        <v>250.57085469167899</v>
      </c>
      <c r="G86">
        <v>260.51805548166902</v>
      </c>
      <c r="H86">
        <v>257.52309765055003</v>
      </c>
      <c r="I86">
        <v>261.13789717974799</v>
      </c>
      <c r="J86">
        <v>229.58978651469701</v>
      </c>
      <c r="K86">
        <v>180.41545419655799</v>
      </c>
      <c r="L86">
        <v>226.315551995303</v>
      </c>
      <c r="M86">
        <v>176.335290574841</v>
      </c>
      <c r="O86">
        <f t="shared" si="3"/>
        <v>35.621956259440417</v>
      </c>
      <c r="P86">
        <f t="shared" si="4"/>
        <v>6.9798199038262698</v>
      </c>
      <c r="Q86">
        <f t="shared" si="5"/>
        <v>5.2314765475890335</v>
      </c>
      <c r="S86">
        <f>CORREL(O2:O91,O87:O176)</f>
        <v>-0.16048691236543172</v>
      </c>
      <c r="U86" t="s">
        <v>243</v>
      </c>
    </row>
    <row r="87" spans="1:21">
      <c r="A87">
        <v>4.7420239999999998</v>
      </c>
      <c r="B87">
        <v>210.47579754187399</v>
      </c>
      <c r="C87">
        <v>226.94769215862101</v>
      </c>
      <c r="D87">
        <v>245.93962886825099</v>
      </c>
      <c r="E87">
        <v>223.59501630137399</v>
      </c>
      <c r="F87">
        <v>250.57085469167899</v>
      </c>
      <c r="G87">
        <v>260.51805548166902</v>
      </c>
      <c r="H87">
        <v>257.52309765055003</v>
      </c>
      <c r="I87">
        <v>261.13789717974799</v>
      </c>
      <c r="J87">
        <v>229.58978651469701</v>
      </c>
      <c r="K87">
        <v>180.41545419655799</v>
      </c>
      <c r="L87">
        <v>226.315551995303</v>
      </c>
      <c r="M87">
        <v>176.335290574841</v>
      </c>
      <c r="O87">
        <f t="shared" si="3"/>
        <v>35.621956259440417</v>
      </c>
      <c r="P87">
        <f t="shared" si="4"/>
        <v>6.9798199038262698</v>
      </c>
      <c r="Q87">
        <f t="shared" si="5"/>
        <v>5.2314765475890335</v>
      </c>
      <c r="S87">
        <f>CORREL(O2:O90,O88:O176)</f>
        <v>-0.22366949133949618</v>
      </c>
      <c r="U87" t="s">
        <v>244</v>
      </c>
    </row>
    <row r="88" spans="1:21">
      <c r="A88">
        <v>4.7690950000000001</v>
      </c>
      <c r="B88">
        <v>209.87396430227</v>
      </c>
      <c r="C88">
        <v>226.85758241883499</v>
      </c>
      <c r="D88">
        <v>239.43982313579099</v>
      </c>
      <c r="E88">
        <v>222.74207635426799</v>
      </c>
      <c r="F88">
        <v>229.51729741077901</v>
      </c>
      <c r="G88">
        <v>260.293826567059</v>
      </c>
      <c r="H88">
        <v>235.63567117772601</v>
      </c>
      <c r="I88">
        <v>261.27346647388703</v>
      </c>
      <c r="J88">
        <v>219.62117734678901</v>
      </c>
      <c r="K88">
        <v>180.15955872294501</v>
      </c>
      <c r="L88">
        <v>226.41562708991901</v>
      </c>
      <c r="M88">
        <v>176.50593252219099</v>
      </c>
      <c r="O88">
        <f t="shared" si="3"/>
        <v>29.850919562572589</v>
      </c>
      <c r="P88">
        <f t="shared" si="4"/>
        <v>6.196304697084809</v>
      </c>
      <c r="Q88">
        <f t="shared" si="5"/>
        <v>7.7145013919731449</v>
      </c>
      <c r="S88">
        <f>CORREL(O2:O89,O89:O176)</f>
        <v>-0.26560998957760101</v>
      </c>
      <c r="U88" t="s">
        <v>245</v>
      </c>
    </row>
    <row r="89" spans="1:21">
      <c r="A89">
        <v>4.8202600000000002</v>
      </c>
      <c r="B89">
        <v>210.094078924869</v>
      </c>
      <c r="C89">
        <v>229.119465037542</v>
      </c>
      <c r="D89">
        <v>233.12025374475601</v>
      </c>
      <c r="E89">
        <v>223.06767872613599</v>
      </c>
      <c r="F89">
        <v>226.138637438822</v>
      </c>
      <c r="G89">
        <v>261.43142830815299</v>
      </c>
      <c r="H89">
        <v>231.703369140625</v>
      </c>
      <c r="I89">
        <v>261.54069311238402</v>
      </c>
      <c r="J89">
        <v>219.427738174854</v>
      </c>
      <c r="K89">
        <v>183.10377306511401</v>
      </c>
      <c r="L89">
        <v>228.92291710998299</v>
      </c>
      <c r="M89">
        <v>185.83798989618799</v>
      </c>
      <c r="O89">
        <f t="shared" si="3"/>
        <v>23.808167598429744</v>
      </c>
      <c r="P89">
        <f t="shared" si="4"/>
        <v>5.5658043183797732</v>
      </c>
      <c r="Q89">
        <f t="shared" si="5"/>
        <v>9.8810103071217128</v>
      </c>
      <c r="S89">
        <f>CORREL(O2:O88,O90:O176)</f>
        <v>-0.31473903571476902</v>
      </c>
      <c r="U89" t="s">
        <v>246</v>
      </c>
    </row>
    <row r="90" spans="1:21">
      <c r="A90">
        <v>4.8544780000000003</v>
      </c>
      <c r="B90">
        <v>209.542190492385</v>
      </c>
      <c r="C90">
        <v>225.89416361411699</v>
      </c>
      <c r="D90">
        <v>219.503801991503</v>
      </c>
      <c r="E90">
        <v>225.694721622689</v>
      </c>
      <c r="F90">
        <v>225.623389811831</v>
      </c>
      <c r="G90">
        <v>260.49906903574902</v>
      </c>
      <c r="H90">
        <v>228.428713074917</v>
      </c>
      <c r="I90">
        <v>261.40512381824499</v>
      </c>
      <c r="J90">
        <v>209.30863697333999</v>
      </c>
      <c r="K90">
        <v>181.137512444522</v>
      </c>
      <c r="L90">
        <v>221.874325525899</v>
      </c>
      <c r="M90">
        <v>184.88593598005801</v>
      </c>
      <c r="O90">
        <f t="shared" si="3"/>
        <v>9.9636078188226875</v>
      </c>
      <c r="P90">
        <f t="shared" si="4"/>
        <v>2.9480118519597709</v>
      </c>
      <c r="Q90">
        <f t="shared" si="5"/>
        <v>13.112864210448944</v>
      </c>
      <c r="S90">
        <f>CORREL(O2:O87,O91:O176)</f>
        <v>-0.34288508697046677</v>
      </c>
      <c r="U90" t="s">
        <v>247</v>
      </c>
    </row>
    <row r="91" spans="1:21">
      <c r="A91">
        <v>4.8832979999999999</v>
      </c>
      <c r="B91">
        <v>209.542190492385</v>
      </c>
      <c r="C91">
        <v>225.89416361411699</v>
      </c>
      <c r="D91">
        <v>219.503801991503</v>
      </c>
      <c r="E91">
        <v>225.694721622689</v>
      </c>
      <c r="F91">
        <v>225.623389811831</v>
      </c>
      <c r="G91">
        <v>260.49906903574902</v>
      </c>
      <c r="H91">
        <v>228.428713074917</v>
      </c>
      <c r="I91">
        <v>261.40512381824499</v>
      </c>
      <c r="J91">
        <v>209.30863697333999</v>
      </c>
      <c r="K91">
        <v>181.137512444522</v>
      </c>
      <c r="L91">
        <v>221.874325525899</v>
      </c>
      <c r="M91">
        <v>184.88593598005801</v>
      </c>
      <c r="O91">
        <f t="shared" si="3"/>
        <v>9.9636078188226875</v>
      </c>
      <c r="P91">
        <f t="shared" si="4"/>
        <v>2.9480118519597709</v>
      </c>
      <c r="Q91">
        <f t="shared" si="5"/>
        <v>13.112864210448944</v>
      </c>
      <c r="S91">
        <f>CORREL(O2:O86,O92:O176)</f>
        <v>-0.33840670875579415</v>
      </c>
      <c r="U91" t="s">
        <v>248</v>
      </c>
    </row>
    <row r="92" spans="1:21">
      <c r="A92">
        <v>4.9236829999999996</v>
      </c>
      <c r="B92">
        <v>201.80217864634</v>
      </c>
      <c r="C92">
        <v>222.47457992612999</v>
      </c>
      <c r="D92">
        <v>217.01448670620999</v>
      </c>
      <c r="E92">
        <v>221.394342207259</v>
      </c>
      <c r="F92">
        <v>212.18714067629799</v>
      </c>
      <c r="G92">
        <v>258.16879474328101</v>
      </c>
      <c r="H92">
        <v>215.07619989892299</v>
      </c>
      <c r="I92">
        <v>257.35686282146702</v>
      </c>
      <c r="J92">
        <v>202.005009870121</v>
      </c>
      <c r="K92">
        <v>178.260037314567</v>
      </c>
      <c r="L92">
        <v>200.453854334493</v>
      </c>
      <c r="M92">
        <v>176.46165329751301</v>
      </c>
      <c r="O92">
        <f t="shared" si="3"/>
        <v>15.250614087231282</v>
      </c>
      <c r="P92">
        <f t="shared" si="4"/>
        <v>3.0009826119948078</v>
      </c>
      <c r="Q92">
        <f t="shared" si="5"/>
        <v>2.3749249606049938</v>
      </c>
      <c r="S92">
        <f>CORREL(O2:O85,O93:O176)</f>
        <v>-0.2488814234068818</v>
      </c>
      <c r="U92" t="s">
        <v>249</v>
      </c>
    </row>
    <row r="93" spans="1:21">
      <c r="A93">
        <v>4.9395730000000002</v>
      </c>
      <c r="B93">
        <v>201.80217864634</v>
      </c>
      <c r="C93">
        <v>222.47457992612999</v>
      </c>
      <c r="D93">
        <v>217.01448670620999</v>
      </c>
      <c r="E93">
        <v>221.394342207259</v>
      </c>
      <c r="F93">
        <v>212.18714067629799</v>
      </c>
      <c r="G93">
        <v>258.16879474328101</v>
      </c>
      <c r="H93">
        <v>215.07619989892299</v>
      </c>
      <c r="I93">
        <v>257.35686282146702</v>
      </c>
      <c r="J93">
        <v>202.005009870121</v>
      </c>
      <c r="K93">
        <v>178.260037314567</v>
      </c>
      <c r="L93">
        <v>200.453854334493</v>
      </c>
      <c r="M93">
        <v>176.46165329751301</v>
      </c>
      <c r="O93">
        <f t="shared" si="3"/>
        <v>15.250614087231282</v>
      </c>
      <c r="P93">
        <f t="shared" si="4"/>
        <v>3.0009826119948078</v>
      </c>
      <c r="Q93">
        <f t="shared" si="5"/>
        <v>2.3749249606049938</v>
      </c>
      <c r="S93">
        <f>CORREL(O2:O84,O94:O176)</f>
        <v>-0.19538393425303965</v>
      </c>
      <c r="U93" t="s">
        <v>250</v>
      </c>
    </row>
    <row r="94" spans="1:21" s="7" customFormat="1">
      <c r="A94" s="7">
        <v>4.9704490000000003</v>
      </c>
      <c r="B94" s="7">
        <v>199.39363163454499</v>
      </c>
      <c r="C94" s="7">
        <v>223.53755110803701</v>
      </c>
      <c r="D94" s="7">
        <v>213.92303466796801</v>
      </c>
      <c r="E94" s="7">
        <v>222.088241161539</v>
      </c>
      <c r="F94" s="7">
        <v>209.878382107627</v>
      </c>
      <c r="G94" s="7">
        <v>260.38265480605497</v>
      </c>
      <c r="H94" s="7">
        <v>215.92898808935701</v>
      </c>
      <c r="I94" s="7">
        <v>259.79407498251999</v>
      </c>
      <c r="J94" s="7">
        <v>197.35707395086001</v>
      </c>
      <c r="K94" s="7">
        <v>179.097767870713</v>
      </c>
      <c r="L94" s="7">
        <v>197.70567588954501</v>
      </c>
      <c r="M94" s="7">
        <v>176.629091492886</v>
      </c>
      <c r="O94" s="7">
        <f t="shared" si="3"/>
        <v>14.601508546333841</v>
      </c>
      <c r="P94" s="7">
        <f t="shared" si="4"/>
        <v>6.0791659752649743</v>
      </c>
      <c r="Q94" s="7">
        <f t="shared" si="5"/>
        <v>2.493167938606613</v>
      </c>
      <c r="S94" s="7">
        <f>CORREL(O2:O83,O95:O176)</f>
        <v>-0.18202720509036552</v>
      </c>
      <c r="U94" s="7" t="s">
        <v>251</v>
      </c>
    </row>
    <row r="95" spans="1:21">
      <c r="A95">
        <v>5.0165860000000002</v>
      </c>
      <c r="B95">
        <v>197.50365403468501</v>
      </c>
      <c r="C95">
        <v>220.15030845315499</v>
      </c>
      <c r="D95">
        <v>208.744237046297</v>
      </c>
      <c r="E95">
        <v>218.99338302909101</v>
      </c>
      <c r="F95">
        <v>210.89924924382899</v>
      </c>
      <c r="G95">
        <v>259.13757561709599</v>
      </c>
      <c r="H95">
        <v>211.012729511186</v>
      </c>
      <c r="I95">
        <v>258.031100855727</v>
      </c>
      <c r="J95">
        <v>193.962108567531</v>
      </c>
      <c r="K95">
        <v>176.43308931937</v>
      </c>
      <c r="L95">
        <v>189.81618372104501</v>
      </c>
      <c r="M95">
        <v>173.66211364983499</v>
      </c>
      <c r="O95">
        <f t="shared" si="3"/>
        <v>11.299963844091966</v>
      </c>
      <c r="P95">
        <f t="shared" si="4"/>
        <v>1.1122788178446859</v>
      </c>
      <c r="Q95">
        <f t="shared" si="5"/>
        <v>4.9866821629080098</v>
      </c>
      <c r="S95">
        <f>CORREL(O2:O82,O96:O176)</f>
        <v>-3.2699386543885545E-2</v>
      </c>
      <c r="U95" t="s">
        <v>252</v>
      </c>
    </row>
    <row r="96" spans="1:21">
      <c r="A96">
        <v>5.0541530000000003</v>
      </c>
      <c r="B96">
        <v>205.298365730255</v>
      </c>
      <c r="C96">
        <v>225.23729328793701</v>
      </c>
      <c r="D96">
        <v>201.35233814521499</v>
      </c>
      <c r="E96">
        <v>223.734463821589</v>
      </c>
      <c r="F96">
        <v>210.71075059467699</v>
      </c>
      <c r="G96">
        <v>264.06781267099302</v>
      </c>
      <c r="H96">
        <v>194.12816409099801</v>
      </c>
      <c r="I96">
        <v>260.62620740363502</v>
      </c>
      <c r="J96">
        <v>196.87870319529699</v>
      </c>
      <c r="K96">
        <v>178.01301117537</v>
      </c>
      <c r="L96">
        <v>182.35155965010901</v>
      </c>
      <c r="M96">
        <v>173.20441552544301</v>
      </c>
      <c r="O96">
        <f t="shared" si="3"/>
        <v>4.2225146662647068</v>
      </c>
      <c r="P96">
        <f t="shared" si="4"/>
        <v>16.935962386835378</v>
      </c>
      <c r="Q96">
        <f t="shared" si="5"/>
        <v>15.302303477156425</v>
      </c>
      <c r="S96">
        <f>CORREL(O2:O81,O97:O176)</f>
        <v>6.6687221175714351E-2</v>
      </c>
      <c r="U96" t="s">
        <v>253</v>
      </c>
    </row>
    <row r="97" spans="1:21">
      <c r="A97">
        <v>5.0842879999999999</v>
      </c>
      <c r="B97">
        <v>205.298365730255</v>
      </c>
      <c r="C97">
        <v>225.23729328793701</v>
      </c>
      <c r="D97">
        <v>201.35233814521499</v>
      </c>
      <c r="E97">
        <v>223.734463821589</v>
      </c>
      <c r="F97">
        <v>210.71075059467699</v>
      </c>
      <c r="G97">
        <v>264.06781267099302</v>
      </c>
      <c r="H97">
        <v>194.12816409099801</v>
      </c>
      <c r="I97">
        <v>260.62620740363502</v>
      </c>
      <c r="J97">
        <v>196.87870319529699</v>
      </c>
      <c r="K97">
        <v>178.01301117537</v>
      </c>
      <c r="L97">
        <v>182.35155965010901</v>
      </c>
      <c r="M97">
        <v>173.20441552544301</v>
      </c>
      <c r="O97">
        <f t="shared" si="3"/>
        <v>4.2225146662647068</v>
      </c>
      <c r="P97">
        <f t="shared" si="4"/>
        <v>16.935962386835378</v>
      </c>
      <c r="Q97">
        <f t="shared" si="5"/>
        <v>15.302303477156425</v>
      </c>
      <c r="S97">
        <f>CORREL(O2:O80,O98:O176)</f>
        <v>0.15375533681389744</v>
      </c>
      <c r="U97" t="s">
        <v>254</v>
      </c>
    </row>
    <row r="98" spans="1:21">
      <c r="A98">
        <v>5.0998070000000002</v>
      </c>
      <c r="B98">
        <v>190.06723984299001</v>
      </c>
      <c r="C98">
        <v>225.07980358554201</v>
      </c>
      <c r="D98">
        <v>209.82713893786399</v>
      </c>
      <c r="E98">
        <v>225.94771685767199</v>
      </c>
      <c r="F98">
        <v>208.73278784844601</v>
      </c>
      <c r="G98">
        <v>262.76789873768797</v>
      </c>
      <c r="H98">
        <v>207.24999026287301</v>
      </c>
      <c r="I98">
        <v>262.85898646491898</v>
      </c>
      <c r="J98">
        <v>177.996901931465</v>
      </c>
      <c r="K98">
        <v>170.043087970421</v>
      </c>
      <c r="L98">
        <v>181.61021144288</v>
      </c>
      <c r="M98">
        <v>169.08708838080599</v>
      </c>
      <c r="O98">
        <f t="shared" si="3"/>
        <v>19.778950570936296</v>
      </c>
      <c r="P98">
        <f t="shared" si="4"/>
        <v>1.4855926944600992</v>
      </c>
      <c r="Q98">
        <f t="shared" si="5"/>
        <v>3.7376384042100885</v>
      </c>
      <c r="S98">
        <f>CORREL(O2:O79,O99:O176)</f>
        <v>0.22231329123875285</v>
      </c>
      <c r="U98" t="s">
        <v>255</v>
      </c>
    </row>
    <row r="99" spans="1:21">
      <c r="A99">
        <v>5.1587540000000001</v>
      </c>
      <c r="B99">
        <v>180.92298978219199</v>
      </c>
      <c r="C99">
        <v>225.37859561192801</v>
      </c>
      <c r="D99">
        <v>211.138889891628</v>
      </c>
      <c r="E99">
        <v>225.85787690752599</v>
      </c>
      <c r="F99">
        <v>210.619949518938</v>
      </c>
      <c r="G99">
        <v>263.2095781022</v>
      </c>
      <c r="H99">
        <v>209.253701057879</v>
      </c>
      <c r="I99">
        <v>263.32339560660802</v>
      </c>
      <c r="J99">
        <v>175.52836044845799</v>
      </c>
      <c r="K99">
        <v>174.965366229936</v>
      </c>
      <c r="L99">
        <v>180.08289856669501</v>
      </c>
      <c r="M99">
        <v>173.95584712047</v>
      </c>
      <c r="O99">
        <f t="shared" si="3"/>
        <v>30.219701024062513</v>
      </c>
      <c r="P99">
        <f t="shared" si="4"/>
        <v>1.3709811383296848</v>
      </c>
      <c r="Q99">
        <f t="shared" si="5"/>
        <v>4.6650773094184661</v>
      </c>
      <c r="S99">
        <f>CORREL(O2:O78,O100:O176)</f>
        <v>0.14102182579352665</v>
      </c>
      <c r="U99" t="s">
        <v>256</v>
      </c>
    </row>
    <row r="100" spans="1:21">
      <c r="A100">
        <v>5.1832979999999997</v>
      </c>
      <c r="B100">
        <v>176.85813672254901</v>
      </c>
      <c r="C100">
        <v>227.015712871625</v>
      </c>
      <c r="D100">
        <v>210.28149841545999</v>
      </c>
      <c r="E100">
        <v>229.63864147616701</v>
      </c>
      <c r="F100">
        <v>169.81386177270701</v>
      </c>
      <c r="G100">
        <v>256.34666923790098</v>
      </c>
      <c r="H100">
        <v>215.00590283583099</v>
      </c>
      <c r="I100">
        <v>262.17972359861301</v>
      </c>
      <c r="J100">
        <v>168.49142040445599</v>
      </c>
      <c r="K100">
        <v>172.50117510487499</v>
      </c>
      <c r="L100">
        <v>168.69197527814899</v>
      </c>
      <c r="M100">
        <v>170.420220163545</v>
      </c>
      <c r="O100">
        <f t="shared" si="3"/>
        <v>33.526122073983956</v>
      </c>
      <c r="P100">
        <f t="shared" si="4"/>
        <v>45.566929879311658</v>
      </c>
      <c r="Q100">
        <f t="shared" si="5"/>
        <v>2.0905969781877429</v>
      </c>
      <c r="S100">
        <f>CORREL(O2:O77,O101:O176)</f>
        <v>0.19520336037179623</v>
      </c>
      <c r="U100" t="s">
        <v>257</v>
      </c>
    </row>
    <row r="101" spans="1:21">
      <c r="A101">
        <v>5.2238579999999999</v>
      </c>
      <c r="B101">
        <v>176.85813672254901</v>
      </c>
      <c r="C101">
        <v>227.015712871625</v>
      </c>
      <c r="D101">
        <v>210.28149841545999</v>
      </c>
      <c r="E101">
        <v>229.63864147616701</v>
      </c>
      <c r="F101">
        <v>169.81386177270701</v>
      </c>
      <c r="G101">
        <v>256.34666923790098</v>
      </c>
      <c r="H101">
        <v>215.00590283583099</v>
      </c>
      <c r="I101">
        <v>262.17972359861301</v>
      </c>
      <c r="J101">
        <v>168.49142040445599</v>
      </c>
      <c r="K101">
        <v>172.50117510487499</v>
      </c>
      <c r="L101">
        <v>168.69197527814899</v>
      </c>
      <c r="M101">
        <v>170.420220163545</v>
      </c>
      <c r="O101">
        <f t="shared" si="3"/>
        <v>33.526122073983956</v>
      </c>
      <c r="P101">
        <f t="shared" si="4"/>
        <v>45.566929879311658</v>
      </c>
      <c r="Q101">
        <f t="shared" si="5"/>
        <v>2.0905969781877429</v>
      </c>
      <c r="S101">
        <f>CORREL(O2:O76,O102:O176)</f>
        <v>9.6091636133870992E-2</v>
      </c>
      <c r="U101" t="s">
        <v>258</v>
      </c>
    </row>
    <row r="102" spans="1:21">
      <c r="A102">
        <v>5.2492989999999997</v>
      </c>
      <c r="B102">
        <v>168.40984276203699</v>
      </c>
      <c r="C102">
        <v>225.33215807012999</v>
      </c>
      <c r="D102">
        <v>210.94958187355601</v>
      </c>
      <c r="E102">
        <v>229.491268885274</v>
      </c>
      <c r="F102">
        <v>158.54999254278599</v>
      </c>
      <c r="G102">
        <v>257.91424821786802</v>
      </c>
      <c r="H102">
        <v>219.74673070054101</v>
      </c>
      <c r="I102">
        <v>264.40707314339102</v>
      </c>
      <c r="J102">
        <v>163.533445603188</v>
      </c>
      <c r="K102">
        <v>168.899045001671</v>
      </c>
      <c r="L102">
        <v>212.09370915156799</v>
      </c>
      <c r="M102">
        <v>176.19543837016599</v>
      </c>
      <c r="O102">
        <f t="shared" si="3"/>
        <v>42.742573699401269</v>
      </c>
      <c r="P102">
        <f t="shared" si="4"/>
        <v>61.540210729752317</v>
      </c>
      <c r="Q102">
        <f t="shared" si="5"/>
        <v>49.105361744680593</v>
      </c>
      <c r="S102">
        <f>CORREL(O2:O75,O103:O176)</f>
        <v>0.14536155549034141</v>
      </c>
      <c r="U102" t="s">
        <v>259</v>
      </c>
    </row>
    <row r="103" spans="1:21">
      <c r="A103">
        <v>5.2880830000000003</v>
      </c>
      <c r="B103">
        <v>168.40984276203699</v>
      </c>
      <c r="C103">
        <v>225.33215807012999</v>
      </c>
      <c r="D103">
        <v>210.94958187355601</v>
      </c>
      <c r="E103">
        <v>229.491268885274</v>
      </c>
      <c r="F103">
        <v>158.54999254278599</v>
      </c>
      <c r="G103">
        <v>257.91424821786802</v>
      </c>
      <c r="H103">
        <v>219.74673070054101</v>
      </c>
      <c r="I103">
        <v>264.40707314339102</v>
      </c>
      <c r="J103">
        <v>163.533445603188</v>
      </c>
      <c r="K103">
        <v>168.899045001671</v>
      </c>
      <c r="L103">
        <v>212.09370915156799</v>
      </c>
      <c r="M103">
        <v>176.19543837016599</v>
      </c>
      <c r="O103">
        <f t="shared" si="3"/>
        <v>42.742573699401269</v>
      </c>
      <c r="P103">
        <f t="shared" si="4"/>
        <v>61.540210729752317</v>
      </c>
      <c r="Q103">
        <f t="shared" si="5"/>
        <v>49.105361744680593</v>
      </c>
      <c r="S103">
        <f>CORREL(O2:O74,O104:O176)</f>
        <v>0.13026799948706244</v>
      </c>
      <c r="U103" t="s">
        <v>260</v>
      </c>
    </row>
    <row r="104" spans="1:21" s="6" customFormat="1">
      <c r="A104" s="6">
        <v>5.3204799999999999</v>
      </c>
      <c r="B104" s="6">
        <v>162.003805791357</v>
      </c>
      <c r="C104" s="6">
        <v>226.00336097093799</v>
      </c>
      <c r="D104" s="6">
        <v>185.018700031918</v>
      </c>
      <c r="E104" s="6">
        <v>225.851132166524</v>
      </c>
      <c r="F104" s="6">
        <v>156.55024428311901</v>
      </c>
      <c r="G104" s="6">
        <v>259.60191731137502</v>
      </c>
      <c r="H104" s="6">
        <v>215.69825049968</v>
      </c>
      <c r="I104" s="6">
        <v>263.32545275261401</v>
      </c>
      <c r="J104" s="6">
        <v>149.880622834083</v>
      </c>
      <c r="K104" s="6">
        <v>177.712229450389</v>
      </c>
      <c r="L104" s="6">
        <v>200.85170974434499</v>
      </c>
      <c r="M104" s="6">
        <v>183.05575050918</v>
      </c>
      <c r="O104" s="6">
        <f t="shared" si="3"/>
        <v>23.015397683140332</v>
      </c>
      <c r="P104" s="6">
        <f t="shared" si="4"/>
        <v>59.265093905067758</v>
      </c>
      <c r="Q104" s="6">
        <f t="shared" si="5"/>
        <v>51.250413833638689</v>
      </c>
      <c r="S104" s="6">
        <f>CORREL(O2:O73,O105:O176)</f>
        <v>0.14142580363278609</v>
      </c>
      <c r="U104" s="6" t="s">
        <v>261</v>
      </c>
    </row>
    <row r="105" spans="1:21">
      <c r="A105">
        <v>5.348077</v>
      </c>
      <c r="B105">
        <v>162.003805791357</v>
      </c>
      <c r="C105">
        <v>226.00336097093799</v>
      </c>
      <c r="D105">
        <v>185.018700031918</v>
      </c>
      <c r="E105">
        <v>225.851132166524</v>
      </c>
      <c r="F105">
        <v>156.55024428311901</v>
      </c>
      <c r="G105">
        <v>259.60191731137502</v>
      </c>
      <c r="H105">
        <v>215.69825049968</v>
      </c>
      <c r="I105">
        <v>263.32545275261401</v>
      </c>
      <c r="J105">
        <v>149.880622834083</v>
      </c>
      <c r="K105">
        <v>177.712229450389</v>
      </c>
      <c r="L105">
        <v>200.85170974434499</v>
      </c>
      <c r="M105">
        <v>183.05575050918</v>
      </c>
      <c r="O105">
        <f t="shared" si="3"/>
        <v>23.015397683140332</v>
      </c>
      <c r="P105">
        <f t="shared" si="4"/>
        <v>59.265093905067758</v>
      </c>
      <c r="Q105">
        <f t="shared" si="5"/>
        <v>51.250413833638689</v>
      </c>
      <c r="S105">
        <f>CORREL(O2:O72,O106:O176)</f>
        <v>0.11880608832660565</v>
      </c>
      <c r="U105" t="s">
        <v>262</v>
      </c>
    </row>
    <row r="106" spans="1:21">
      <c r="A106">
        <v>5.3817019999999998</v>
      </c>
      <c r="B106">
        <v>167.91676847108999</v>
      </c>
      <c r="C106">
        <v>225.671013858067</v>
      </c>
      <c r="D106">
        <v>175.13809287223299</v>
      </c>
      <c r="E106">
        <v>225.26518279198001</v>
      </c>
      <c r="F106">
        <v>166.74355449750701</v>
      </c>
      <c r="G106">
        <v>259.15673068154098</v>
      </c>
      <c r="H106">
        <v>139.47707061173799</v>
      </c>
      <c r="I106">
        <v>259.470327414427</v>
      </c>
      <c r="J106">
        <v>185.86093270268401</v>
      </c>
      <c r="K106">
        <v>184.060008720665</v>
      </c>
      <c r="L106">
        <v>173.535137725711</v>
      </c>
      <c r="M106">
        <v>183.85176484223001</v>
      </c>
      <c r="O106">
        <f t="shared" si="3"/>
        <v>7.2327190572249194</v>
      </c>
      <c r="P106">
        <f t="shared" si="4"/>
        <v>27.268287192337155</v>
      </c>
      <c r="Q106">
        <f t="shared" si="5"/>
        <v>12.327553988009091</v>
      </c>
      <c r="S106">
        <f>CORREL(O2:O71,O107:O176)</f>
        <v>0.19280518857340112</v>
      </c>
      <c r="U106" t="s">
        <v>263</v>
      </c>
    </row>
    <row r="107" spans="1:21">
      <c r="A107">
        <v>5.4239629999999996</v>
      </c>
      <c r="B107">
        <v>144.222931739421</v>
      </c>
      <c r="C107">
        <v>226.776308289761</v>
      </c>
      <c r="D107">
        <v>175.699946659548</v>
      </c>
      <c r="E107">
        <v>223.63470910217001</v>
      </c>
      <c r="F107">
        <v>139.16703172973101</v>
      </c>
      <c r="G107">
        <v>263.14081546768602</v>
      </c>
      <c r="H107">
        <v>172.70610788545699</v>
      </c>
      <c r="I107">
        <v>262.82846651188498</v>
      </c>
      <c r="J107">
        <v>164.058237038697</v>
      </c>
      <c r="K107">
        <v>180.789247742886</v>
      </c>
      <c r="L107">
        <v>178.18201134826401</v>
      </c>
      <c r="M107">
        <v>181.92708554991401</v>
      </c>
      <c r="O107">
        <f t="shared" si="3"/>
        <v>31.633401867920728</v>
      </c>
      <c r="P107">
        <f t="shared" si="4"/>
        <v>33.540530574959263</v>
      </c>
      <c r="Q107">
        <f t="shared" si="5"/>
        <v>14.169533359383697</v>
      </c>
      <c r="S107">
        <f>CORREL(O2:O70,O108:O176)</f>
        <v>0.20074687090303345</v>
      </c>
      <c r="U107" t="s">
        <v>264</v>
      </c>
    </row>
    <row r="108" spans="1:21">
      <c r="A108">
        <v>5.450259</v>
      </c>
      <c r="B108">
        <v>144.222931739421</v>
      </c>
      <c r="C108">
        <v>226.776308289761</v>
      </c>
      <c r="D108">
        <v>175.699946659548</v>
      </c>
      <c r="E108">
        <v>223.63470910217001</v>
      </c>
      <c r="F108">
        <v>139.16703172973101</v>
      </c>
      <c r="G108">
        <v>263.14081546768602</v>
      </c>
      <c r="H108">
        <v>172.70610788545699</v>
      </c>
      <c r="I108">
        <v>262.82846651188498</v>
      </c>
      <c r="J108">
        <v>164.058237038697</v>
      </c>
      <c r="K108">
        <v>180.789247742886</v>
      </c>
      <c r="L108">
        <v>178.18201134826401</v>
      </c>
      <c r="M108">
        <v>181.92708554991401</v>
      </c>
      <c r="O108">
        <f t="shared" si="3"/>
        <v>31.633401867920728</v>
      </c>
      <c r="P108">
        <f t="shared" si="4"/>
        <v>33.540530574959263</v>
      </c>
      <c r="Q108">
        <f t="shared" si="5"/>
        <v>14.169533359383697</v>
      </c>
      <c r="S108">
        <f>CORREL(O2:O69,O109:O176)</f>
        <v>0.15808806520099203</v>
      </c>
      <c r="U108" t="s">
        <v>265</v>
      </c>
    </row>
    <row r="109" spans="1:21">
      <c r="A109">
        <v>5.485976</v>
      </c>
      <c r="B109">
        <v>140.737561533887</v>
      </c>
      <c r="C109">
        <v>228.52525335527099</v>
      </c>
      <c r="D109">
        <v>164.382355567546</v>
      </c>
      <c r="E109">
        <v>224.40226062819099</v>
      </c>
      <c r="F109">
        <v>143.09630706430801</v>
      </c>
      <c r="G109">
        <v>262.78290578641702</v>
      </c>
      <c r="H109">
        <v>161.170796553912</v>
      </c>
      <c r="I109">
        <v>261.18794315798198</v>
      </c>
      <c r="J109">
        <v>159.96858019402001</v>
      </c>
      <c r="K109">
        <v>187.38830233919001</v>
      </c>
      <c r="L109">
        <v>162.85559913249301</v>
      </c>
      <c r="M109">
        <v>184.28831820358101</v>
      </c>
      <c r="O109">
        <f t="shared" si="3"/>
        <v>24.001569822028529</v>
      </c>
      <c r="P109">
        <f t="shared" si="4"/>
        <v>18.144725847912653</v>
      </c>
      <c r="Q109">
        <f t="shared" si="5"/>
        <v>4.2361279480357092</v>
      </c>
      <c r="S109">
        <f>CORREL(O2:O68,O110:O176)</f>
        <v>0.11775754443624886</v>
      </c>
      <c r="U109" t="s">
        <v>266</v>
      </c>
    </row>
    <row r="110" spans="1:21">
      <c r="A110">
        <v>5.5138220000000002</v>
      </c>
      <c r="B110">
        <v>139.30446425857201</v>
      </c>
      <c r="C110">
        <v>229.02250938563901</v>
      </c>
      <c r="D110">
        <v>163.66346734785299</v>
      </c>
      <c r="E110">
        <v>224.125085496716</v>
      </c>
      <c r="F110">
        <v>145.591726340208</v>
      </c>
      <c r="G110">
        <v>262.71700966682801</v>
      </c>
      <c r="H110">
        <v>164.79803395549601</v>
      </c>
      <c r="I110">
        <v>261.62564312530401</v>
      </c>
      <c r="J110">
        <v>147.55623332814</v>
      </c>
      <c r="K110">
        <v>187.03062872385701</v>
      </c>
      <c r="L110">
        <v>150.70299224259699</v>
      </c>
      <c r="M110">
        <v>184.346289252492</v>
      </c>
      <c r="O110">
        <f t="shared" si="3"/>
        <v>24.846444257708061</v>
      </c>
      <c r="P110">
        <f t="shared" si="4"/>
        <v>19.237290171461996</v>
      </c>
      <c r="Q110">
        <f t="shared" si="5"/>
        <v>4.1361540183173471</v>
      </c>
      <c r="S110">
        <f>CORREL(O2:O67,O111:O176)</f>
        <v>-4.1126629846102797E-2</v>
      </c>
      <c r="U110" t="s">
        <v>267</v>
      </c>
    </row>
    <row r="111" spans="1:21">
      <c r="A111">
        <v>5.5510710000000003</v>
      </c>
      <c r="B111">
        <v>139.30446425857201</v>
      </c>
      <c r="C111">
        <v>229.02250938563901</v>
      </c>
      <c r="D111">
        <v>163.66346734785299</v>
      </c>
      <c r="E111">
        <v>224.125085496716</v>
      </c>
      <c r="F111">
        <v>145.591726340208</v>
      </c>
      <c r="G111">
        <v>262.71700966682801</v>
      </c>
      <c r="H111">
        <v>164.79803395549601</v>
      </c>
      <c r="I111">
        <v>261.62564312530401</v>
      </c>
      <c r="J111">
        <v>147.55623332814</v>
      </c>
      <c r="K111">
        <v>187.03062872385701</v>
      </c>
      <c r="L111">
        <v>150.70299224259699</v>
      </c>
      <c r="M111">
        <v>184.346289252492</v>
      </c>
      <c r="O111">
        <f t="shared" si="3"/>
        <v>24.846444257708061</v>
      </c>
      <c r="P111">
        <f t="shared" si="4"/>
        <v>19.237290171461996</v>
      </c>
      <c r="Q111">
        <f t="shared" si="5"/>
        <v>4.1361540183173471</v>
      </c>
      <c r="S111">
        <f>CORREL(O2:O66,O112:O176)</f>
        <v>-2.6010000701175744E-2</v>
      </c>
      <c r="U111" t="s">
        <v>268</v>
      </c>
    </row>
    <row r="112" spans="1:21">
      <c r="A112">
        <v>5.5895270000000004</v>
      </c>
      <c r="B112">
        <v>135.60015132918801</v>
      </c>
      <c r="C112">
        <v>228.68523861183701</v>
      </c>
      <c r="D112">
        <v>151.99400311778001</v>
      </c>
      <c r="E112">
        <v>228.53577515123399</v>
      </c>
      <c r="F112">
        <v>141.484077898908</v>
      </c>
      <c r="G112">
        <v>264.21194778620497</v>
      </c>
      <c r="H112">
        <v>152.238618012068</v>
      </c>
      <c r="I112">
        <v>266.82169042208699</v>
      </c>
      <c r="J112">
        <v>130.733938729252</v>
      </c>
      <c r="K112">
        <v>177.28478148939001</v>
      </c>
      <c r="L112">
        <v>140.35399654403199</v>
      </c>
      <c r="M112">
        <v>173.61783442515801</v>
      </c>
      <c r="O112">
        <f t="shared" si="3"/>
        <v>16.394533106873663</v>
      </c>
      <c r="P112">
        <f t="shared" si="4"/>
        <v>11.066656661842726</v>
      </c>
      <c r="Q112">
        <f t="shared" si="5"/>
        <v>10.295242257061712</v>
      </c>
      <c r="S112">
        <f>CORREL(O2:O65,O113:O176)</f>
        <v>3.3925134570947824E-3</v>
      </c>
      <c r="U112" t="s">
        <v>269</v>
      </c>
    </row>
    <row r="113" spans="1:21">
      <c r="A113">
        <v>5.6183160000000001</v>
      </c>
      <c r="B113">
        <v>135.60015132918801</v>
      </c>
      <c r="C113">
        <v>228.68523861183701</v>
      </c>
      <c r="D113">
        <v>151.99400311778001</v>
      </c>
      <c r="E113">
        <v>228.53577515123399</v>
      </c>
      <c r="F113">
        <v>141.484077898908</v>
      </c>
      <c r="G113">
        <v>264.21194778620497</v>
      </c>
      <c r="H113">
        <v>152.238618012068</v>
      </c>
      <c r="I113">
        <v>266.82169042208699</v>
      </c>
      <c r="J113">
        <v>130.733938729252</v>
      </c>
      <c r="K113">
        <v>177.28478148939001</v>
      </c>
      <c r="L113">
        <v>140.35399654403199</v>
      </c>
      <c r="M113">
        <v>173.61783442515801</v>
      </c>
      <c r="O113">
        <f t="shared" si="3"/>
        <v>16.394533106873663</v>
      </c>
      <c r="P113">
        <f t="shared" si="4"/>
        <v>11.066656661842726</v>
      </c>
      <c r="Q113">
        <f t="shared" si="5"/>
        <v>10.295242257061712</v>
      </c>
      <c r="S113">
        <f>CORREL(O2:O64,O114:O176)</f>
        <v>4.6556548370771347E-2</v>
      </c>
      <c r="U113" t="s">
        <v>270</v>
      </c>
    </row>
    <row r="114" spans="1:21">
      <c r="A114">
        <v>5.6556449999999998</v>
      </c>
      <c r="B114">
        <v>132.92286011217101</v>
      </c>
      <c r="C114">
        <v>228.74745884757999</v>
      </c>
      <c r="D114">
        <v>151.92768545187801</v>
      </c>
      <c r="E114">
        <v>228.264940076301</v>
      </c>
      <c r="F114">
        <v>140.72189687291001</v>
      </c>
      <c r="G114">
        <v>269.55975175553198</v>
      </c>
      <c r="H114">
        <v>150.13260635791499</v>
      </c>
      <c r="I114">
        <v>268.593162922543</v>
      </c>
      <c r="J114">
        <v>108.714905497628</v>
      </c>
      <c r="K114">
        <v>178.09640989785899</v>
      </c>
      <c r="L114">
        <v>116.278517073694</v>
      </c>
      <c r="M114">
        <v>166.856231570707</v>
      </c>
      <c r="O114">
        <f t="shared" si="3"/>
        <v>19.010949754218114</v>
      </c>
      <c r="P114">
        <f t="shared" si="4"/>
        <v>9.4602191826205484</v>
      </c>
      <c r="Q114">
        <f t="shared" si="5"/>
        <v>13.548056277554251</v>
      </c>
      <c r="S114">
        <f>CORREL(O2:O63,O115:O176)</f>
        <v>0.12726568589659989</v>
      </c>
      <c r="U114" t="s">
        <v>271</v>
      </c>
    </row>
    <row r="115" spans="1:21" s="7" customFormat="1">
      <c r="A115" s="7">
        <v>5.6834110000000004</v>
      </c>
      <c r="B115" s="7">
        <v>132.92286011217101</v>
      </c>
      <c r="C115" s="7">
        <v>228.74745884757999</v>
      </c>
      <c r="D115" s="7">
        <v>151.92768545187801</v>
      </c>
      <c r="E115" s="7">
        <v>228.264940076301</v>
      </c>
      <c r="F115" s="7">
        <v>140.72189687291001</v>
      </c>
      <c r="G115" s="7">
        <v>269.55975175553198</v>
      </c>
      <c r="H115" s="7">
        <v>150.13260635791499</v>
      </c>
      <c r="I115" s="7">
        <v>268.593162922543</v>
      </c>
      <c r="J115" s="7">
        <v>108.714905497628</v>
      </c>
      <c r="K115" s="7">
        <v>178.09640989785899</v>
      </c>
      <c r="L115" s="7">
        <v>116.278517073694</v>
      </c>
      <c r="M115" s="7">
        <v>166.856231570707</v>
      </c>
      <c r="O115" s="7">
        <f t="shared" si="3"/>
        <v>19.010949754218114</v>
      </c>
      <c r="P115" s="7">
        <f t="shared" si="4"/>
        <v>9.4602191826205484</v>
      </c>
      <c r="Q115" s="7">
        <f t="shared" si="5"/>
        <v>13.548056277554251</v>
      </c>
      <c r="S115" s="7">
        <f>CORREL(O2:O62,O116:O176)</f>
        <v>0.15451462939938315</v>
      </c>
      <c r="U115" s="7" t="s">
        <v>272</v>
      </c>
    </row>
    <row r="116" spans="1:21">
      <c r="A116">
        <v>5.7248260000000002</v>
      </c>
      <c r="B116">
        <v>119.64235547729901</v>
      </c>
      <c r="C116">
        <v>226.88267285536199</v>
      </c>
      <c r="D116">
        <v>141.39426324154101</v>
      </c>
      <c r="E116">
        <v>224.55192643102501</v>
      </c>
      <c r="F116">
        <v>125.887505082304</v>
      </c>
      <c r="G116">
        <v>261.82457926115598</v>
      </c>
      <c r="H116">
        <v>140.94098292250499</v>
      </c>
      <c r="I116">
        <v>267.64073804565902</v>
      </c>
      <c r="J116">
        <v>102.047121990515</v>
      </c>
      <c r="K116">
        <v>172.365875600376</v>
      </c>
      <c r="L116">
        <v>112.051200065167</v>
      </c>
      <c r="M116">
        <v>169.040448496777</v>
      </c>
      <c r="O116">
        <f t="shared" si="3"/>
        <v>21.876422702961545</v>
      </c>
      <c r="P116">
        <f t="shared" si="4"/>
        <v>16.137995479364033</v>
      </c>
      <c r="Q116">
        <f t="shared" si="5"/>
        <v>10.542297830410773</v>
      </c>
      <c r="S116">
        <f>CORREL(O2:O61,O117:O176)</f>
        <v>0.27949941808198719</v>
      </c>
      <c r="U116" t="s">
        <v>273</v>
      </c>
    </row>
    <row r="117" spans="1:21">
      <c r="A117">
        <v>5.74038</v>
      </c>
      <c r="B117">
        <v>119.64235547729901</v>
      </c>
      <c r="C117">
        <v>226.88267285536199</v>
      </c>
      <c r="D117">
        <v>141.39426324154101</v>
      </c>
      <c r="E117">
        <v>224.55192643102501</v>
      </c>
      <c r="F117">
        <v>125.887505082304</v>
      </c>
      <c r="G117">
        <v>261.82457926115598</v>
      </c>
      <c r="H117">
        <v>140.94098292250499</v>
      </c>
      <c r="I117">
        <v>267.64073804565902</v>
      </c>
      <c r="J117">
        <v>102.047121990515</v>
      </c>
      <c r="K117">
        <v>172.365875600376</v>
      </c>
      <c r="L117">
        <v>112.051200065167</v>
      </c>
      <c r="M117">
        <v>169.040448496777</v>
      </c>
      <c r="O117">
        <f t="shared" si="3"/>
        <v>21.876422702961545</v>
      </c>
      <c r="P117">
        <f t="shared" si="4"/>
        <v>16.137995479364033</v>
      </c>
      <c r="Q117">
        <f t="shared" si="5"/>
        <v>10.542297830410773</v>
      </c>
      <c r="S117">
        <f>CORREL(O2:O60,O118:O176)</f>
        <v>0.28117051610096311</v>
      </c>
      <c r="U117" t="s">
        <v>274</v>
      </c>
    </row>
    <row r="118" spans="1:21">
      <c r="A118">
        <v>5.7676369999999997</v>
      </c>
      <c r="B118">
        <v>118.558113068458</v>
      </c>
      <c r="C118">
        <v>224.67609711287</v>
      </c>
      <c r="D118">
        <v>139.35437534198601</v>
      </c>
      <c r="E118">
        <v>224.25829413150501</v>
      </c>
      <c r="F118">
        <v>136.71276380486901</v>
      </c>
      <c r="G118">
        <v>267.75968155322801</v>
      </c>
      <c r="H118">
        <v>137.69639153981399</v>
      </c>
      <c r="I118">
        <v>267.09724681572197</v>
      </c>
      <c r="J118">
        <v>104.714186493988</v>
      </c>
      <c r="K118">
        <v>170.47235701149</v>
      </c>
      <c r="L118">
        <v>105.420512633564</v>
      </c>
      <c r="M118">
        <v>167.90240834751901</v>
      </c>
      <c r="O118">
        <f t="shared" si="3"/>
        <v>20.8004587420711</v>
      </c>
      <c r="P118">
        <f t="shared" si="4"/>
        <v>1.1858934616598857</v>
      </c>
      <c r="Q118">
        <f t="shared" si="5"/>
        <v>2.6652453453471452</v>
      </c>
      <c r="S118">
        <f>CORREL(O2:O59,O119:O176)</f>
        <v>0.37853475000493786</v>
      </c>
      <c r="U118" t="s">
        <v>275</v>
      </c>
    </row>
    <row r="119" spans="1:21">
      <c r="A119">
        <v>5.8188180000000003</v>
      </c>
      <c r="B119">
        <v>109.405389926776</v>
      </c>
      <c r="C119">
        <v>229.80516913150501</v>
      </c>
      <c r="D119">
        <v>144.61967426700801</v>
      </c>
      <c r="E119">
        <v>228.99016835253499</v>
      </c>
      <c r="F119">
        <v>108.06280707570799</v>
      </c>
      <c r="G119">
        <v>260.534984781584</v>
      </c>
      <c r="H119">
        <v>145.12507457213599</v>
      </c>
      <c r="I119">
        <v>266.64352808852101</v>
      </c>
      <c r="J119">
        <v>88.581701850148903</v>
      </c>
      <c r="K119">
        <v>171.248204568944</v>
      </c>
      <c r="L119">
        <v>106.20990025858001</v>
      </c>
      <c r="M119">
        <v>167.68860005775699</v>
      </c>
      <c r="O119">
        <f t="shared" si="3"/>
        <v>35.223714282631114</v>
      </c>
      <c r="P119">
        <f t="shared" si="4"/>
        <v>37.562294569281946</v>
      </c>
      <c r="Q119">
        <f t="shared" si="5"/>
        <v>17.983997425574657</v>
      </c>
      <c r="S119">
        <f>CORREL(O2:O58,O120:O176)</f>
        <v>0.26437318818389455</v>
      </c>
      <c r="U119" t="s">
        <v>276</v>
      </c>
    </row>
    <row r="120" spans="1:21">
      <c r="A120">
        <v>5.8621420000000004</v>
      </c>
      <c r="B120">
        <v>105.222655656272</v>
      </c>
      <c r="C120">
        <v>230.85475200252301</v>
      </c>
      <c r="D120">
        <v>141.105866547224</v>
      </c>
      <c r="E120">
        <v>231.65204783636301</v>
      </c>
      <c r="F120">
        <v>103.90420211613799</v>
      </c>
      <c r="G120">
        <v>258.82424867384998</v>
      </c>
      <c r="H120">
        <v>149.12256453102199</v>
      </c>
      <c r="I120">
        <v>269.53793251839102</v>
      </c>
      <c r="J120">
        <v>88.488835197478394</v>
      </c>
      <c r="K120">
        <v>169.26531816178201</v>
      </c>
      <c r="L120">
        <v>104.964036993479</v>
      </c>
      <c r="M120">
        <v>165.630374893604</v>
      </c>
      <c r="O120">
        <f t="shared" si="3"/>
        <v>35.892067431275045</v>
      </c>
      <c r="P120">
        <f t="shared" si="4"/>
        <v>46.470241241084317</v>
      </c>
      <c r="Q120">
        <f t="shared" si="5"/>
        <v>16.871428119214276</v>
      </c>
      <c r="S120">
        <f>CORREL(O2:O57,O121:O176)</f>
        <v>0.29435526529303407</v>
      </c>
      <c r="U120" t="s">
        <v>277</v>
      </c>
    </row>
    <row r="121" spans="1:21">
      <c r="A121">
        <v>5.8766970000000001</v>
      </c>
      <c r="B121">
        <v>105.222655656272</v>
      </c>
      <c r="C121">
        <v>230.85475200252301</v>
      </c>
      <c r="D121">
        <v>141.105866547224</v>
      </c>
      <c r="E121">
        <v>231.65204783636301</v>
      </c>
      <c r="F121">
        <v>103.90420211613799</v>
      </c>
      <c r="G121">
        <v>258.82424867384998</v>
      </c>
      <c r="H121">
        <v>149.12256453102199</v>
      </c>
      <c r="I121">
        <v>269.53793251839102</v>
      </c>
      <c r="J121">
        <v>88.488835197478394</v>
      </c>
      <c r="K121">
        <v>169.26531816178201</v>
      </c>
      <c r="L121">
        <v>104.964036993479</v>
      </c>
      <c r="M121">
        <v>165.630374893604</v>
      </c>
      <c r="O121">
        <f t="shared" si="3"/>
        <v>35.892067431275045</v>
      </c>
      <c r="P121">
        <f t="shared" si="4"/>
        <v>46.470241241084317</v>
      </c>
      <c r="Q121">
        <f t="shared" si="5"/>
        <v>16.871428119214276</v>
      </c>
      <c r="S121">
        <f>CORREL(O2:O56,O122:O176)</f>
        <v>0.22733736311120945</v>
      </c>
      <c r="U121" t="s">
        <v>278</v>
      </c>
    </row>
    <row r="122" spans="1:21">
      <c r="A122">
        <v>5.920242</v>
      </c>
      <c r="B122">
        <v>101.496245269181</v>
      </c>
      <c r="C122">
        <v>229.79798598233799</v>
      </c>
      <c r="D122">
        <v>139.265412208171</v>
      </c>
      <c r="E122">
        <v>234.031761080374</v>
      </c>
      <c r="F122">
        <v>102.567529344373</v>
      </c>
      <c r="G122">
        <v>259.747603717017</v>
      </c>
      <c r="H122">
        <v>152.244401627477</v>
      </c>
      <c r="I122">
        <v>270.21486844905098</v>
      </c>
      <c r="J122">
        <v>81.389565315691797</v>
      </c>
      <c r="K122">
        <v>171.73102685356801</v>
      </c>
      <c r="L122">
        <v>109.735654600863</v>
      </c>
      <c r="M122">
        <v>168.07146528073301</v>
      </c>
      <c r="O122">
        <f t="shared" si="3"/>
        <v>38.005720922593284</v>
      </c>
      <c r="P122">
        <f t="shared" si="4"/>
        <v>50.767659693965697</v>
      </c>
      <c r="Q122">
        <f t="shared" si="5"/>
        <v>28.58134301722486</v>
      </c>
      <c r="S122">
        <f>CORREL(O2:O55,O123:O176)</f>
        <v>0.12122994295476472</v>
      </c>
      <c r="U122" t="s">
        <v>279</v>
      </c>
    </row>
    <row r="123" spans="1:21">
      <c r="A123">
        <v>5.9604059999999999</v>
      </c>
      <c r="B123">
        <v>98.864700258010103</v>
      </c>
      <c r="C123">
        <v>225.798118502249</v>
      </c>
      <c r="D123">
        <v>132.75872683988899</v>
      </c>
      <c r="E123">
        <v>226.33881066467001</v>
      </c>
      <c r="F123">
        <v>104.094538707213</v>
      </c>
      <c r="G123">
        <v>259.61506955632899</v>
      </c>
      <c r="H123">
        <v>143.888325138314</v>
      </c>
      <c r="I123">
        <v>266.09110007675702</v>
      </c>
      <c r="J123">
        <v>75.473803568442904</v>
      </c>
      <c r="K123">
        <v>174.71891339372499</v>
      </c>
      <c r="L123">
        <v>83.463522588232607</v>
      </c>
      <c r="M123">
        <v>167.642196239664</v>
      </c>
      <c r="O123">
        <f t="shared" si="3"/>
        <v>33.898338985083271</v>
      </c>
      <c r="P123">
        <f t="shared" si="4"/>
        <v>40.317296658203574</v>
      </c>
      <c r="Q123">
        <f t="shared" si="5"/>
        <v>10.673122115565359</v>
      </c>
      <c r="S123">
        <f>CORREL(O2:O54,O124:O176)</f>
        <v>6.4967689888168118E-2</v>
      </c>
      <c r="U123" t="s">
        <v>280</v>
      </c>
    </row>
    <row r="124" spans="1:21">
      <c r="A124">
        <v>5.9775980000000004</v>
      </c>
      <c r="B124">
        <v>98.864700258010103</v>
      </c>
      <c r="C124">
        <v>225.798118502249</v>
      </c>
      <c r="D124">
        <v>132.75872683988899</v>
      </c>
      <c r="E124">
        <v>226.33881066467001</v>
      </c>
      <c r="F124">
        <v>104.094538707213</v>
      </c>
      <c r="G124">
        <v>259.61506955632899</v>
      </c>
      <c r="H124">
        <v>143.888325138314</v>
      </c>
      <c r="I124">
        <v>266.09110007675702</v>
      </c>
      <c r="J124">
        <v>75.473803568442904</v>
      </c>
      <c r="K124">
        <v>174.71891339372499</v>
      </c>
      <c r="L124">
        <v>83.463522588232607</v>
      </c>
      <c r="M124">
        <v>167.642196239664</v>
      </c>
      <c r="O124">
        <f t="shared" si="3"/>
        <v>33.898338985083271</v>
      </c>
      <c r="P124">
        <f t="shared" si="4"/>
        <v>40.317296658203574</v>
      </c>
      <c r="Q124">
        <f t="shared" si="5"/>
        <v>10.673122115565359</v>
      </c>
      <c r="S124">
        <f>CORREL(O2:O53,O125:O176)</f>
        <v>1.2969682151718397E-3</v>
      </c>
      <c r="U124" t="s">
        <v>281</v>
      </c>
    </row>
    <row r="125" spans="1:21" s="6" customFormat="1">
      <c r="A125" s="6">
        <v>6.0084770000000001</v>
      </c>
      <c r="B125" s="6">
        <v>92.150732136885907</v>
      </c>
      <c r="C125" s="6">
        <v>227.679226767692</v>
      </c>
      <c r="D125" s="6">
        <v>113.97814727664399</v>
      </c>
      <c r="E125" s="6">
        <v>226.40200888785799</v>
      </c>
      <c r="F125" s="6">
        <v>97.388790739185595</v>
      </c>
      <c r="G125" s="6">
        <v>259.17649277267702</v>
      </c>
      <c r="H125" s="6">
        <v>144.778681536129</v>
      </c>
      <c r="I125" s="6">
        <v>263.10196575951397</v>
      </c>
      <c r="J125" s="6">
        <v>69.736423358842998</v>
      </c>
      <c r="K125" s="6">
        <v>175.74509201346601</v>
      </c>
      <c r="L125" s="6">
        <v>81.284583421996601</v>
      </c>
      <c r="M125" s="6">
        <v>169.60791728097601</v>
      </c>
      <c r="O125" s="6">
        <f t="shared" si="3"/>
        <v>21.864751020670422</v>
      </c>
      <c r="P125" s="6">
        <f t="shared" si="4"/>
        <v>47.552193302902523</v>
      </c>
      <c r="Q125" s="6">
        <f t="shared" si="5"/>
        <v>13.077649427222365</v>
      </c>
      <c r="S125" s="6">
        <f>CORREL(O2:O52,O126:O176)</f>
        <v>5.3648700500908621E-2</v>
      </c>
      <c r="U125" s="6" t="s">
        <v>282</v>
      </c>
    </row>
    <row r="126" spans="1:21">
      <c r="A126">
        <v>6.0362970000000002</v>
      </c>
      <c r="B126">
        <v>82.884983997864396</v>
      </c>
      <c r="C126">
        <v>235.31167685660799</v>
      </c>
      <c r="D126">
        <v>111.871166065973</v>
      </c>
      <c r="E126">
        <v>230.19592570145301</v>
      </c>
      <c r="F126">
        <v>107.008376422095</v>
      </c>
      <c r="G126">
        <v>263.83306196042003</v>
      </c>
      <c r="H126">
        <v>112.83310102767</v>
      </c>
      <c r="I126">
        <v>263.95824435341598</v>
      </c>
      <c r="J126">
        <v>71.786048978219199</v>
      </c>
      <c r="K126">
        <v>173.87801280930799</v>
      </c>
      <c r="L126">
        <v>79.320169174253707</v>
      </c>
      <c r="M126">
        <v>169.47440513284201</v>
      </c>
      <c r="O126">
        <f t="shared" si="3"/>
        <v>29.434158061120254</v>
      </c>
      <c r="P126">
        <f t="shared" si="4"/>
        <v>5.8260696324629553</v>
      </c>
      <c r="Q126">
        <f t="shared" si="5"/>
        <v>8.7266676169386184</v>
      </c>
      <c r="S126">
        <f>CORREL(O2:O51,O127:O176)</f>
        <v>3.2177884913600407E-2</v>
      </c>
      <c r="U126" t="s">
        <v>283</v>
      </c>
    </row>
    <row r="127" spans="1:21">
      <c r="A127">
        <v>6.0724869999999997</v>
      </c>
      <c r="B127">
        <v>80.889771576521397</v>
      </c>
      <c r="C127">
        <v>233.98677365789101</v>
      </c>
      <c r="D127">
        <v>108.43253691558201</v>
      </c>
      <c r="E127">
        <v>230.65777184156099</v>
      </c>
      <c r="F127">
        <v>111.620590506824</v>
      </c>
      <c r="G127">
        <v>265.59080891293701</v>
      </c>
      <c r="H127">
        <v>114.86712100255301</v>
      </c>
      <c r="I127">
        <v>266.12468888694599</v>
      </c>
      <c r="J127">
        <v>76.900754698519506</v>
      </c>
      <c r="K127">
        <v>177.546241374331</v>
      </c>
      <c r="L127">
        <v>81.841985680249806</v>
      </c>
      <c r="M127">
        <v>172.65664138496999</v>
      </c>
      <c r="O127">
        <f t="shared" si="3"/>
        <v>27.743218551849512</v>
      </c>
      <c r="P127">
        <f t="shared" si="4"/>
        <v>3.2901349647615139</v>
      </c>
      <c r="Q127">
        <f t="shared" si="5"/>
        <v>6.9515431143574622</v>
      </c>
      <c r="S127">
        <f>CORREL(O2:O50,O128:O176)</f>
        <v>0.13405640371569558</v>
      </c>
      <c r="U127" t="s">
        <v>284</v>
      </c>
    </row>
    <row r="128" spans="1:21">
      <c r="A128">
        <v>6.1176579999999996</v>
      </c>
      <c r="B128">
        <v>74.053951278270901</v>
      </c>
      <c r="C128">
        <v>231.64054805295399</v>
      </c>
      <c r="D128">
        <v>102.51457469658099</v>
      </c>
      <c r="E128">
        <v>227.6550468712</v>
      </c>
      <c r="F128">
        <v>96.320170836689798</v>
      </c>
      <c r="G128">
        <v>266.11713477702398</v>
      </c>
      <c r="H128">
        <v>99.3620658904198</v>
      </c>
      <c r="I128">
        <v>266.69441715938098</v>
      </c>
      <c r="J128">
        <v>71.904537215770901</v>
      </c>
      <c r="K128">
        <v>182.16028497005701</v>
      </c>
      <c r="L128">
        <v>78.569867323344795</v>
      </c>
      <c r="M128">
        <v>179.669789355088</v>
      </c>
      <c r="O128">
        <f t="shared" si="3"/>
        <v>28.738324673310782</v>
      </c>
      <c r="P128">
        <f t="shared" si="4"/>
        <v>3.0961880541864413</v>
      </c>
      <c r="Q128">
        <f t="shared" si="5"/>
        <v>7.1154194430905378</v>
      </c>
      <c r="S128">
        <f>CORREL(O2:O49,O129:O176)</f>
        <v>-5.2209069053301221E-2</v>
      </c>
      <c r="U128" t="s">
        <v>285</v>
      </c>
    </row>
    <row r="129" spans="1:21">
      <c r="A129">
        <v>6.1538329999999997</v>
      </c>
      <c r="B129">
        <v>70.941961503678201</v>
      </c>
      <c r="C129">
        <v>229.89281704082501</v>
      </c>
      <c r="D129">
        <v>94.234949846675804</v>
      </c>
      <c r="E129">
        <v>225.60447698808301</v>
      </c>
      <c r="F129">
        <v>86.734469046388597</v>
      </c>
      <c r="G129">
        <v>267.17622773285501</v>
      </c>
      <c r="H129">
        <v>98.021034329781699</v>
      </c>
      <c r="I129">
        <v>267.46709468856398</v>
      </c>
      <c r="J129">
        <v>67.156332290590001</v>
      </c>
      <c r="K129">
        <v>179.036323280186</v>
      </c>
      <c r="L129">
        <v>77.465179918341093</v>
      </c>
      <c r="M129">
        <v>181.51096875379901</v>
      </c>
      <c r="O129">
        <f t="shared" si="3"/>
        <v>23.684449884997822</v>
      </c>
      <c r="P129">
        <f t="shared" si="4"/>
        <v>11.290312638816422</v>
      </c>
      <c r="Q129">
        <f t="shared" si="5"/>
        <v>10.601707863936955</v>
      </c>
      <c r="S129">
        <f>CORREL(O2:O48,O130:O176)</f>
        <v>0.16090817547097994</v>
      </c>
      <c r="U129" t="s">
        <v>286</v>
      </c>
    </row>
    <row r="130" spans="1:21">
      <c r="A130">
        <v>6.1833280000000004</v>
      </c>
      <c r="B130">
        <v>70.941961503678201</v>
      </c>
      <c r="C130">
        <v>229.89281704082501</v>
      </c>
      <c r="D130">
        <v>94.234949846675804</v>
      </c>
      <c r="E130">
        <v>225.60447698808301</v>
      </c>
      <c r="F130">
        <v>86.734469046388597</v>
      </c>
      <c r="G130">
        <v>267.17622773285501</v>
      </c>
      <c r="H130">
        <v>98.021034329781699</v>
      </c>
      <c r="I130">
        <v>267.46709468856398</v>
      </c>
      <c r="J130">
        <v>67.156332290590001</v>
      </c>
      <c r="K130">
        <v>179.036323280186</v>
      </c>
      <c r="L130">
        <v>77.465179918341093</v>
      </c>
      <c r="M130">
        <v>181.51096875379901</v>
      </c>
      <c r="O130">
        <f t="shared" si="3"/>
        <v>23.684449884997822</v>
      </c>
      <c r="P130">
        <f t="shared" si="4"/>
        <v>11.290312638816422</v>
      </c>
      <c r="Q130">
        <f t="shared" si="5"/>
        <v>10.601707863936955</v>
      </c>
    </row>
    <row r="131" spans="1:21">
      <c r="A131">
        <v>6.2256970000000003</v>
      </c>
      <c r="B131">
        <v>66.975640679147901</v>
      </c>
      <c r="C131">
        <v>220.46805320175699</v>
      </c>
      <c r="D131">
        <v>84.518416942789401</v>
      </c>
      <c r="E131">
        <v>215.53403909289801</v>
      </c>
      <c r="F131">
        <v>77.078739982634602</v>
      </c>
      <c r="G131">
        <v>260.99956254179801</v>
      </c>
      <c r="H131">
        <v>88.163612217290805</v>
      </c>
      <c r="I131">
        <v>262.72173098552997</v>
      </c>
      <c r="J131">
        <v>62.447276371462301</v>
      </c>
      <c r="K131">
        <v>178.24078107900601</v>
      </c>
      <c r="L131">
        <v>77.290642883063299</v>
      </c>
      <c r="M131">
        <v>175.37918981411099</v>
      </c>
      <c r="O131">
        <f t="shared" ref="O131:O179" si="6">SQRT((B131-D131)^2+(C131-E131)^2)</f>
        <v>18.223432559828101</v>
      </c>
      <c r="P131">
        <f t="shared" ref="P131:P179" si="7">SQRT((F131-H131)^2+(G131-I131)^2)</f>
        <v>11.21785436735734</v>
      </c>
      <c r="Q131">
        <f t="shared" ref="Q131:Q179" si="8">SQRT((J131-L131)^2+(K131-M131)^2)</f>
        <v>15.116687268215927</v>
      </c>
    </row>
    <row r="132" spans="1:21">
      <c r="A132">
        <v>6.2397470000000004</v>
      </c>
      <c r="B132">
        <v>66.975640679147901</v>
      </c>
      <c r="C132">
        <v>220.46805320175699</v>
      </c>
      <c r="D132">
        <v>84.518416942789401</v>
      </c>
      <c r="E132">
        <v>215.53403909289801</v>
      </c>
      <c r="F132">
        <v>77.078739982634602</v>
      </c>
      <c r="G132">
        <v>260.99956254179801</v>
      </c>
      <c r="H132">
        <v>88.163612217290805</v>
      </c>
      <c r="I132">
        <v>262.72173098552997</v>
      </c>
      <c r="J132">
        <v>62.447276371462301</v>
      </c>
      <c r="K132">
        <v>178.24078107900601</v>
      </c>
      <c r="L132">
        <v>77.290642883063299</v>
      </c>
      <c r="M132">
        <v>175.37918981411099</v>
      </c>
      <c r="O132">
        <f t="shared" si="6"/>
        <v>18.223432559828101</v>
      </c>
      <c r="P132">
        <f t="shared" si="7"/>
        <v>11.21785436735734</v>
      </c>
      <c r="Q132">
        <f t="shared" si="8"/>
        <v>15.116687268215927</v>
      </c>
    </row>
    <row r="133" spans="1:21">
      <c r="A133">
        <v>6.2902389999999997</v>
      </c>
      <c r="B133">
        <v>66.157781816178201</v>
      </c>
      <c r="C133">
        <v>216.00590117339499</v>
      </c>
      <c r="D133">
        <v>76.5728759765625</v>
      </c>
      <c r="E133">
        <v>216.29639716834799</v>
      </c>
      <c r="F133">
        <v>75.108744461712604</v>
      </c>
      <c r="G133">
        <v>258.38688594357899</v>
      </c>
      <c r="H133">
        <v>78.552128654509602</v>
      </c>
      <c r="I133">
        <v>259.494878271674</v>
      </c>
      <c r="J133">
        <v>61.098450419503898</v>
      </c>
      <c r="K133">
        <v>176.72189912907299</v>
      </c>
      <c r="L133">
        <v>65.830489043595705</v>
      </c>
      <c r="M133">
        <v>173.69556756520501</v>
      </c>
      <c r="O133">
        <f t="shared" si="6"/>
        <v>10.419144604657086</v>
      </c>
      <c r="P133">
        <f t="shared" si="7"/>
        <v>3.6172561007373574</v>
      </c>
      <c r="Q133">
        <f t="shared" si="8"/>
        <v>5.6170163142330569</v>
      </c>
    </row>
    <row r="134" spans="1:21">
      <c r="A134">
        <v>6.3179499999999997</v>
      </c>
      <c r="B134">
        <v>64.201798494687793</v>
      </c>
      <c r="C134">
        <v>215.86776887767499</v>
      </c>
      <c r="D134">
        <v>71.802430267927704</v>
      </c>
      <c r="E134">
        <v>215.76116824613899</v>
      </c>
      <c r="F134">
        <v>68.034527077285205</v>
      </c>
      <c r="G134">
        <v>261.99093829796902</v>
      </c>
      <c r="H134">
        <v>70.374952204960294</v>
      </c>
      <c r="I134">
        <v>261.57428192257402</v>
      </c>
      <c r="J134">
        <v>58.396060335033098</v>
      </c>
      <c r="K134">
        <v>177.08938634256401</v>
      </c>
      <c r="L134">
        <v>60.086090087890597</v>
      </c>
      <c r="M134">
        <v>174.32488562439201</v>
      </c>
      <c r="O134">
        <f t="shared" si="6"/>
        <v>7.6013792858288518</v>
      </c>
      <c r="P134">
        <f t="shared" si="7"/>
        <v>2.3772236565814051</v>
      </c>
      <c r="Q134">
        <f t="shared" si="8"/>
        <v>3.2401643147095318</v>
      </c>
    </row>
    <row r="135" spans="1:21">
      <c r="A135">
        <v>6.344201</v>
      </c>
      <c r="B135">
        <v>64.201798494687793</v>
      </c>
      <c r="C135">
        <v>215.86776887767499</v>
      </c>
      <c r="D135">
        <v>71.802430267927704</v>
      </c>
      <c r="E135">
        <v>215.76116824613899</v>
      </c>
      <c r="F135">
        <v>68.034527077285205</v>
      </c>
      <c r="G135">
        <v>261.99093829796902</v>
      </c>
      <c r="H135">
        <v>70.374952204960294</v>
      </c>
      <c r="I135">
        <v>261.57428192257402</v>
      </c>
      <c r="J135">
        <v>58.396060335033098</v>
      </c>
      <c r="K135">
        <v>177.08938634256401</v>
      </c>
      <c r="L135">
        <v>60.086090087890597</v>
      </c>
      <c r="M135">
        <v>174.32488562439201</v>
      </c>
      <c r="O135">
        <f t="shared" si="6"/>
        <v>7.6013792858288518</v>
      </c>
      <c r="P135">
        <f t="shared" si="7"/>
        <v>2.3772236565814051</v>
      </c>
      <c r="Q135">
        <f t="shared" si="8"/>
        <v>3.2401643147095318</v>
      </c>
    </row>
    <row r="136" spans="1:21">
      <c r="A136">
        <v>6.37134</v>
      </c>
      <c r="B136">
        <v>56.221260753587003</v>
      </c>
      <c r="C136">
        <v>219.20145828900101</v>
      </c>
      <c r="D136">
        <v>68.929891445293507</v>
      </c>
      <c r="E136">
        <v>217.67937258709199</v>
      </c>
      <c r="F136">
        <v>63.337970006326699</v>
      </c>
      <c r="G136">
        <v>264.06086558776099</v>
      </c>
      <c r="H136">
        <v>71.299390622150099</v>
      </c>
      <c r="I136">
        <v>263.46506889135401</v>
      </c>
      <c r="J136">
        <v>57.969067644052402</v>
      </c>
      <c r="K136">
        <v>174.38599297786899</v>
      </c>
      <c r="L136">
        <v>56.113610471732798</v>
      </c>
      <c r="M136">
        <v>173.424901108797</v>
      </c>
      <c r="O136">
        <f t="shared" si="6"/>
        <v>12.799454634559254</v>
      </c>
      <c r="P136">
        <f t="shared" si="7"/>
        <v>7.983682854767423</v>
      </c>
      <c r="Q136">
        <f t="shared" si="8"/>
        <v>2.0895977840504512</v>
      </c>
    </row>
    <row r="137" spans="1:21">
      <c r="A137">
        <v>6.4233140000000004</v>
      </c>
      <c r="B137">
        <v>47.8987899364664</v>
      </c>
      <c r="C137">
        <v>222.745178935128</v>
      </c>
      <c r="D137">
        <v>68.343874623339403</v>
      </c>
      <c r="E137">
        <v>221.67418151142999</v>
      </c>
      <c r="F137">
        <v>64.424315931268197</v>
      </c>
      <c r="G137">
        <v>265.60901971364302</v>
      </c>
      <c r="H137">
        <v>66.616006873461004</v>
      </c>
      <c r="I137">
        <v>264.96675175173198</v>
      </c>
      <c r="J137">
        <v>63.917916561379002</v>
      </c>
      <c r="K137">
        <v>178.866254635822</v>
      </c>
      <c r="L137">
        <v>63.748952368353997</v>
      </c>
      <c r="M137">
        <v>179.303651089798</v>
      </c>
      <c r="O137">
        <f t="shared" si="6"/>
        <v>20.473117088879668</v>
      </c>
      <c r="P137">
        <f t="shared" si="7"/>
        <v>2.2838601798243605</v>
      </c>
      <c r="Q137">
        <f t="shared" si="8"/>
        <v>0.46889717047063056</v>
      </c>
    </row>
    <row r="138" spans="1:21">
      <c r="A138">
        <v>6.4566499999999998</v>
      </c>
      <c r="B138">
        <v>36.0212040763884</v>
      </c>
      <c r="C138">
        <v>224.85253953748099</v>
      </c>
      <c r="D138">
        <v>69.0655450486951</v>
      </c>
      <c r="E138">
        <v>224.67424230909501</v>
      </c>
      <c r="F138">
        <v>65.363470530231595</v>
      </c>
      <c r="G138">
        <v>264.95137374224799</v>
      </c>
      <c r="H138">
        <v>72.178272529334805</v>
      </c>
      <c r="I138">
        <v>265.37484230605497</v>
      </c>
      <c r="J138">
        <v>39.235098456594201</v>
      </c>
      <c r="K138">
        <v>176.993981981091</v>
      </c>
      <c r="L138">
        <v>68.0620203277944</v>
      </c>
      <c r="M138">
        <v>180.96498196969199</v>
      </c>
      <c r="O138">
        <f t="shared" si="6"/>
        <v>33.044821987653641</v>
      </c>
      <c r="P138">
        <f t="shared" si="7"/>
        <v>6.8279463904979405</v>
      </c>
      <c r="Q138">
        <f t="shared" si="8"/>
        <v>29.099145442396576</v>
      </c>
    </row>
    <row r="139" spans="1:21">
      <c r="A139">
        <v>6.4835669999999999</v>
      </c>
      <c r="B139">
        <v>36.0212040763884</v>
      </c>
      <c r="C139">
        <v>224.85253953748099</v>
      </c>
      <c r="D139">
        <v>69.0655450486951</v>
      </c>
      <c r="E139">
        <v>224.67424230909501</v>
      </c>
      <c r="F139">
        <v>65.363470530231595</v>
      </c>
      <c r="G139">
        <v>264.95137374224799</v>
      </c>
      <c r="H139">
        <v>72.178272529334805</v>
      </c>
      <c r="I139">
        <v>265.37484230605497</v>
      </c>
      <c r="J139">
        <v>39.235098456594201</v>
      </c>
      <c r="K139">
        <v>176.993981981091</v>
      </c>
      <c r="L139">
        <v>68.0620203277944</v>
      </c>
      <c r="M139">
        <v>180.96498196969199</v>
      </c>
      <c r="O139">
        <f t="shared" si="6"/>
        <v>33.044821987653641</v>
      </c>
      <c r="P139">
        <f t="shared" si="7"/>
        <v>6.8279463904979405</v>
      </c>
      <c r="Q139">
        <f t="shared" si="8"/>
        <v>29.099145442396576</v>
      </c>
    </row>
    <row r="140" spans="1:21">
      <c r="A140">
        <v>6.527914</v>
      </c>
      <c r="B140">
        <v>35.913170187389802</v>
      </c>
      <c r="C140">
        <v>225.65779416570399</v>
      </c>
      <c r="D140">
        <v>67.984173370242502</v>
      </c>
      <c r="E140">
        <v>226.22178940828601</v>
      </c>
      <c r="F140">
        <v>79.390542115682706</v>
      </c>
      <c r="G140">
        <v>263.80412702152199</v>
      </c>
      <c r="H140">
        <v>73.053512276378598</v>
      </c>
      <c r="I140">
        <v>264.32121259043601</v>
      </c>
      <c r="J140">
        <v>39.120357765761703</v>
      </c>
      <c r="K140">
        <v>179.75676279030799</v>
      </c>
      <c r="L140">
        <v>60.9645420178365</v>
      </c>
      <c r="M140">
        <v>183.484446247264</v>
      </c>
      <c r="O140">
        <f t="shared" si="6"/>
        <v>32.075961962008293</v>
      </c>
      <c r="P140">
        <f t="shared" si="7"/>
        <v>6.3580912756746244</v>
      </c>
      <c r="Q140">
        <f t="shared" si="8"/>
        <v>22.159964115355784</v>
      </c>
    </row>
    <row r="141" spans="1:21">
      <c r="A141">
        <v>6.5418950000000002</v>
      </c>
      <c r="B141">
        <v>35.913170187389802</v>
      </c>
      <c r="C141">
        <v>225.65779416570399</v>
      </c>
      <c r="D141">
        <v>67.984173370242502</v>
      </c>
      <c r="E141">
        <v>226.22178940828601</v>
      </c>
      <c r="F141">
        <v>79.390542115682706</v>
      </c>
      <c r="G141">
        <v>263.80412702152199</v>
      </c>
      <c r="H141">
        <v>73.053512276378598</v>
      </c>
      <c r="I141">
        <v>264.32121259043601</v>
      </c>
      <c r="J141">
        <v>39.120357765761703</v>
      </c>
      <c r="K141">
        <v>179.75676279030799</v>
      </c>
      <c r="L141">
        <v>60.9645420178365</v>
      </c>
      <c r="M141">
        <v>183.484446247264</v>
      </c>
      <c r="O141">
        <f t="shared" si="6"/>
        <v>32.075961962008293</v>
      </c>
      <c r="P141">
        <f t="shared" si="7"/>
        <v>6.3580912756746244</v>
      </c>
      <c r="Q141">
        <f t="shared" si="8"/>
        <v>22.159964115355784</v>
      </c>
    </row>
    <row r="142" spans="1:21">
      <c r="A142">
        <v>6.5687499999999996</v>
      </c>
      <c r="B142">
        <v>32.754715470488399</v>
      </c>
      <c r="C142">
        <v>226.334966162299</v>
      </c>
      <c r="D142">
        <v>67.887837391419097</v>
      </c>
      <c r="E142">
        <v>225.66433656447501</v>
      </c>
      <c r="F142">
        <v>85.185446535102997</v>
      </c>
      <c r="G142">
        <v>263.84938423364503</v>
      </c>
      <c r="H142">
        <v>78.682740564012306</v>
      </c>
      <c r="I142">
        <v>264.61565425887602</v>
      </c>
      <c r="J142">
        <v>46.337373963589798</v>
      </c>
      <c r="K142">
        <v>179.37524651553301</v>
      </c>
      <c r="L142">
        <v>57.028037163997901</v>
      </c>
      <c r="M142">
        <v>184.35934032633099</v>
      </c>
      <c r="O142">
        <f t="shared" si="6"/>
        <v>35.139521908649506</v>
      </c>
      <c r="P142">
        <f t="shared" si="7"/>
        <v>6.5476984275412411</v>
      </c>
      <c r="Q142">
        <f t="shared" si="8"/>
        <v>11.795400407760425</v>
      </c>
    </row>
    <row r="143" spans="1:21">
      <c r="A143">
        <v>6.6005779999999996</v>
      </c>
      <c r="B143">
        <v>30.8387263554079</v>
      </c>
      <c r="C143">
        <v>224.63326800750801</v>
      </c>
      <c r="D143">
        <v>65.235531224350893</v>
      </c>
      <c r="E143">
        <v>226.08692831195199</v>
      </c>
      <c r="F143">
        <v>23.363409762252601</v>
      </c>
      <c r="G143">
        <v>262.88259305842598</v>
      </c>
      <c r="H143">
        <v>80.260377638998605</v>
      </c>
      <c r="I143">
        <v>266.27873877143099</v>
      </c>
      <c r="J143">
        <v>36.930327716040701</v>
      </c>
      <c r="K143">
        <v>178.88945654486801</v>
      </c>
      <c r="L143">
        <v>48.859316933479697</v>
      </c>
      <c r="M143">
        <v>188.193354625182</v>
      </c>
      <c r="O143">
        <f t="shared" si="6"/>
        <v>34.427508092699021</v>
      </c>
      <c r="P143">
        <f t="shared" si="7"/>
        <v>56.998234703115401</v>
      </c>
      <c r="Q143">
        <f t="shared" si="8"/>
        <v>15.128228688073369</v>
      </c>
    </row>
    <row r="144" spans="1:21">
      <c r="A144">
        <v>6.6560550000000003</v>
      </c>
      <c r="B144">
        <v>28.239037599081101</v>
      </c>
      <c r="C144">
        <v>225.914296666008</v>
      </c>
      <c r="D144">
        <v>37.2804177132098</v>
      </c>
      <c r="E144">
        <v>226.434822052833</v>
      </c>
      <c r="F144">
        <v>19.190975975897501</v>
      </c>
      <c r="G144">
        <v>262.78378260274798</v>
      </c>
      <c r="H144">
        <v>78.726623535156193</v>
      </c>
      <c r="I144">
        <v>267.533193150383</v>
      </c>
      <c r="J144">
        <v>36.508629646746499</v>
      </c>
      <c r="K144">
        <v>181.46065298592501</v>
      </c>
      <c r="L144">
        <v>42.658851237612403</v>
      </c>
      <c r="M144">
        <v>192.436572360621</v>
      </c>
      <c r="O144">
        <f t="shared" si="6"/>
        <v>9.0563514202183661</v>
      </c>
      <c r="P144">
        <f t="shared" si="7"/>
        <v>59.724787407325714</v>
      </c>
      <c r="Q144">
        <f t="shared" si="8"/>
        <v>12.581575089653121</v>
      </c>
    </row>
    <row r="145" spans="1:17">
      <c r="A145">
        <v>6.6809149999999997</v>
      </c>
      <c r="B145">
        <v>7.0009842512672504</v>
      </c>
      <c r="C145">
        <v>232.64649244968899</v>
      </c>
      <c r="D145">
        <v>34.175834507329903</v>
      </c>
      <c r="E145">
        <v>224.349449306146</v>
      </c>
      <c r="F145">
        <v>28.327033284109302</v>
      </c>
      <c r="G145">
        <v>262.24764314050299</v>
      </c>
      <c r="H145">
        <v>32.038879246099398</v>
      </c>
      <c r="I145">
        <v>263.54351022920702</v>
      </c>
      <c r="J145">
        <v>28.127300425726101</v>
      </c>
      <c r="K145">
        <v>182.60908003632599</v>
      </c>
      <c r="L145">
        <v>36.748683409931999</v>
      </c>
      <c r="M145">
        <v>182.42562308107301</v>
      </c>
      <c r="O145">
        <f t="shared" si="6"/>
        <v>28.413261188488065</v>
      </c>
      <c r="P145">
        <f t="shared" si="7"/>
        <v>3.9315482900669605</v>
      </c>
      <c r="Q145">
        <f t="shared" si="8"/>
        <v>8.6233346806665043</v>
      </c>
    </row>
    <row r="146" spans="1:17">
      <c r="A146">
        <v>6.7243380000000004</v>
      </c>
      <c r="B146">
        <v>7.0009842512672504</v>
      </c>
      <c r="C146">
        <v>232.64649244968899</v>
      </c>
      <c r="D146">
        <v>34.175834507329903</v>
      </c>
      <c r="E146">
        <v>224.349449306146</v>
      </c>
      <c r="F146">
        <v>28.327033284109302</v>
      </c>
      <c r="G146">
        <v>262.24764314050299</v>
      </c>
      <c r="H146">
        <v>32.038879246099398</v>
      </c>
      <c r="I146">
        <v>263.54351022920702</v>
      </c>
      <c r="J146">
        <v>28.127300425726101</v>
      </c>
      <c r="K146">
        <v>182.60908003632599</v>
      </c>
      <c r="L146">
        <v>36.748683409931999</v>
      </c>
      <c r="M146">
        <v>182.42562308107301</v>
      </c>
      <c r="O146">
        <f t="shared" si="6"/>
        <v>28.413261188488065</v>
      </c>
      <c r="P146">
        <f t="shared" si="7"/>
        <v>3.9315482900669605</v>
      </c>
      <c r="Q146">
        <f t="shared" si="8"/>
        <v>8.6233346806665043</v>
      </c>
    </row>
    <row r="147" spans="1:17">
      <c r="A147">
        <v>6.760942</v>
      </c>
      <c r="B147">
        <v>3.6932059744452599</v>
      </c>
      <c r="C147">
        <v>233.36936006657299</v>
      </c>
      <c r="D147">
        <v>25.308434987346399</v>
      </c>
      <c r="E147">
        <v>227.111387022738</v>
      </c>
      <c r="F147">
        <v>28.269081204781699</v>
      </c>
      <c r="G147">
        <v>261.834966162299</v>
      </c>
      <c r="H147">
        <v>23.505087262461601</v>
      </c>
      <c r="I147">
        <v>264.18948779866798</v>
      </c>
      <c r="J147">
        <v>13.8905991283372</v>
      </c>
      <c r="K147">
        <v>184.33360913940899</v>
      </c>
      <c r="L147">
        <v>25.9950749141233</v>
      </c>
      <c r="M147">
        <v>183.32557387296299</v>
      </c>
      <c r="O147">
        <f t="shared" si="6"/>
        <v>22.502896522393037</v>
      </c>
      <c r="P147">
        <f t="shared" si="7"/>
        <v>5.3140766289725514</v>
      </c>
      <c r="Q147">
        <f t="shared" si="8"/>
        <v>12.146376790923327</v>
      </c>
    </row>
    <row r="148" spans="1:17">
      <c r="A148">
        <v>6.77841</v>
      </c>
      <c r="B148">
        <v>3.6932059744452599</v>
      </c>
      <c r="C148">
        <v>233.36936006657299</v>
      </c>
      <c r="D148">
        <v>25.308434987346399</v>
      </c>
      <c r="E148">
        <v>227.111387022738</v>
      </c>
      <c r="F148">
        <v>28.269081204781699</v>
      </c>
      <c r="G148">
        <v>261.834966162299</v>
      </c>
      <c r="H148">
        <v>23.505087262461601</v>
      </c>
      <c r="I148">
        <v>264.18948779866798</v>
      </c>
      <c r="J148">
        <v>13.8905991283372</v>
      </c>
      <c r="K148">
        <v>184.33360913940899</v>
      </c>
      <c r="L148">
        <v>25.9950749141233</v>
      </c>
      <c r="M148">
        <v>183.32557387296299</v>
      </c>
      <c r="O148">
        <f t="shared" si="6"/>
        <v>22.502896522393037</v>
      </c>
      <c r="P148">
        <f t="shared" si="7"/>
        <v>5.3140766289725514</v>
      </c>
      <c r="Q148">
        <f t="shared" si="8"/>
        <v>12.146376790923327</v>
      </c>
    </row>
    <row r="149" spans="1:17">
      <c r="A149">
        <v>6.8066870000000002</v>
      </c>
      <c r="B149">
        <v>5.6611820250633604</v>
      </c>
      <c r="C149">
        <v>228.27809232125401</v>
      </c>
      <c r="D149">
        <v>27.204714704580301</v>
      </c>
      <c r="E149">
        <v>225.251322349221</v>
      </c>
      <c r="F149">
        <v>6.8411317817895796</v>
      </c>
      <c r="G149">
        <v>269.19233198945102</v>
      </c>
      <c r="H149">
        <v>25.035281407693901</v>
      </c>
      <c r="I149">
        <v>263.945564240333</v>
      </c>
      <c r="J149">
        <v>-8.7799191753224104</v>
      </c>
      <c r="K149">
        <v>193.27932774881401</v>
      </c>
      <c r="L149">
        <v>13.3175227243148</v>
      </c>
      <c r="M149">
        <v>183.39126765032199</v>
      </c>
      <c r="O149">
        <f t="shared" si="6"/>
        <v>21.755117484789988</v>
      </c>
      <c r="P149">
        <f t="shared" si="7"/>
        <v>18.935565806782204</v>
      </c>
      <c r="Q149">
        <f t="shared" si="8"/>
        <v>24.20889652626142</v>
      </c>
    </row>
    <row r="150" spans="1:17">
      <c r="A150">
        <v>6.8596389999999996</v>
      </c>
      <c r="B150">
        <v>2.9130280824950701</v>
      </c>
      <c r="C150">
        <v>226.22189057940099</v>
      </c>
      <c r="D150">
        <v>16.777345115572501</v>
      </c>
      <c r="E150">
        <v>223.42912939643099</v>
      </c>
      <c r="F150">
        <v>9.5985874072123103</v>
      </c>
      <c r="G150">
        <v>269.30729609982899</v>
      </c>
      <c r="H150">
        <v>21.071540446596799</v>
      </c>
      <c r="I150">
        <v>262.021053566543</v>
      </c>
      <c r="J150">
        <v>-12.252955989615</v>
      </c>
      <c r="K150">
        <v>179.700343031827</v>
      </c>
      <c r="L150">
        <v>-2.10212236248565</v>
      </c>
      <c r="M150">
        <v>175.51415208156001</v>
      </c>
      <c r="O150">
        <f t="shared" si="6"/>
        <v>14.142800352786747</v>
      </c>
      <c r="P150">
        <f t="shared" si="7"/>
        <v>13.591099355747039</v>
      </c>
      <c r="Q150">
        <f t="shared" si="8"/>
        <v>10.980146538082142</v>
      </c>
    </row>
    <row r="151" spans="1:17">
      <c r="A151">
        <v>6.899858</v>
      </c>
      <c r="B151">
        <v>-4.4729588950190502</v>
      </c>
      <c r="C151">
        <v>230.23433700145901</v>
      </c>
      <c r="D151">
        <v>6.3170517056832498</v>
      </c>
      <c r="E151">
        <v>230.036682366397</v>
      </c>
      <c r="F151">
        <v>7.9468277363461697</v>
      </c>
      <c r="G151">
        <v>276.52845188244697</v>
      </c>
      <c r="H151">
        <v>12.0450145706592</v>
      </c>
      <c r="I151">
        <v>275.92338116716297</v>
      </c>
      <c r="J151">
        <v>-12.232712281817101</v>
      </c>
      <c r="K151">
        <v>172.70543958611901</v>
      </c>
      <c r="L151">
        <v>6.9594282157690097</v>
      </c>
      <c r="M151">
        <v>171.80137450221901</v>
      </c>
      <c r="O151">
        <f t="shared" si="6"/>
        <v>10.791820797160668</v>
      </c>
      <c r="P151">
        <f t="shared" si="7"/>
        <v>4.1426134141904853</v>
      </c>
      <c r="Q151">
        <f t="shared" si="8"/>
        <v>19.213422145859699</v>
      </c>
    </row>
    <row r="152" spans="1:17">
      <c r="A152">
        <v>6.93668</v>
      </c>
      <c r="B152">
        <v>-6.4155275589761098</v>
      </c>
      <c r="C152">
        <v>236.794238376246</v>
      </c>
      <c r="D152">
        <v>7.8199033032131497</v>
      </c>
      <c r="E152">
        <v>235.77686164351201</v>
      </c>
      <c r="F152">
        <v>4.7775066093712004</v>
      </c>
      <c r="G152">
        <v>279.99217990029098</v>
      </c>
      <c r="H152">
        <v>4.9821125431283404</v>
      </c>
      <c r="I152">
        <v>275.65986413621698</v>
      </c>
      <c r="J152">
        <v>-6.8778073648534397</v>
      </c>
      <c r="K152">
        <v>178.17238940524601</v>
      </c>
      <c r="L152">
        <v>17.1594452319905</v>
      </c>
      <c r="M152">
        <v>178.80781145504</v>
      </c>
      <c r="O152">
        <f t="shared" si="6"/>
        <v>14.271739461203703</v>
      </c>
      <c r="P152">
        <f t="shared" si="7"/>
        <v>4.3371446214961162</v>
      </c>
      <c r="Q152">
        <f t="shared" si="8"/>
        <v>24.045649785061851</v>
      </c>
    </row>
    <row r="153" spans="1:17">
      <c r="A153">
        <v>6.9848150000000002</v>
      </c>
      <c r="B153">
        <v>-7.7243076651012803</v>
      </c>
      <c r="C153">
        <v>235.59202201635401</v>
      </c>
      <c r="D153">
        <v>6.2880203380658903</v>
      </c>
      <c r="E153">
        <v>234.69659020093599</v>
      </c>
      <c r="F153">
        <v>3.1741004082943198</v>
      </c>
      <c r="G153">
        <v>279.80781240500301</v>
      </c>
      <c r="H153">
        <v>5.3627772943518899</v>
      </c>
      <c r="I153">
        <v>274.912782899136</v>
      </c>
      <c r="J153">
        <v>-3.53320069442927</v>
      </c>
      <c r="K153">
        <v>180.25843662603299</v>
      </c>
      <c r="L153">
        <v>19.2078968448861</v>
      </c>
      <c r="M153">
        <v>176.618974381383</v>
      </c>
      <c r="O153">
        <f t="shared" si="6"/>
        <v>14.040909308317808</v>
      </c>
      <c r="P153">
        <f t="shared" si="7"/>
        <v>5.3620537459886766</v>
      </c>
      <c r="Q153">
        <f t="shared" si="8"/>
        <v>23.030484205133163</v>
      </c>
    </row>
    <row r="154" spans="1:17">
      <c r="A154">
        <v>7.0252049999999997</v>
      </c>
      <c r="B154">
        <v>-3.0116904700312599</v>
      </c>
      <c r="C154">
        <v>248.095996188746</v>
      </c>
      <c r="D154">
        <v>-0.49101464201040301</v>
      </c>
      <c r="E154">
        <v>249.405521377979</v>
      </c>
      <c r="F154">
        <v>-1.7019058980830399</v>
      </c>
      <c r="G154">
        <v>281.889947676009</v>
      </c>
      <c r="H154">
        <v>1.81555570609838</v>
      </c>
      <c r="I154">
        <v>284.67195099708101</v>
      </c>
      <c r="J154">
        <v>14.421753805435101</v>
      </c>
      <c r="K154">
        <v>192.896664868069</v>
      </c>
      <c r="L154">
        <v>4.95871408811339</v>
      </c>
      <c r="M154">
        <v>195.23449327045799</v>
      </c>
      <c r="O154">
        <f t="shared" si="6"/>
        <v>2.8405391831841285</v>
      </c>
      <c r="P154">
        <f t="shared" si="7"/>
        <v>4.484649218762403</v>
      </c>
      <c r="Q154">
        <f t="shared" si="8"/>
        <v>9.7475413479823114</v>
      </c>
    </row>
    <row r="155" spans="1:17">
      <c r="A155">
        <v>7.0517479999999999</v>
      </c>
      <c r="B155">
        <v>-0.55763575539050803</v>
      </c>
      <c r="C155">
        <v>243.00894390655401</v>
      </c>
      <c r="D155">
        <v>1.5220610677963999</v>
      </c>
      <c r="E155">
        <v>245.82861660612201</v>
      </c>
      <c r="F155">
        <v>1.3373587066561301</v>
      </c>
      <c r="G155">
        <v>279.46902406447498</v>
      </c>
      <c r="H155">
        <v>1.9885456664089101</v>
      </c>
      <c r="I155">
        <v>282.89457684824902</v>
      </c>
      <c r="J155">
        <v>11.515946547808801</v>
      </c>
      <c r="K155">
        <v>194.001251101957</v>
      </c>
      <c r="L155">
        <v>6.40538620856021</v>
      </c>
      <c r="M155">
        <v>194.158875699173</v>
      </c>
      <c r="O155">
        <f t="shared" si="6"/>
        <v>3.5036685073024278</v>
      </c>
      <c r="P155">
        <f t="shared" si="7"/>
        <v>3.4868978090810354</v>
      </c>
      <c r="Q155">
        <f t="shared" si="8"/>
        <v>5.1129905627478109</v>
      </c>
    </row>
    <row r="156" spans="1:17">
      <c r="A156">
        <v>7.0882290000000001</v>
      </c>
      <c r="B156">
        <v>-0.31214486810483799</v>
      </c>
      <c r="C156">
        <v>238.944630426191</v>
      </c>
      <c r="D156">
        <v>1.4395681429465901</v>
      </c>
      <c r="E156">
        <v>241.095730673942</v>
      </c>
      <c r="F156">
        <v>5.8581801017434598</v>
      </c>
      <c r="G156">
        <v>275.94843787998502</v>
      </c>
      <c r="H156">
        <v>3.3243015749445202</v>
      </c>
      <c r="I156">
        <v>280.99363904426002</v>
      </c>
      <c r="J156">
        <v>11.262479180955699</v>
      </c>
      <c r="K156">
        <v>188.052187196011</v>
      </c>
      <c r="L156">
        <v>14.4059089334094</v>
      </c>
      <c r="M156">
        <v>191.77170951635401</v>
      </c>
      <c r="O156">
        <f t="shared" si="6"/>
        <v>2.7741180128035809</v>
      </c>
      <c r="P156">
        <f t="shared" si="7"/>
        <v>5.6457590434391172</v>
      </c>
      <c r="Q156">
        <f t="shared" si="8"/>
        <v>4.8699072783925699</v>
      </c>
    </row>
    <row r="157" spans="1:17">
      <c r="A157">
        <v>7.1191040000000001</v>
      </c>
      <c r="B157">
        <v>-1.20828399212907</v>
      </c>
      <c r="C157">
        <v>242.32266650960599</v>
      </c>
      <c r="D157">
        <v>1.2446327450674299</v>
      </c>
      <c r="E157">
        <v>244.950147814323</v>
      </c>
      <c r="F157">
        <v>2.9700588196631998</v>
      </c>
      <c r="G157">
        <v>276.02637336226201</v>
      </c>
      <c r="H157">
        <v>2.1946291199917898</v>
      </c>
      <c r="I157">
        <v>283.33504215938098</v>
      </c>
      <c r="J157">
        <v>5.4032146513230099</v>
      </c>
      <c r="K157">
        <v>186.076989793591</v>
      </c>
      <c r="L157">
        <v>9.4748161404976994</v>
      </c>
      <c r="M157">
        <v>192.69118633344399</v>
      </c>
      <c r="O157">
        <f t="shared" si="6"/>
        <v>3.5945039332647997</v>
      </c>
      <c r="P157">
        <f t="shared" si="7"/>
        <v>7.3496891638431165</v>
      </c>
      <c r="Q157">
        <f t="shared" si="8"/>
        <v>7.7669514324767679</v>
      </c>
    </row>
    <row r="158" spans="1:17">
      <c r="A158">
        <v>7.152272</v>
      </c>
      <c r="B158">
        <v>-3.0825131486825899</v>
      </c>
      <c r="C158">
        <v>233.18111434520901</v>
      </c>
      <c r="D158">
        <v>0.77629801920879604</v>
      </c>
      <c r="E158">
        <v>236.09160498236801</v>
      </c>
      <c r="F158">
        <v>4.2859538371460904</v>
      </c>
      <c r="G158">
        <v>277.80492784077001</v>
      </c>
      <c r="H158">
        <v>5.5811235301689397</v>
      </c>
      <c r="I158">
        <v>287.42795334159098</v>
      </c>
      <c r="J158">
        <v>0.24412193210208399</v>
      </c>
      <c r="K158">
        <v>174.33335027434899</v>
      </c>
      <c r="L158">
        <v>-0.72934190957926504</v>
      </c>
      <c r="M158">
        <v>174.81495850559301</v>
      </c>
      <c r="O158">
        <f t="shared" si="6"/>
        <v>4.8333610850456319</v>
      </c>
      <c r="P158">
        <f t="shared" si="7"/>
        <v>9.7097932173232007</v>
      </c>
      <c r="Q158">
        <f t="shared" si="8"/>
        <v>1.0860839467845054</v>
      </c>
    </row>
    <row r="159" spans="1:17">
      <c r="A159">
        <v>7.1800759999999997</v>
      </c>
      <c r="B159">
        <v>-6.6861808420619102</v>
      </c>
      <c r="C159">
        <v>226.912923018756</v>
      </c>
      <c r="D159">
        <v>-3.9287721136664602</v>
      </c>
      <c r="E159">
        <v>229.17025293728699</v>
      </c>
      <c r="F159">
        <v>-1.0760661887751399</v>
      </c>
      <c r="G159">
        <v>269.79413150534998</v>
      </c>
      <c r="H159">
        <v>-0.25339277291576201</v>
      </c>
      <c r="I159">
        <v>270.47642950510698</v>
      </c>
      <c r="J159">
        <v>-5.1390257809412603</v>
      </c>
      <c r="K159">
        <v>176.581136384362</v>
      </c>
      <c r="L159">
        <v>-6.63305177948354</v>
      </c>
      <c r="M159">
        <v>178.11418229040001</v>
      </c>
      <c r="O159">
        <f t="shared" si="6"/>
        <v>3.5635433569028616</v>
      </c>
      <c r="P159">
        <f t="shared" si="7"/>
        <v>1.068794699478874</v>
      </c>
      <c r="Q159">
        <f t="shared" si="8"/>
        <v>2.140640893363519</v>
      </c>
    </row>
    <row r="160" spans="1:17">
      <c r="A160">
        <v>7.2205529999999998</v>
      </c>
      <c r="B160">
        <v>-15.1232753709132</v>
      </c>
      <c r="C160">
        <v>199.600128055082</v>
      </c>
      <c r="D160">
        <v>-13.238580800216001</v>
      </c>
      <c r="E160">
        <v>200.978044918075</v>
      </c>
      <c r="F160">
        <v>-6.9265159874110802</v>
      </c>
      <c r="G160">
        <v>259.06658721805002</v>
      </c>
      <c r="H160">
        <v>-5.8406337634134804</v>
      </c>
      <c r="I160">
        <v>259.06041578003402</v>
      </c>
      <c r="J160">
        <v>-13.321345095504499</v>
      </c>
      <c r="K160">
        <v>250.371874145032</v>
      </c>
      <c r="L160">
        <v>-12.0619196316611</v>
      </c>
      <c r="M160">
        <v>249.19370278681299</v>
      </c>
      <c r="O160">
        <f t="shared" si="6"/>
        <v>2.3346795296434117</v>
      </c>
      <c r="P160">
        <f t="shared" si="7"/>
        <v>1.0858997610466441</v>
      </c>
      <c r="Q160">
        <f t="shared" si="8"/>
        <v>1.7245985759894313</v>
      </c>
    </row>
    <row r="161" spans="1:17">
      <c r="A161">
        <v>7.2608090000000001</v>
      </c>
      <c r="B161">
        <v>-15.433265775094201</v>
      </c>
      <c r="C161">
        <v>199.74352124878399</v>
      </c>
      <c r="D161">
        <v>-16.158472974012799</v>
      </c>
      <c r="E161">
        <v>233.63601340208501</v>
      </c>
      <c r="F161">
        <v>-10.397907717218599</v>
      </c>
      <c r="G161">
        <v>257.99916450708298</v>
      </c>
      <c r="H161">
        <v>-9.0312166325313097</v>
      </c>
      <c r="I161">
        <v>258.06954587943801</v>
      </c>
      <c r="J161">
        <v>-13.2664344728224</v>
      </c>
      <c r="K161">
        <v>241.339957745622</v>
      </c>
      <c r="L161">
        <v>-11.2756451261646</v>
      </c>
      <c r="M161">
        <v>240.189540996625</v>
      </c>
      <c r="O161">
        <f t="shared" si="6"/>
        <v>33.900249996761595</v>
      </c>
      <c r="P161">
        <f t="shared" si="7"/>
        <v>1.36850212222645</v>
      </c>
      <c r="Q161">
        <f t="shared" si="8"/>
        <v>2.2992826966554212</v>
      </c>
    </row>
    <row r="162" spans="1:17">
      <c r="A162">
        <v>7.2885600000000004</v>
      </c>
      <c r="B162">
        <v>-13.9937378107805</v>
      </c>
      <c r="C162">
        <v>193.76353270534401</v>
      </c>
      <c r="D162">
        <v>-14.5435016498491</v>
      </c>
      <c r="E162">
        <v>194.56484166007999</v>
      </c>
      <c r="F162">
        <v>-14.374945302881599</v>
      </c>
      <c r="G162">
        <v>212.76920113767599</v>
      </c>
      <c r="H162">
        <v>-13.1337717405089</v>
      </c>
      <c r="I162">
        <v>211.88351547300499</v>
      </c>
      <c r="J162">
        <v>-13.251940656728699</v>
      </c>
      <c r="K162">
        <v>241.65311607034201</v>
      </c>
      <c r="L162">
        <v>-11.1937776706561</v>
      </c>
      <c r="M162">
        <v>241.48048442439801</v>
      </c>
      <c r="O162">
        <f t="shared" si="6"/>
        <v>0.97176968448677448</v>
      </c>
      <c r="P162">
        <f t="shared" si="7"/>
        <v>1.524778970387725</v>
      </c>
      <c r="Q162">
        <f t="shared" si="8"/>
        <v>2.0653901719579788</v>
      </c>
    </row>
    <row r="163" spans="1:17">
      <c r="A163">
        <v>7.3150170000000001</v>
      </c>
      <c r="B163">
        <v>-13.9937378107805</v>
      </c>
      <c r="C163">
        <v>193.76353270534401</v>
      </c>
      <c r="D163">
        <v>-14.5435016498491</v>
      </c>
      <c r="E163">
        <v>194.56484166007999</v>
      </c>
      <c r="F163">
        <v>-14.374945302881599</v>
      </c>
      <c r="G163">
        <v>212.76920113767599</v>
      </c>
      <c r="H163">
        <v>-13.1337717405089</v>
      </c>
      <c r="I163">
        <v>211.88351547300499</v>
      </c>
      <c r="J163">
        <v>-13.251940656728699</v>
      </c>
      <c r="K163">
        <v>241.65311607034201</v>
      </c>
      <c r="L163">
        <v>-11.1937776706561</v>
      </c>
      <c r="M163">
        <v>241.48048442439801</v>
      </c>
      <c r="O163">
        <f t="shared" si="6"/>
        <v>0.97176968448677448</v>
      </c>
      <c r="P163">
        <f t="shared" si="7"/>
        <v>1.524778970387725</v>
      </c>
      <c r="Q163">
        <f t="shared" si="8"/>
        <v>2.0653901719579788</v>
      </c>
    </row>
    <row r="164" spans="1:17">
      <c r="A164">
        <v>7.3304390000000001</v>
      </c>
      <c r="B164">
        <v>577.70190524683801</v>
      </c>
      <c r="C164">
        <v>8.6284605983630307</v>
      </c>
      <c r="D164">
        <v>573.96687002219096</v>
      </c>
      <c r="E164">
        <v>11.675734583042001</v>
      </c>
      <c r="F164">
        <v>-18.3949637505794</v>
      </c>
      <c r="G164">
        <v>200.173869448413</v>
      </c>
      <c r="H164">
        <v>-16.063269900904501</v>
      </c>
      <c r="I164">
        <v>200.20347886141101</v>
      </c>
      <c r="J164">
        <v>-23.024090273371002</v>
      </c>
      <c r="K164">
        <v>192.42487023498299</v>
      </c>
      <c r="L164">
        <v>-16.546911039240999</v>
      </c>
      <c r="M164">
        <v>193.22364991184301</v>
      </c>
      <c r="O164">
        <f t="shared" si="6"/>
        <v>4.8204114831677476</v>
      </c>
      <c r="P164">
        <f t="shared" si="7"/>
        <v>2.3318818421930896</v>
      </c>
      <c r="Q164">
        <f t="shared" si="8"/>
        <v>6.5262469922007647</v>
      </c>
    </row>
    <row r="165" spans="1:17">
      <c r="A165">
        <v>7.3698540000000001</v>
      </c>
      <c r="B165">
        <v>578.63726592898797</v>
      </c>
      <c r="C165">
        <v>7.3539912004879104</v>
      </c>
      <c r="D165">
        <v>575.92304725498502</v>
      </c>
      <c r="E165">
        <v>10.443748622552899</v>
      </c>
      <c r="F165">
        <v>6.7557243911208804</v>
      </c>
      <c r="G165">
        <v>195.18761732049401</v>
      </c>
      <c r="H165">
        <v>4.2073610060873596</v>
      </c>
      <c r="I165">
        <v>194.856045852839</v>
      </c>
      <c r="J165">
        <v>-26.719972276501998</v>
      </c>
      <c r="K165">
        <v>-22.334579764636999</v>
      </c>
      <c r="L165">
        <v>-16.389360212630301</v>
      </c>
      <c r="M165">
        <v>199.03845974814499</v>
      </c>
      <c r="O165">
        <f t="shared" si="6"/>
        <v>4.11261278720864</v>
      </c>
      <c r="P165">
        <f t="shared" si="7"/>
        <v>2.569843493355656</v>
      </c>
      <c r="Q165">
        <f t="shared" si="8"/>
        <v>221.61395301005294</v>
      </c>
    </row>
    <row r="166" spans="1:17">
      <c r="A166">
        <v>7.4189920000000003</v>
      </c>
      <c r="B166">
        <v>578.20391631961297</v>
      </c>
      <c r="C166">
        <v>8.2489593149623204</v>
      </c>
      <c r="D166">
        <v>574.597975437743</v>
      </c>
      <c r="E166">
        <v>11.171725380745301</v>
      </c>
      <c r="F166">
        <v>18.8051367436865</v>
      </c>
      <c r="G166">
        <v>188.22508863159601</v>
      </c>
      <c r="H166">
        <v>17.9601155440631</v>
      </c>
      <c r="I166">
        <v>188.86964980544701</v>
      </c>
      <c r="J166">
        <v>-28.272594793297401</v>
      </c>
      <c r="K166">
        <v>-21.2629837451741</v>
      </c>
      <c r="L166">
        <v>-20.740487480905699</v>
      </c>
      <c r="M166">
        <v>-55.829608546156798</v>
      </c>
      <c r="O166">
        <f t="shared" si="6"/>
        <v>4.6416991628964599</v>
      </c>
      <c r="P166">
        <f t="shared" si="7"/>
        <v>1.0627887535390801</v>
      </c>
      <c r="Q166">
        <f t="shared" si="8"/>
        <v>35.377735805126029</v>
      </c>
    </row>
    <row r="167" spans="1:17">
      <c r="A167">
        <v>7.4581629999999999</v>
      </c>
      <c r="B167">
        <v>576.63610127371101</v>
      </c>
      <c r="C167">
        <v>11.0740531001109</v>
      </c>
      <c r="D167">
        <v>570.93564852109603</v>
      </c>
      <c r="E167">
        <v>13.400238393345701</v>
      </c>
      <c r="F167">
        <v>21.097579362327401</v>
      </c>
      <c r="G167">
        <v>191.02911353203999</v>
      </c>
      <c r="H167">
        <v>19.704295028508401</v>
      </c>
      <c r="I167">
        <v>191.87986143832001</v>
      </c>
      <c r="J167">
        <v>-26.094051880595199</v>
      </c>
      <c r="K167">
        <v>-57.904666054573497</v>
      </c>
      <c r="L167">
        <v>505.11166393710403</v>
      </c>
      <c r="M167">
        <v>405.61210424519697</v>
      </c>
      <c r="O167">
        <f t="shared" si="6"/>
        <v>6.1568092063387478</v>
      </c>
      <c r="P167">
        <f t="shared" si="7"/>
        <v>1.6324868253389653</v>
      </c>
      <c r="Q167">
        <f t="shared" si="8"/>
        <v>705.00163749208718</v>
      </c>
    </row>
    <row r="168" spans="1:17">
      <c r="A168">
        <v>7.4751339999999997</v>
      </c>
      <c r="B168">
        <v>576.63610127371101</v>
      </c>
      <c r="C168">
        <v>11.0740531001109</v>
      </c>
      <c r="D168">
        <v>570.93564852109603</v>
      </c>
      <c r="E168">
        <v>13.400238393345701</v>
      </c>
      <c r="F168">
        <v>21.097579362327401</v>
      </c>
      <c r="G168">
        <v>191.02911353203999</v>
      </c>
      <c r="H168">
        <v>19.704295028508401</v>
      </c>
      <c r="I168">
        <v>191.87986143832001</v>
      </c>
      <c r="J168">
        <v>-26.094051880595199</v>
      </c>
      <c r="K168">
        <v>-57.904666054573497</v>
      </c>
      <c r="L168">
        <v>505.11166393710403</v>
      </c>
      <c r="M168">
        <v>405.61210424519697</v>
      </c>
      <c r="O168">
        <f t="shared" si="6"/>
        <v>6.1568092063387478</v>
      </c>
      <c r="P168">
        <f t="shared" si="7"/>
        <v>1.6324868253389653</v>
      </c>
      <c r="Q168">
        <f t="shared" si="8"/>
        <v>705.00163749208718</v>
      </c>
    </row>
    <row r="169" spans="1:17">
      <c r="A169">
        <v>7.5052130000000004</v>
      </c>
      <c r="B169">
        <v>574.05677741974705</v>
      </c>
      <c r="C169">
        <v>11.0201204648741</v>
      </c>
      <c r="D169">
        <v>568.83385233007004</v>
      </c>
      <c r="E169">
        <v>13.320953962867801</v>
      </c>
      <c r="F169">
        <v>21.432594863357199</v>
      </c>
      <c r="G169">
        <v>193.57100407344299</v>
      </c>
      <c r="H169">
        <v>20.154656139329202</v>
      </c>
      <c r="I169">
        <v>194.15759419838199</v>
      </c>
      <c r="J169">
        <v>-25.029434560337801</v>
      </c>
      <c r="K169">
        <v>-57.9768137059786</v>
      </c>
      <c r="L169">
        <v>507.97851609998099</v>
      </c>
      <c r="M169">
        <v>402.30900223431399</v>
      </c>
      <c r="O169">
        <f t="shared" si="6"/>
        <v>5.7072568960812928</v>
      </c>
      <c r="P169">
        <f t="shared" si="7"/>
        <v>1.4061349000171535</v>
      </c>
      <c r="Q169">
        <f t="shared" si="8"/>
        <v>704.24463634658503</v>
      </c>
    </row>
    <row r="170" spans="1:17">
      <c r="A170">
        <v>7.5490680000000001</v>
      </c>
      <c r="B170">
        <v>574.90108409837001</v>
      </c>
      <c r="C170">
        <v>11.413330434361299</v>
      </c>
      <c r="D170">
        <v>568.76417915551997</v>
      </c>
      <c r="E170">
        <v>13.7355110376261</v>
      </c>
      <c r="F170">
        <v>22.150840224922799</v>
      </c>
      <c r="G170">
        <v>195.20073584174301</v>
      </c>
      <c r="H170">
        <v>463.11121745424902</v>
      </c>
      <c r="I170">
        <v>401.49798085253502</v>
      </c>
      <c r="J170">
        <v>141.299221409897</v>
      </c>
      <c r="K170">
        <v>210.37643681982601</v>
      </c>
      <c r="L170">
        <v>507.46780431131401</v>
      </c>
      <c r="M170">
        <v>409.00781155003602</v>
      </c>
      <c r="O170">
        <f t="shared" si="6"/>
        <v>6.5615642214152334</v>
      </c>
      <c r="P170">
        <f t="shared" si="7"/>
        <v>486.83119002922609</v>
      </c>
      <c r="Q170">
        <f t="shared" si="8"/>
        <v>416.57394797472034</v>
      </c>
    </row>
    <row r="171" spans="1:17">
      <c r="A171">
        <v>7.5864570000000002</v>
      </c>
      <c r="B171">
        <v>573.60872427498703</v>
      </c>
      <c r="C171">
        <v>7.0416422446878002</v>
      </c>
      <c r="D171">
        <v>569.84637284928203</v>
      </c>
      <c r="E171">
        <v>9.5841819674124604</v>
      </c>
      <c r="F171">
        <v>21.965838302434101</v>
      </c>
      <c r="G171">
        <v>194.31636540156799</v>
      </c>
      <c r="H171">
        <v>20.664314062214999</v>
      </c>
      <c r="I171">
        <v>194.284462776629</v>
      </c>
      <c r="J171">
        <v>-23.795248128096802</v>
      </c>
      <c r="K171">
        <v>-59.107906772004903</v>
      </c>
      <c r="L171">
        <v>489.04039624878402</v>
      </c>
      <c r="M171">
        <v>-26.4429532655945</v>
      </c>
      <c r="O171">
        <f t="shared" si="6"/>
        <v>4.5409026076472037</v>
      </c>
      <c r="P171">
        <f t="shared" si="7"/>
        <v>1.3019151759450034</v>
      </c>
      <c r="Q171">
        <f t="shared" si="8"/>
        <v>513.87488490003727</v>
      </c>
    </row>
    <row r="172" spans="1:17">
      <c r="A172">
        <v>7.6183839999999998</v>
      </c>
      <c r="B172">
        <v>568.10987183092095</v>
      </c>
      <c r="C172">
        <v>37.780099594175503</v>
      </c>
      <c r="D172">
        <v>573.049989930386</v>
      </c>
      <c r="E172">
        <v>-11.8556550615956</v>
      </c>
      <c r="F172">
        <v>22.6318814763763</v>
      </c>
      <c r="G172">
        <v>194.67403901690099</v>
      </c>
      <c r="H172">
        <v>20.896347906802799</v>
      </c>
      <c r="I172">
        <v>194.606962567637</v>
      </c>
      <c r="J172">
        <v>495.07191461347799</v>
      </c>
      <c r="K172">
        <v>410.45870651067003</v>
      </c>
      <c r="L172">
        <v>503.02258158286702</v>
      </c>
      <c r="M172">
        <v>406.76683762843498</v>
      </c>
      <c r="O172">
        <f t="shared" si="6"/>
        <v>49.880987430929679</v>
      </c>
      <c r="P172">
        <f t="shared" si="7"/>
        <v>1.736829301100832</v>
      </c>
      <c r="Q172">
        <f t="shared" si="8"/>
        <v>8.7660139802392063</v>
      </c>
    </row>
    <row r="173" spans="1:17">
      <c r="A173">
        <v>7.6545439999999996</v>
      </c>
      <c r="B173">
        <v>572.09621610530098</v>
      </c>
      <c r="C173">
        <v>6.5386278916889697</v>
      </c>
      <c r="D173">
        <v>569.25303798334096</v>
      </c>
      <c r="E173">
        <v>8.7527324513238796</v>
      </c>
      <c r="F173">
        <v>21.540618213698</v>
      </c>
      <c r="G173">
        <v>193.78066434748899</v>
      </c>
      <c r="H173">
        <v>19.575951038167599</v>
      </c>
      <c r="I173">
        <v>194.08009712427</v>
      </c>
      <c r="J173">
        <v>128.141403613851</v>
      </c>
      <c r="K173">
        <v>205.87975171753399</v>
      </c>
      <c r="L173">
        <v>504.229215748115</v>
      </c>
      <c r="M173">
        <v>403.05891626261501</v>
      </c>
      <c r="O173">
        <f t="shared" si="6"/>
        <v>3.60359831754154</v>
      </c>
      <c r="P173">
        <f t="shared" si="7"/>
        <v>1.9873542961478678</v>
      </c>
      <c r="Q173">
        <f t="shared" si="8"/>
        <v>424.64298577350081</v>
      </c>
    </row>
    <row r="174" spans="1:17">
      <c r="A174">
        <v>7.6793990000000001</v>
      </c>
      <c r="B174">
        <v>573.65721896279103</v>
      </c>
      <c r="C174">
        <v>8.7976355645443203</v>
      </c>
      <c r="D174">
        <v>570.08459710147099</v>
      </c>
      <c r="E174">
        <v>11.3979777176556</v>
      </c>
      <c r="F174">
        <v>20.475952415614699</v>
      </c>
      <c r="G174">
        <v>191.70490285673</v>
      </c>
      <c r="H174">
        <v>18.026888479982301</v>
      </c>
      <c r="I174">
        <v>192.245965979906</v>
      </c>
      <c r="J174">
        <v>129.80582864368</v>
      </c>
      <c r="K174">
        <v>208.38926750212701</v>
      </c>
      <c r="L174">
        <v>491.04493327456203</v>
      </c>
      <c r="M174">
        <v>-25.107696889439399</v>
      </c>
      <c r="O174">
        <f t="shared" si="6"/>
        <v>4.4187561911955839</v>
      </c>
      <c r="P174">
        <f t="shared" si="7"/>
        <v>2.5081195075347238</v>
      </c>
      <c r="Q174">
        <f t="shared" si="8"/>
        <v>430.13314577534913</v>
      </c>
    </row>
    <row r="175" spans="1:17">
      <c r="A175">
        <v>7.7227819999999996</v>
      </c>
      <c r="B175">
        <v>574.42180280277205</v>
      </c>
      <c r="C175">
        <v>9.2831388837168696</v>
      </c>
      <c r="D175">
        <v>570.99763269090397</v>
      </c>
      <c r="E175">
        <v>11.7724288762311</v>
      </c>
      <c r="F175">
        <v>79.2651489495303</v>
      </c>
      <c r="G175">
        <v>194.300211746868</v>
      </c>
      <c r="H175">
        <v>18.197087803703301</v>
      </c>
      <c r="I175">
        <v>190.634950867886</v>
      </c>
      <c r="J175">
        <v>501.93188951544198</v>
      </c>
      <c r="K175">
        <v>396.27991197637999</v>
      </c>
      <c r="L175">
        <v>503.47781787679298</v>
      </c>
      <c r="M175">
        <v>394.80895141126501</v>
      </c>
      <c r="O175">
        <f t="shared" si="6"/>
        <v>4.2333799288325338</v>
      </c>
      <c r="P175">
        <f t="shared" si="7"/>
        <v>61.177955420408267</v>
      </c>
      <c r="Q175">
        <f t="shared" si="8"/>
        <v>2.1339211519062209</v>
      </c>
    </row>
    <row r="176" spans="1:17">
      <c r="A176">
        <v>7.7590399999999997</v>
      </c>
      <c r="B176">
        <v>573.19432738782803</v>
      </c>
      <c r="C176">
        <v>10.575186762828301</v>
      </c>
      <c r="D176">
        <v>569.18586036296199</v>
      </c>
      <c r="E176">
        <v>12.783212624635199</v>
      </c>
      <c r="F176">
        <v>22.160470450434701</v>
      </c>
      <c r="G176">
        <v>189.07145245622499</v>
      </c>
      <c r="H176">
        <v>19.054843917431</v>
      </c>
      <c r="I176">
        <v>189.04248379362201</v>
      </c>
      <c r="J176">
        <v>-26.989317185219999</v>
      </c>
      <c r="K176">
        <v>-59.110735347762599</v>
      </c>
      <c r="L176">
        <v>486.71116739117201</v>
      </c>
      <c r="M176">
        <v>-26.268719743661801</v>
      </c>
      <c r="O176">
        <f t="shared" si="6"/>
        <v>4.5763725914578313</v>
      </c>
      <c r="P176">
        <f t="shared" si="7"/>
        <v>3.1057616370078356</v>
      </c>
      <c r="Q176">
        <f t="shared" si="8"/>
        <v>514.7492455972714</v>
      </c>
    </row>
    <row r="177" spans="1:17">
      <c r="A177">
        <v>7.783874</v>
      </c>
      <c r="B177">
        <v>83.591908733204605</v>
      </c>
      <c r="C177">
        <v>179.59853116640301</v>
      </c>
      <c r="D177">
        <v>569.29822774805405</v>
      </c>
      <c r="E177">
        <v>13.0978547923759</v>
      </c>
      <c r="F177">
        <v>81.552029264576205</v>
      </c>
      <c r="G177">
        <v>195.44435588673301</v>
      </c>
      <c r="H177">
        <v>18.998156477041199</v>
      </c>
      <c r="I177">
        <v>188.47666747096901</v>
      </c>
      <c r="J177">
        <v>131.76102788902901</v>
      </c>
      <c r="K177">
        <v>205.222139469844</v>
      </c>
      <c r="L177">
        <v>503.41286602094402</v>
      </c>
      <c r="M177">
        <v>407.19887201331397</v>
      </c>
      <c r="O177" s="1">
        <f t="shared" si="6"/>
        <v>513.45214340185908</v>
      </c>
      <c r="P177">
        <f t="shared" si="7"/>
        <v>62.940731506539422</v>
      </c>
      <c r="Q177">
        <f t="shared" si="8"/>
        <v>422.98899427262597</v>
      </c>
    </row>
    <row r="178" spans="1:17">
      <c r="A178">
        <v>7.8273570000000001</v>
      </c>
      <c r="B178">
        <v>83.591908733204605</v>
      </c>
      <c r="C178">
        <v>179.59853116640301</v>
      </c>
      <c r="D178">
        <v>569.29822774805405</v>
      </c>
      <c r="E178">
        <v>13.0978547923759</v>
      </c>
      <c r="F178">
        <v>81.552029264576205</v>
      </c>
      <c r="G178">
        <v>195.44435588673301</v>
      </c>
      <c r="H178">
        <v>18.998156477041199</v>
      </c>
      <c r="I178">
        <v>188.47666747096901</v>
      </c>
      <c r="J178">
        <v>131.76102788902901</v>
      </c>
      <c r="K178">
        <v>205.222139469844</v>
      </c>
      <c r="L178">
        <v>503.41286602094402</v>
      </c>
      <c r="M178">
        <v>407.19887201331397</v>
      </c>
      <c r="O178" s="1">
        <f t="shared" si="6"/>
        <v>513.45214340185908</v>
      </c>
      <c r="P178">
        <f t="shared" si="7"/>
        <v>62.940731506539422</v>
      </c>
      <c r="Q178">
        <f t="shared" si="8"/>
        <v>422.98899427262597</v>
      </c>
    </row>
    <row r="179" spans="1:17">
      <c r="A179">
        <v>7.8509950000000002</v>
      </c>
      <c r="B179">
        <v>571.59562142813695</v>
      </c>
      <c r="C179">
        <v>11.0970610978538</v>
      </c>
      <c r="D179">
        <v>568.531080906493</v>
      </c>
      <c r="E179">
        <v>12.6251411883283</v>
      </c>
      <c r="F179">
        <v>78.485052205245296</v>
      </c>
      <c r="G179">
        <v>192.54175659654601</v>
      </c>
      <c r="H179">
        <v>465.72224159092201</v>
      </c>
      <c r="I179">
        <v>399.76441379650998</v>
      </c>
      <c r="J179">
        <v>501.18979938670299</v>
      </c>
      <c r="K179">
        <v>405.17646142388099</v>
      </c>
      <c r="L179">
        <v>507.07047161888897</v>
      </c>
      <c r="M179">
        <v>402.53805363874</v>
      </c>
      <c r="O179" s="1">
        <f t="shared" si="6"/>
        <v>3.4243886128332925</v>
      </c>
      <c r="P179">
        <f t="shared" si="7"/>
        <v>439.19684709744018</v>
      </c>
      <c r="Q179">
        <f t="shared" si="8"/>
        <v>6.4454248535760579</v>
      </c>
    </row>
  </sheetData>
  <autoFilter ref="A1:A179"/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Sheet2</vt:lpstr>
      <vt:lpstr>dateArr</vt:lpstr>
      <vt:lpstr>Graph4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nozomi</dc:creator>
  <cp:keywords/>
  <dc:description/>
  <cp:lastModifiedBy>nozomi</cp:lastModifiedBy>
  <cp:revision/>
  <dcterms:created xsi:type="dcterms:W3CDTF">2019-11-21T06:14:07Z</dcterms:created>
  <dcterms:modified xsi:type="dcterms:W3CDTF">2019-12-05T08:52:57Z</dcterms:modified>
  <cp:category/>
  <cp:contentStatus/>
</cp:coreProperties>
</file>