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刘诗梦\投稿\总\"/>
    </mc:Choice>
  </mc:AlternateContent>
  <xr:revisionPtr revIDLastSave="0" documentId="13_ncr:1_{6454BF61-533D-4429-9E09-967114F6D60F}" xr6:coauthVersionLast="47" xr6:coauthVersionMax="47" xr10:uidLastSave="{00000000-0000-0000-0000-000000000000}"/>
  <bookViews>
    <workbookView xWindow="-109" yWindow="-109" windowWidth="26301" windowHeight="14889" xr2:uid="{DFC9A11C-1C04-45F2-8A41-B9F682920007}"/>
  </bookViews>
  <sheets>
    <sheet name="NH3 flux" sheetId="2" r:id="rId1"/>
    <sheet name="soil NH4+" sheetId="3" r:id="rId2"/>
    <sheet name="EC" sheetId="4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5" i="3" l="1"/>
  <c r="S15" i="3"/>
  <c r="I15" i="3"/>
  <c r="J15" i="3"/>
  <c r="R16" i="3"/>
  <c r="S16" i="3"/>
  <c r="I16" i="3"/>
  <c r="J16" i="3"/>
  <c r="R17" i="3"/>
  <c r="S17" i="3"/>
  <c r="I17" i="3"/>
  <c r="J17" i="3"/>
  <c r="R18" i="3"/>
  <c r="S18" i="3"/>
  <c r="I18" i="3"/>
  <c r="J18" i="3"/>
  <c r="R19" i="3"/>
  <c r="S19" i="3"/>
  <c r="I19" i="3"/>
  <c r="J19" i="3"/>
  <c r="R20" i="3"/>
  <c r="S20" i="3"/>
  <c r="I20" i="3"/>
  <c r="J20" i="3"/>
  <c r="R22" i="3"/>
  <c r="S22" i="3"/>
  <c r="I22" i="3"/>
  <c r="J22" i="3"/>
  <c r="R23" i="3"/>
  <c r="S23" i="3"/>
  <c r="I23" i="3"/>
  <c r="J23" i="3"/>
  <c r="R24" i="3"/>
  <c r="S24" i="3"/>
  <c r="I24" i="3"/>
  <c r="J24" i="3"/>
  <c r="R25" i="3"/>
  <c r="S25" i="3"/>
  <c r="I25" i="3"/>
  <c r="J25" i="3"/>
  <c r="R26" i="3"/>
  <c r="S26" i="3"/>
  <c r="I26" i="3"/>
  <c r="J26" i="3"/>
  <c r="R27" i="3"/>
  <c r="S27" i="3"/>
  <c r="I27" i="3"/>
  <c r="J27" i="3"/>
  <c r="R29" i="3"/>
  <c r="S29" i="3"/>
  <c r="I29" i="3"/>
  <c r="J29" i="3"/>
  <c r="R30" i="3"/>
  <c r="S30" i="3"/>
  <c r="I30" i="3"/>
  <c r="J30" i="3"/>
  <c r="R31" i="3"/>
  <c r="S31" i="3"/>
  <c r="I31" i="3"/>
  <c r="J31" i="3"/>
  <c r="R32" i="3"/>
  <c r="S32" i="3"/>
  <c r="I32" i="3"/>
  <c r="J32" i="3"/>
  <c r="R33" i="3"/>
  <c r="S33" i="3"/>
  <c r="I33" i="3"/>
  <c r="J33" i="3"/>
  <c r="R34" i="3"/>
  <c r="S34" i="3"/>
  <c r="I34" i="3"/>
  <c r="J34" i="3"/>
  <c r="R36" i="3"/>
  <c r="S36" i="3"/>
  <c r="I36" i="3"/>
  <c r="J36" i="3"/>
  <c r="R37" i="3"/>
  <c r="S37" i="3"/>
  <c r="I37" i="3"/>
  <c r="J37" i="3"/>
  <c r="R38" i="3"/>
  <c r="S38" i="3"/>
  <c r="I38" i="3"/>
  <c r="J38" i="3"/>
  <c r="R39" i="3"/>
  <c r="S39" i="3"/>
  <c r="I39" i="3"/>
  <c r="J39" i="3"/>
  <c r="R40" i="3"/>
  <c r="S40" i="3"/>
  <c r="I40" i="3"/>
  <c r="J40" i="3"/>
  <c r="R41" i="3"/>
  <c r="S41" i="3"/>
  <c r="I41" i="3"/>
  <c r="J41" i="3"/>
  <c r="B3" i="2"/>
  <c r="B4" i="2"/>
  <c r="B5" i="2"/>
  <c r="B6" i="2"/>
  <c r="B7" i="2"/>
  <c r="B11" i="2"/>
  <c r="B12" i="2"/>
  <c r="B13" i="2"/>
  <c r="B14" i="2"/>
  <c r="B15" i="2"/>
</calcChain>
</file>

<file path=xl/sharedStrings.xml><?xml version="1.0" encoding="utf-8"?>
<sst xmlns="http://schemas.openxmlformats.org/spreadsheetml/2006/main" count="239" uniqueCount="64">
  <si>
    <t>总计</t>
  </si>
  <si>
    <t>组内</t>
  </si>
  <si>
    <t>组间</t>
  </si>
  <si>
    <t>F crit</t>
  </si>
  <si>
    <t>P-value</t>
  </si>
  <si>
    <t>F</t>
  </si>
  <si>
    <t>MS</t>
  </si>
  <si>
    <t>df</t>
  </si>
  <si>
    <t>SS</t>
  </si>
  <si>
    <t>差异源</t>
  </si>
  <si>
    <t>方差分析</t>
  </si>
  <si>
    <t>S1+AS+BC</t>
  </si>
  <si>
    <t>BC</t>
  </si>
  <si>
    <t>方差</t>
  </si>
  <si>
    <t>平均</t>
  </si>
  <si>
    <t>求和</t>
  </si>
  <si>
    <t>观测数</t>
  </si>
  <si>
    <t>组</t>
  </si>
  <si>
    <t>S1+AS</t>
  </si>
  <si>
    <t>SUMMARY</t>
  </si>
  <si>
    <t>方差分析：单因素方差分析</t>
  </si>
  <si>
    <t>S1+U+BC</t>
  </si>
  <si>
    <t>BC</t>
    <phoneticPr fontId="0" type="noConversion"/>
  </si>
  <si>
    <t>S1+U</t>
  </si>
  <si>
    <t>S2+AS+BC</t>
  </si>
  <si>
    <t>S2+AS</t>
  </si>
  <si>
    <t>AS</t>
  </si>
  <si>
    <t>U</t>
  </si>
  <si>
    <t>S2</t>
  </si>
  <si>
    <t>S2+U+BC</t>
  </si>
  <si>
    <t>S1</t>
  </si>
  <si>
    <t>S2+U</t>
  </si>
  <si>
    <t>S2</t>
    <phoneticPr fontId="0" type="noConversion"/>
  </si>
  <si>
    <t>S1</t>
    <phoneticPr fontId="0" type="noConversion"/>
  </si>
  <si>
    <t>AS</t>
    <phoneticPr fontId="0" type="noConversion"/>
  </si>
  <si>
    <t>U</t>
    <phoneticPr fontId="0" type="noConversion"/>
  </si>
  <si>
    <t>S1+AS+BC</t>
    <phoneticPr fontId="0" type="noConversion"/>
  </si>
  <si>
    <t>S1+U+BC</t>
    <phoneticPr fontId="0" type="noConversion"/>
  </si>
  <si>
    <t>S2+AS+BC</t>
    <phoneticPr fontId="0" type="noConversion"/>
  </si>
  <si>
    <t>S2+U+BC</t>
    <phoneticPr fontId="0" type="noConversion"/>
  </si>
  <si>
    <t>S0+AS</t>
    <phoneticPr fontId="0" type="noConversion"/>
  </si>
  <si>
    <t>S1+AS</t>
    <phoneticPr fontId="0" type="noConversion"/>
  </si>
  <si>
    <t>S1+U</t>
    <phoneticPr fontId="0" type="noConversion"/>
  </si>
  <si>
    <t>S2+AS</t>
    <phoneticPr fontId="0" type="noConversion"/>
  </si>
  <si>
    <t>S2+U</t>
    <phoneticPr fontId="0" type="noConversion"/>
  </si>
  <si>
    <t>S0+U</t>
    <phoneticPr fontId="0" type="noConversion"/>
  </si>
  <si>
    <t>NH3 flux</t>
  </si>
  <si>
    <t>mg*m-2*day-1</t>
  </si>
  <si>
    <t>date</t>
  </si>
  <si>
    <t>treatment</t>
  </si>
  <si>
    <t>S1+U</t>
    <phoneticPr fontId="0" type="noConversion"/>
  </si>
  <si>
    <t>day of experiment</t>
  </si>
  <si>
    <t>detail for every treatment</t>
  </si>
  <si>
    <t>overall</t>
  </si>
  <si>
    <t>STDEV</t>
  </si>
  <si>
    <t>AVERAGE</t>
  </si>
  <si>
    <t>test 1</t>
  </si>
  <si>
    <t>test 2</t>
  </si>
  <si>
    <t>test 3</t>
  </si>
  <si>
    <t>soil NH4+</t>
  </si>
  <si>
    <t>day</t>
  </si>
  <si>
    <t>S0+U</t>
  </si>
  <si>
    <t>S0+AS</t>
  </si>
  <si>
    <t>EC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</si>
</sst>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6">
    <font>
      <sz val="11"/>
      <color theme="1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.5"/>
      <color theme="1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44">
    <xf numFmtId="0" fontId="0" fillId="0" borderId="0" xfId="0"/>
    <xf numFmtId="0" fontId="4" fillId="0" borderId="0" xfId="4"/>
    <xf numFmtId="0" fontId="4" fillId="0" borderId="1" xfId="4" applyBorder="1"/>
    <xf numFmtId="0" fontId="4" fillId="0" borderId="2" xfId="4" applyBorder="1" applyAlignment="1">
      <alignment horizontal="center"/>
    </xf>
    <xf numFmtId="0" fontId="4" fillId="0" borderId="3" xfId="4" applyBorder="1"/>
    <xf numFmtId="0" fontId="4" fillId="0" borderId="4" xfId="4" applyBorder="1"/>
    <xf numFmtId="0" fontId="4" fillId="0" borderId="5" xfId="4" applyBorder="1"/>
    <xf numFmtId="0" fontId="4" fillId="0" borderId="6" xfId="4" applyBorder="1"/>
    <xf numFmtId="0" fontId="4" fillId="0" borderId="7" xfId="4" applyBorder="1"/>
    <xf numFmtId="0" fontId="4" fillId="0" borderId="8" xfId="4" applyBorder="1"/>
    <xf numFmtId="164" fontId="4" fillId="0" borderId="0" xfId="4" applyNumberFormat="1"/>
    <xf numFmtId="0" fontId="4" fillId="0" borderId="0" xfId="4" applyAlignment="1">
      <alignment vertical="center"/>
    </xf>
    <xf numFmtId="0" fontId="4" fillId="5" borderId="0" xfId="4" applyFill="1" applyAlignment="1">
      <alignment vertical="center"/>
    </xf>
    <xf numFmtId="0" fontId="2" fillId="3" borderId="10" xfId="5" applyBorder="1">
      <alignment vertical="center"/>
    </xf>
    <xf numFmtId="0" fontId="2" fillId="3" borderId="0" xfId="5">
      <alignment vertical="center"/>
    </xf>
    <xf numFmtId="164" fontId="2" fillId="3" borderId="9" xfId="5" applyNumberFormat="1" applyBorder="1">
      <alignment vertical="center"/>
    </xf>
    <xf numFmtId="0" fontId="2" fillId="3" borderId="9" xfId="5" applyBorder="1">
      <alignment vertical="center"/>
    </xf>
    <xf numFmtId="0" fontId="1" fillId="2" borderId="0" xfId="6">
      <alignment vertical="center"/>
    </xf>
    <xf numFmtId="164" fontId="1" fillId="2" borderId="9" xfId="6" applyNumberFormat="1" applyBorder="1">
      <alignment vertical="center"/>
    </xf>
    <xf numFmtId="0" fontId="1" fillId="2" borderId="9" xfId="6" applyBorder="1">
      <alignment vertical="center"/>
    </xf>
    <xf numFmtId="164" fontId="5" fillId="0" borderId="9" xfId="4" applyNumberFormat="1" applyFont="1" applyBorder="1" applyAlignment="1">
      <alignment vertical="center"/>
    </xf>
    <xf numFmtId="0" fontId="5" fillId="5" borderId="9" xfId="4" applyFont="1" applyFill="1" applyBorder="1" applyAlignment="1">
      <alignment vertical="center"/>
    </xf>
    <xf numFmtId="14" fontId="4" fillId="0" borderId="9" xfId="4" applyNumberFormat="1" applyBorder="1" applyAlignment="1">
      <alignment horizontal="center" vertical="center"/>
    </xf>
    <xf numFmtId="0" fontId="4" fillId="0" borderId="10" xfId="4" applyBorder="1" applyAlignment="1">
      <alignment vertical="center"/>
    </xf>
    <xf numFmtId="164" fontId="4" fillId="0" borderId="0" xfId="4" applyNumberFormat="1" applyAlignment="1">
      <alignment vertical="center"/>
    </xf>
    <xf numFmtId="0" fontId="5" fillId="5" borderId="0" xfId="4" applyFont="1" applyFill="1" applyAlignment="1">
      <alignment vertical="center"/>
    </xf>
    <xf numFmtId="0" fontId="1" fillId="2" borderId="10" xfId="6" applyBorder="1">
      <alignment vertical="center"/>
    </xf>
    <xf numFmtId="14" fontId="4" fillId="0" borderId="11" xfId="4" applyNumberFormat="1" applyBorder="1" applyAlignment="1">
      <alignment horizontal="center" vertical="center"/>
    </xf>
    <xf numFmtId="164" fontId="2" fillId="3" borderId="9" xfId="5" applyNumberFormat="1" applyBorder="1" applyAlignment="1">
      <alignment horizontal="center" vertical="center"/>
    </xf>
    <xf numFmtId="164" fontId="1" fillId="2" borderId="9" xfId="6" applyNumberFormat="1" applyBorder="1" applyAlignment="1">
      <alignment horizontal="center" vertical="center"/>
    </xf>
    <xf numFmtId="164" fontId="2" fillId="0" borderId="12" xfId="5" applyNumberFormat="1" applyFill="1" applyBorder="1" applyAlignment="1">
      <alignment horizontal="center" vertical="center"/>
    </xf>
    <xf numFmtId="0" fontId="4" fillId="0" borderId="0" xfId="4" applyAlignment="1">
      <alignment horizontal="center"/>
    </xf>
    <xf numFmtId="0" fontId="4" fillId="0" borderId="0" xfId="4" applyAlignment="1">
      <alignment horizontal="center"/>
    </xf>
    <xf numFmtId="164" fontId="2" fillId="0" borderId="0" xfId="5" applyNumberFormat="1" applyFill="1" applyBorder="1" applyAlignment="1">
      <alignment horizontal="center" vertical="center"/>
    </xf>
    <xf numFmtId="164" fontId="1" fillId="2" borderId="9" xfId="1" applyNumberFormat="1" applyBorder="1" applyAlignment="1">
      <alignment horizontal="center" vertical="center"/>
    </xf>
    <xf numFmtId="164" fontId="2" fillId="3" borderId="9" xfId="2" applyNumberFormat="1" applyBorder="1" applyAlignment="1">
      <alignment horizontal="center" vertical="center"/>
    </xf>
    <xf numFmtId="0" fontId="4" fillId="0" borderId="0" xfId="4" applyAlignment="1">
      <alignment horizontal="center" vertical="center"/>
    </xf>
    <xf numFmtId="0" fontId="4" fillId="0" borderId="0" xfId="4" applyFont="1"/>
    <xf numFmtId="0" fontId="3" fillId="4" borderId="0" xfId="7" applyAlignment="1">
      <alignment horizontal="center"/>
    </xf>
    <xf numFmtId="164" fontId="4" fillId="6" borderId="9" xfId="4" applyNumberFormat="1" applyFill="1" applyBorder="1" applyAlignment="1">
      <alignment horizontal="center" vertical="center"/>
    </xf>
    <xf numFmtId="0" fontId="4" fillId="0" borderId="0" xfId="4" applyBorder="1" applyAlignment="1">
      <alignment horizontal="center" vertical="center"/>
    </xf>
    <xf numFmtId="0" fontId="4" fillId="0" borderId="0" xfId="4" applyFill="1" applyBorder="1"/>
    <xf numFmtId="0" fontId="3" fillId="4" borderId="0" xfId="3"/>
    <xf numFmtId="0" fontId="0" fillId="0" borderId="0" xfId="0" applyAlignment="1">
      <alignment horizontal="center"/>
    </xf>
  </cellXfs>
  <cellStyles count="8">
    <cellStyle name="差" xfId="2" builtinId="27"/>
    <cellStyle name="差 2" xfId="5" xr:uid="{07563E42-22E0-4576-A1A1-34547FACA332}"/>
    <cellStyle name="常规" xfId="0" builtinId="0"/>
    <cellStyle name="常规 2" xfId="4" xr:uid="{4D656ADA-775C-412D-8E30-D6DCE48377A7}"/>
    <cellStyle name="好" xfId="1" builtinId="26"/>
    <cellStyle name="好 2" xfId="6" xr:uid="{0F179BB5-DA74-4CD7-9D91-F4D86A137798}"/>
    <cellStyle name="适中" xfId="3" builtinId="28"/>
    <cellStyle name="适中 2" xfId="7" xr:uid="{63143808-9C99-44D5-AD1D-C59E4E5B3E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567;&#22303;&#31665;&#35797;&#39564;&#25968;&#25454;&#27719;&#24635;&#20998;&#26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气时土温"/>
      <sheetName val="测气静态箱温度"/>
      <sheetName val="氨挥发铵氮标准曲线"/>
      <sheetName val="氨挥发"/>
      <sheetName val="土壤N"/>
      <sheetName val="土壤含水率"/>
      <sheetName val="PH"/>
      <sheetName val="EC"/>
      <sheetName val="Sheet1"/>
      <sheetName val="Sheet2"/>
      <sheetName val="Sheet3"/>
      <sheetName val="Sheet4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B5">
            <v>0.23069999999999999</v>
          </cell>
          <cell r="C5">
            <v>0.2263</v>
          </cell>
          <cell r="D5">
            <v>0.3</v>
          </cell>
          <cell r="E5">
            <v>0.28070000000000001</v>
          </cell>
          <cell r="F5">
            <v>0.32629999999999998</v>
          </cell>
          <cell r="G5">
            <v>0.30530000000000002</v>
          </cell>
          <cell r="I5">
            <v>0.218</v>
          </cell>
          <cell r="J5">
            <v>0.24266666666666667</v>
          </cell>
          <cell r="K5">
            <v>0.2296</v>
          </cell>
          <cell r="L5">
            <v>0.2606</v>
          </cell>
          <cell r="M5">
            <v>0.24516666666666667</v>
          </cell>
          <cell r="N5">
            <v>0.24666666666666701</v>
          </cell>
        </row>
        <row r="6">
          <cell r="B6">
            <v>5.22</v>
          </cell>
          <cell r="C6">
            <v>5.2200000000000006</v>
          </cell>
          <cell r="D6">
            <v>5.45</v>
          </cell>
          <cell r="E6">
            <v>5.41</v>
          </cell>
          <cell r="F6">
            <v>5.62</v>
          </cell>
          <cell r="G6">
            <v>5.75</v>
          </cell>
          <cell r="I6">
            <v>1.36</v>
          </cell>
          <cell r="J6">
            <v>1.4810000000000001</v>
          </cell>
          <cell r="K6">
            <v>1.5389999999999999</v>
          </cell>
          <cell r="L6">
            <v>1.623</v>
          </cell>
          <cell r="M6">
            <v>1.78</v>
          </cell>
        </row>
        <row r="7">
          <cell r="B7">
            <v>10.08</v>
          </cell>
          <cell r="C7">
            <v>10.67</v>
          </cell>
          <cell r="D7">
            <v>10.47</v>
          </cell>
          <cell r="E7">
            <v>10.88</v>
          </cell>
          <cell r="F7">
            <v>11.27</v>
          </cell>
          <cell r="G7">
            <v>11.47</v>
          </cell>
          <cell r="I7">
            <v>1.2649999999999999</v>
          </cell>
          <cell r="J7">
            <v>1.4079999999999999</v>
          </cell>
          <cell r="K7">
            <v>1.7490000000000001</v>
          </cell>
          <cell r="L7">
            <v>1.919</v>
          </cell>
          <cell r="M7">
            <v>1.875</v>
          </cell>
          <cell r="N7">
            <v>1.9850000000000001</v>
          </cell>
        </row>
        <row r="8">
          <cell r="B8">
            <v>4.25</v>
          </cell>
          <cell r="C8">
            <v>4.87</v>
          </cell>
          <cell r="D8">
            <v>5</v>
          </cell>
          <cell r="E8">
            <v>5.25</v>
          </cell>
          <cell r="F8">
            <v>5.67</v>
          </cell>
          <cell r="G8">
            <v>5.76</v>
          </cell>
          <cell r="I8">
            <v>1.2450000000000001</v>
          </cell>
          <cell r="J8">
            <v>1.796</v>
          </cell>
          <cell r="K8">
            <v>1.823</v>
          </cell>
          <cell r="L8">
            <v>1.88</v>
          </cell>
          <cell r="M8">
            <v>1.9830000000000001</v>
          </cell>
          <cell r="N8">
            <v>2.11</v>
          </cell>
        </row>
        <row r="9">
          <cell r="B9">
            <v>5.25</v>
          </cell>
          <cell r="C9">
            <v>5.21</v>
          </cell>
          <cell r="D9">
            <v>5.38</v>
          </cell>
          <cell r="E9">
            <v>5.45</v>
          </cell>
          <cell r="F9">
            <v>5.51</v>
          </cell>
          <cell r="G9">
            <v>5.8800000000000008</v>
          </cell>
          <cell r="I9">
            <v>1.538</v>
          </cell>
          <cell r="J9">
            <v>1.4550000000000001</v>
          </cell>
          <cell r="K9">
            <v>1.6080000000000001</v>
          </cell>
          <cell r="L9">
            <v>1.681</v>
          </cell>
          <cell r="M9">
            <v>1.88</v>
          </cell>
          <cell r="N9">
            <v>2.02</v>
          </cell>
        </row>
        <row r="10">
          <cell r="B10">
            <v>4.95</v>
          </cell>
          <cell r="C10">
            <v>5.0999999999999996</v>
          </cell>
          <cell r="D10">
            <v>5.05</v>
          </cell>
          <cell r="E10">
            <v>5.35</v>
          </cell>
          <cell r="F10">
            <v>5.5</v>
          </cell>
          <cell r="G10">
            <v>5.75</v>
          </cell>
          <cell r="I10">
            <v>1.3720000000000001</v>
          </cell>
          <cell r="J10">
            <v>1.6259999999999999</v>
          </cell>
          <cell r="K10">
            <v>1.6839999999999999</v>
          </cell>
          <cell r="L10">
            <v>1.7030000000000001</v>
          </cell>
          <cell r="M10">
            <v>1.883</v>
          </cell>
          <cell r="N10">
            <v>1.96</v>
          </cell>
        </row>
        <row r="11">
          <cell r="B11">
            <v>4.71</v>
          </cell>
          <cell r="C11">
            <v>5.09</v>
          </cell>
          <cell r="D11">
            <v>5.16</v>
          </cell>
          <cell r="E11">
            <v>5.71</v>
          </cell>
          <cell r="F11">
            <v>5.59</v>
          </cell>
          <cell r="G11">
            <v>6.16</v>
          </cell>
          <cell r="I11">
            <v>1.353</v>
          </cell>
          <cell r="J11">
            <v>1.286</v>
          </cell>
          <cell r="K11">
            <v>1.44</v>
          </cell>
          <cell r="L11">
            <v>1.5469999999999999</v>
          </cell>
          <cell r="M11">
            <v>1.768</v>
          </cell>
          <cell r="N11">
            <v>2.0299999999999998</v>
          </cell>
        </row>
        <row r="12">
          <cell r="B12">
            <v>5.27</v>
          </cell>
          <cell r="C12">
            <v>5.41</v>
          </cell>
          <cell r="D12">
            <v>5.21</v>
          </cell>
          <cell r="E12">
            <v>5.67</v>
          </cell>
          <cell r="F12">
            <v>5.71</v>
          </cell>
          <cell r="G12">
            <v>5.91</v>
          </cell>
          <cell r="I12">
            <v>1.3080000000000001</v>
          </cell>
          <cell r="J12">
            <v>1.5489999999999999</v>
          </cell>
          <cell r="K12">
            <v>1.6890000000000001</v>
          </cell>
          <cell r="L12">
            <v>1.623</v>
          </cell>
          <cell r="M12">
            <v>1.8740000000000001</v>
          </cell>
          <cell r="N12">
            <v>1.9450000000000001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13B6-0F43-417A-9514-3759D44F163D}">
  <dimension ref="A1:AG112"/>
  <sheetViews>
    <sheetView tabSelected="1" zoomScale="110" zoomScaleNormal="110" workbookViewId="0">
      <selection activeCell="H26" sqref="H26"/>
    </sheetView>
  </sheetViews>
  <sheetFormatPr defaultRowHeight="14.3"/>
  <cols>
    <col min="1" max="1" width="9.25" style="1" bestFit="1" customWidth="1"/>
    <col min="2" max="2" width="11.5" style="1" customWidth="1"/>
    <col min="3" max="3" width="11.875" style="1" bestFit="1" customWidth="1"/>
    <col min="4" max="4" width="13.75" style="1" bestFit="1" customWidth="1"/>
    <col min="5" max="14" width="11.875" style="1" bestFit="1" customWidth="1"/>
    <col min="15" max="15" width="13" style="1" customWidth="1"/>
    <col min="16" max="25" width="11.875" style="1" bestFit="1" customWidth="1"/>
    <col min="26" max="26" width="13.375" style="1" customWidth="1"/>
    <col min="27" max="27" width="26.5" style="1" bestFit="1" customWidth="1"/>
    <col min="28" max="33" width="11.875" style="1" bestFit="1" customWidth="1"/>
    <col min="34" max="16384" width="9" style="1"/>
  </cols>
  <sheetData>
    <row r="1" spans="1:26">
      <c r="C1" s="23" t="s">
        <v>46</v>
      </c>
      <c r="D1" s="11" t="s">
        <v>47</v>
      </c>
    </row>
    <row r="2" spans="1:26">
      <c r="A2" s="12" t="s">
        <v>49</v>
      </c>
      <c r="B2" s="11" t="s">
        <v>48</v>
      </c>
      <c r="C2" s="27">
        <v>43308</v>
      </c>
      <c r="D2" s="22">
        <v>43309</v>
      </c>
      <c r="E2" s="22">
        <v>43310</v>
      </c>
      <c r="F2" s="22">
        <v>43311</v>
      </c>
      <c r="G2" s="22">
        <v>43312</v>
      </c>
      <c r="H2" s="22">
        <v>43313</v>
      </c>
      <c r="I2" s="22">
        <v>43314</v>
      </c>
      <c r="J2" s="22">
        <v>43315</v>
      </c>
      <c r="K2" s="22">
        <v>43316</v>
      </c>
      <c r="L2" s="22">
        <v>43317</v>
      </c>
      <c r="M2" s="22">
        <v>43318</v>
      </c>
      <c r="N2" s="22">
        <v>43319</v>
      </c>
      <c r="O2" s="22">
        <v>43320</v>
      </c>
      <c r="P2" s="22">
        <v>43321</v>
      </c>
      <c r="Q2" s="22">
        <v>43322</v>
      </c>
      <c r="R2" s="22">
        <v>43323</v>
      </c>
      <c r="S2" s="22">
        <v>43324</v>
      </c>
      <c r="T2" s="22">
        <v>43325</v>
      </c>
      <c r="U2" s="22">
        <v>43326</v>
      </c>
      <c r="V2" s="22">
        <v>43327</v>
      </c>
      <c r="W2" s="22">
        <v>43328</v>
      </c>
      <c r="X2" s="22">
        <v>43329</v>
      </c>
      <c r="Y2" s="22">
        <v>43330</v>
      </c>
      <c r="Z2" s="22">
        <v>43331</v>
      </c>
    </row>
    <row r="3" spans="1:26">
      <c r="A3" s="21" t="s">
        <v>45</v>
      </c>
      <c r="B3" s="20">
        <f>SUM(C3:Z3)</f>
        <v>9.8578492434852603</v>
      </c>
      <c r="C3" s="11">
        <v>1.58382935553009</v>
      </c>
      <c r="D3" s="11">
        <v>2.8432594803072697</v>
      </c>
      <c r="E3" s="11">
        <v>2.07978663419913</v>
      </c>
      <c r="F3" s="11">
        <v>1.0907368761140801</v>
      </c>
      <c r="G3" s="11">
        <v>0.64037877620745265</v>
      </c>
      <c r="H3" s="11">
        <v>0.28863599121466776</v>
      </c>
      <c r="I3" s="11">
        <v>0.12414451235039473</v>
      </c>
      <c r="J3" s="11">
        <v>0.12310997474747473</v>
      </c>
      <c r="K3" s="11">
        <v>0.10862644830659536</v>
      </c>
      <c r="L3" s="11">
        <v>0.13966257639419397</v>
      </c>
      <c r="M3" s="11">
        <v>0.18207861811391218</v>
      </c>
      <c r="N3" s="11">
        <v>0.12310000000000001</v>
      </c>
      <c r="O3" s="11">
        <v>0.14810000000000001</v>
      </c>
      <c r="P3" s="11">
        <v>0.1056</v>
      </c>
      <c r="Q3" s="11">
        <v>5.21E-2</v>
      </c>
      <c r="R3" s="11">
        <v>3.56E-2</v>
      </c>
      <c r="S3" s="11">
        <v>4.2300000000000004E-2</v>
      </c>
      <c r="T3" s="11">
        <v>2.5600000000000001E-2</v>
      </c>
      <c r="U3" s="11">
        <v>2.7500000000000004E-2</v>
      </c>
      <c r="V3" s="11">
        <v>2.1299999999999999E-2</v>
      </c>
      <c r="W3" s="11">
        <v>1.8700000000000001E-2</v>
      </c>
      <c r="X3" s="11">
        <v>2.0299999999999999E-2</v>
      </c>
      <c r="Y3" s="11">
        <v>1.5599999999999999E-2</v>
      </c>
      <c r="Z3" s="11">
        <v>1.78E-2</v>
      </c>
    </row>
    <row r="4" spans="1:26">
      <c r="A4" s="19" t="s">
        <v>44</v>
      </c>
      <c r="B4" s="18">
        <f>SUM(C4:Z4)</f>
        <v>16.395919708259026</v>
      </c>
      <c r="C4" s="17">
        <v>0.40745503267973843</v>
      </c>
      <c r="D4" s="17">
        <v>0.5793410576351754</v>
      </c>
      <c r="E4" s="17">
        <v>1.4734203119429499</v>
      </c>
      <c r="F4" s="17">
        <v>1.506264483065944</v>
      </c>
      <c r="G4" s="17">
        <v>1.4642622563873919</v>
      </c>
      <c r="H4" s="17">
        <v>1.317510699643488</v>
      </c>
      <c r="I4" s="17">
        <v>1.3715676871657738</v>
      </c>
      <c r="J4" s="17">
        <v>1.08513446821153</v>
      </c>
      <c r="K4" s="17">
        <v>0.89795637254902039</v>
      </c>
      <c r="L4" s="17">
        <v>0.9819194251336899</v>
      </c>
      <c r="M4" s="17">
        <v>0.57356991384432587</v>
      </c>
      <c r="N4" s="17">
        <v>0.75092000000000003</v>
      </c>
      <c r="O4" s="17">
        <v>0.54854800000000004</v>
      </c>
      <c r="P4" s="17">
        <v>0.46384800000000004</v>
      </c>
      <c r="Q4" s="17">
        <v>0.44074800000000003</v>
      </c>
      <c r="R4" s="17">
        <v>0.33140799999999998</v>
      </c>
      <c r="S4" s="17">
        <v>0.35635600000000001</v>
      </c>
      <c r="T4" s="17">
        <v>0.35650999999999999</v>
      </c>
      <c r="U4" s="17">
        <v>0.31323600000000001</v>
      </c>
      <c r="V4" s="17">
        <v>0.24347400000000002</v>
      </c>
      <c r="W4" s="17">
        <v>0.27042399999999994</v>
      </c>
      <c r="X4" s="17">
        <v>0.28243600000000002</v>
      </c>
      <c r="Y4" s="17">
        <v>0.21821799999999997</v>
      </c>
      <c r="Z4" s="17">
        <v>0.16139200000000004</v>
      </c>
    </row>
    <row r="5" spans="1:26">
      <c r="A5" s="19" t="s">
        <v>39</v>
      </c>
      <c r="B5" s="18">
        <f>SUM(C5:Z5)</f>
        <v>13.477024903269378</v>
      </c>
      <c r="C5" s="17">
        <v>0.33425963769346084</v>
      </c>
      <c r="D5" s="17">
        <v>0.4980746788614433</v>
      </c>
      <c r="E5" s="17">
        <v>1.1305538499490699</v>
      </c>
      <c r="F5" s="17">
        <v>1.25815212259146</v>
      </c>
      <c r="G5" s="17">
        <v>1.2978576822143002</v>
      </c>
      <c r="H5" s="17">
        <v>1.1228027703505583</v>
      </c>
      <c r="I5" s="17">
        <v>1.15556577858416</v>
      </c>
      <c r="J5" s="17">
        <v>0.99174808660838099</v>
      </c>
      <c r="K5" s="17">
        <v>0.75037718572277401</v>
      </c>
      <c r="L5" s="17">
        <v>0.63630481548680096</v>
      </c>
      <c r="M5" s="17">
        <v>0.53716162854030514</v>
      </c>
      <c r="N5" s="17">
        <v>0.57508333333333295</v>
      </c>
      <c r="O5" s="17">
        <v>0.47416666666666696</v>
      </c>
      <c r="P5" s="17">
        <v>0.44191666666666662</v>
      </c>
      <c r="Q5" s="17">
        <v>0.45841666666666664</v>
      </c>
      <c r="R5" s="17">
        <v>0.29100000000000004</v>
      </c>
      <c r="S5" s="17">
        <v>0.23274999999999996</v>
      </c>
      <c r="T5" s="17">
        <v>0.25041666666666668</v>
      </c>
      <c r="U5" s="17">
        <v>0.193</v>
      </c>
      <c r="V5" s="17">
        <v>0.19149999999999998</v>
      </c>
      <c r="W5" s="17">
        <v>0.20858333333333334</v>
      </c>
      <c r="X5" s="17">
        <v>0.16633333333333333</v>
      </c>
      <c r="Y5" s="17">
        <v>0.17175000000000001</v>
      </c>
      <c r="Z5" s="26">
        <v>0.10925</v>
      </c>
    </row>
    <row r="6" spans="1:26">
      <c r="A6" s="16" t="s">
        <v>43</v>
      </c>
      <c r="B6" s="15">
        <f>SUM(C6:Z6)</f>
        <v>20.219509830447336</v>
      </c>
      <c r="C6" s="14">
        <v>3.9035491893727197</v>
      </c>
      <c r="D6" s="14">
        <v>2.6677223304473303</v>
      </c>
      <c r="E6" s="14">
        <v>2.1104089954163503</v>
      </c>
      <c r="F6" s="14">
        <v>1.72801362999745</v>
      </c>
      <c r="G6" s="14">
        <v>0.93522199303963982</v>
      </c>
      <c r="H6" s="14">
        <v>1.1359222880061115</v>
      </c>
      <c r="I6" s="14">
        <v>1.123507836771072</v>
      </c>
      <c r="J6" s="14">
        <v>0.83520608819285302</v>
      </c>
      <c r="K6" s="14">
        <v>0.84039468105424009</v>
      </c>
      <c r="L6" s="14">
        <v>0.75385957473899001</v>
      </c>
      <c r="M6" s="14">
        <v>0.39180322341058005</v>
      </c>
      <c r="N6" s="14">
        <v>0.41130000000000005</v>
      </c>
      <c r="O6" s="14">
        <v>0.46210000000000007</v>
      </c>
      <c r="P6" s="14">
        <v>0.37359999999999999</v>
      </c>
      <c r="Q6" s="14">
        <v>0.30110000000000003</v>
      </c>
      <c r="R6" s="14">
        <v>0.30230000000000001</v>
      </c>
      <c r="S6" s="14">
        <v>0.28539999999999999</v>
      </c>
      <c r="T6" s="14">
        <v>0.26369999999999999</v>
      </c>
      <c r="U6" s="14">
        <v>0.33240000000000003</v>
      </c>
      <c r="V6" s="14">
        <v>0.25480000000000003</v>
      </c>
      <c r="W6" s="14">
        <v>0.23620000000000002</v>
      </c>
      <c r="X6" s="14">
        <v>0.22539999999999999</v>
      </c>
      <c r="Y6" s="14">
        <v>0.22010000000000002</v>
      </c>
      <c r="Z6" s="13">
        <v>0.1255</v>
      </c>
    </row>
    <row r="7" spans="1:26">
      <c r="A7" s="16" t="s">
        <v>38</v>
      </c>
      <c r="B7" s="15">
        <f>SUM(C7:Z7)</f>
        <v>18.093583729097674</v>
      </c>
      <c r="C7" s="14">
        <v>3.8276793873610004</v>
      </c>
      <c r="D7" s="14">
        <v>2.4163153785756699</v>
      </c>
      <c r="E7" s="14">
        <v>2.03731492551566</v>
      </c>
      <c r="F7" s="14">
        <v>1.55006202890247</v>
      </c>
      <c r="G7" s="14">
        <v>1.2662581211272301</v>
      </c>
      <c r="H7" s="14">
        <v>1.0396959765724401</v>
      </c>
      <c r="I7" s="14">
        <v>0.94417314107461192</v>
      </c>
      <c r="J7" s="14">
        <v>0.691745965962142</v>
      </c>
      <c r="K7" s="14">
        <v>0.6817539183855359</v>
      </c>
      <c r="L7" s="14">
        <v>0.62659713521772409</v>
      </c>
      <c r="M7" s="14">
        <v>0.50488775040319001</v>
      </c>
      <c r="N7" s="14">
        <v>0.38020000000000004</v>
      </c>
      <c r="O7" s="14">
        <v>0.32320000000000004</v>
      </c>
      <c r="P7" s="14">
        <v>0.17250000000000001</v>
      </c>
      <c r="Q7" s="14">
        <v>0.15530000000000002</v>
      </c>
      <c r="R7" s="14">
        <v>0.1226</v>
      </c>
      <c r="S7" s="14">
        <v>0.12230000000000001</v>
      </c>
      <c r="T7" s="14">
        <v>0.2165</v>
      </c>
      <c r="U7" s="14">
        <v>0.15230000000000002</v>
      </c>
      <c r="V7" s="14">
        <v>0.2412</v>
      </c>
      <c r="W7" s="14">
        <v>0.24210000000000004</v>
      </c>
      <c r="X7" s="14">
        <v>0.13159999999999999</v>
      </c>
      <c r="Y7" s="14">
        <v>0.12609999999999999</v>
      </c>
      <c r="Z7" s="13">
        <v>0.1212</v>
      </c>
    </row>
    <row r="8" spans="1:26">
      <c r="A8" s="25"/>
      <c r="B8" s="20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>
      <c r="A9" s="12"/>
      <c r="B9" s="20"/>
      <c r="C9" s="23" t="s">
        <v>46</v>
      </c>
      <c r="D9" s="11" t="s">
        <v>47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>
      <c r="A10" s="12"/>
      <c r="B10" s="20"/>
      <c r="C10" s="22">
        <v>43323</v>
      </c>
      <c r="D10" s="22">
        <v>43324</v>
      </c>
      <c r="E10" s="22">
        <v>43325</v>
      </c>
      <c r="F10" s="22">
        <v>43326</v>
      </c>
      <c r="G10" s="22">
        <v>43327</v>
      </c>
      <c r="H10" s="22">
        <v>43328</v>
      </c>
      <c r="I10" s="22">
        <v>43329</v>
      </c>
      <c r="J10" s="22">
        <v>43330</v>
      </c>
      <c r="K10" s="22">
        <v>43331</v>
      </c>
      <c r="L10" s="22">
        <v>43332</v>
      </c>
      <c r="M10" s="22">
        <v>43333</v>
      </c>
      <c r="N10" s="22">
        <v>43334</v>
      </c>
      <c r="O10" s="22">
        <v>43335</v>
      </c>
      <c r="P10" s="22">
        <v>43336</v>
      </c>
      <c r="Q10" s="22">
        <v>43337</v>
      </c>
      <c r="R10" s="22">
        <v>43338</v>
      </c>
      <c r="S10" s="22">
        <v>43339</v>
      </c>
      <c r="T10" s="22">
        <v>43340</v>
      </c>
      <c r="U10" s="22">
        <v>43341</v>
      </c>
      <c r="V10" s="22">
        <v>43342</v>
      </c>
      <c r="W10" s="22">
        <v>43343</v>
      </c>
      <c r="X10" s="22">
        <v>43344</v>
      </c>
      <c r="Y10" s="22">
        <v>43345</v>
      </c>
      <c r="Z10" s="22">
        <v>43346</v>
      </c>
    </row>
    <row r="11" spans="1:26">
      <c r="A11" s="21" t="s">
        <v>40</v>
      </c>
      <c r="B11" s="20">
        <f>SUM(C11:Z11)</f>
        <v>11.439560776037679</v>
      </c>
      <c r="C11" s="11">
        <v>3.1529681807571501</v>
      </c>
      <c r="D11" s="11">
        <v>3.3699027395806795</v>
      </c>
      <c r="E11" s="11">
        <v>1.1724653467447499</v>
      </c>
      <c r="F11" s="11">
        <v>1.0276618920295399</v>
      </c>
      <c r="G11" s="11">
        <v>0.869011586452763</v>
      </c>
      <c r="H11" s="11">
        <v>0.4531274700789405</v>
      </c>
      <c r="I11" s="11">
        <v>0.29070506642050764</v>
      </c>
      <c r="J11" s="11">
        <v>0.14690433961463373</v>
      </c>
      <c r="K11" s="11">
        <v>0.20070029496647143</v>
      </c>
      <c r="L11" s="11">
        <v>0.14380072680587389</v>
      </c>
      <c r="M11" s="11">
        <v>0.15311156523215347</v>
      </c>
      <c r="N11" s="11">
        <v>3.7243353705118422E-2</v>
      </c>
      <c r="O11" s="11">
        <v>7.0555464519141006E-2</v>
      </c>
      <c r="P11" s="11">
        <v>6.5796591545709202E-2</v>
      </c>
      <c r="Q11" s="11">
        <v>3.6208816102198456E-2</v>
      </c>
      <c r="R11" s="11">
        <v>3.48973414820474E-2</v>
      </c>
      <c r="S11" s="11">
        <v>2.98E-2</v>
      </c>
      <c r="T11" s="11">
        <v>2.1700000000000001E-2</v>
      </c>
      <c r="U11" s="11">
        <v>3.4500000000000003E-2</v>
      </c>
      <c r="V11" s="11">
        <v>3.6499999999999998E-2</v>
      </c>
      <c r="W11" s="11">
        <v>2.5600000000000001E-2</v>
      </c>
      <c r="X11" s="11">
        <v>2.64E-2</v>
      </c>
      <c r="Y11" s="11">
        <v>2.1100000000000001E-2</v>
      </c>
      <c r="Z11" s="11">
        <v>1.89E-2</v>
      </c>
    </row>
    <row r="12" spans="1:26">
      <c r="A12" s="19" t="s">
        <v>42</v>
      </c>
      <c r="B12" s="18">
        <f>SUM(C12:Z12)</f>
        <v>15.464022416496901</v>
      </c>
      <c r="C12" s="17">
        <v>1.9294126294457179</v>
      </c>
      <c r="D12" s="17">
        <v>3.69815359264918</v>
      </c>
      <c r="E12" s="17">
        <v>2.4208179908326968</v>
      </c>
      <c r="F12" s="17">
        <v>2.2759827264239028</v>
      </c>
      <c r="G12" s="17">
        <v>1.8745821364909598</v>
      </c>
      <c r="H12" s="17">
        <v>0.91866939139292081</v>
      </c>
      <c r="I12" s="17">
        <v>0.47692183494609974</v>
      </c>
      <c r="J12" s="17">
        <v>0.15931879084967324</v>
      </c>
      <c r="K12" s="17">
        <v>0.34967370978694517</v>
      </c>
      <c r="L12" s="17">
        <v>0.23380549825991004</v>
      </c>
      <c r="M12" s="17">
        <v>0.31139581847890674</v>
      </c>
      <c r="N12" s="17">
        <v>0.13655896358543418</v>
      </c>
      <c r="O12" s="17">
        <v>0.1313862755708344</v>
      </c>
      <c r="P12" s="17">
        <v>9.3729106824548047E-2</v>
      </c>
      <c r="Q12" s="17">
        <v>7.2000636193871495E-2</v>
      </c>
      <c r="R12" s="17">
        <v>5.0620722561751007E-2</v>
      </c>
      <c r="S12" s="17">
        <v>3.1243035608182656E-2</v>
      </c>
      <c r="T12" s="17">
        <v>5.4623585434173685E-2</v>
      </c>
      <c r="U12" s="17">
        <v>5.0278527501909885E-2</v>
      </c>
      <c r="V12" s="17">
        <v>4.9347443659281912E-2</v>
      </c>
      <c r="W12" s="17">
        <v>4.1399999999999999E-2</v>
      </c>
      <c r="X12" s="17">
        <v>3.6799999999999999E-2</v>
      </c>
      <c r="Y12" s="17">
        <v>3.8699999999999998E-2</v>
      </c>
      <c r="Z12" s="17">
        <v>2.8599999999999997E-2</v>
      </c>
    </row>
    <row r="13" spans="1:26">
      <c r="A13" s="19" t="s">
        <v>37</v>
      </c>
      <c r="B13" s="18">
        <f>SUM(C13:Z13)</f>
        <v>12.237952734912145</v>
      </c>
      <c r="C13" s="17">
        <v>1.8187330107800697</v>
      </c>
      <c r="D13" s="17">
        <v>3.3291420061964181</v>
      </c>
      <c r="E13" s="17">
        <v>2.1228711611917492</v>
      </c>
      <c r="F13" s="17">
        <v>1.70975641499024</v>
      </c>
      <c r="G13" s="17">
        <v>1.2724812515915458</v>
      </c>
      <c r="H13" s="17">
        <v>0.52761417748917738</v>
      </c>
      <c r="I13" s="17">
        <v>0.37450261225702403</v>
      </c>
      <c r="J13" s="17">
        <v>0.21897182433579498</v>
      </c>
      <c r="K13" s="17">
        <v>0.19138945654019188</v>
      </c>
      <c r="L13" s="17">
        <v>3.8277891308038443E-2</v>
      </c>
      <c r="M13" s="17">
        <v>9.4142921865715962E-2</v>
      </c>
      <c r="N13" s="17">
        <v>5.2761417748917752E-2</v>
      </c>
      <c r="O13" s="17">
        <v>4.2622949240302195E-2</v>
      </c>
      <c r="P13" s="17">
        <v>4.0346966513878271E-2</v>
      </c>
      <c r="Q13" s="17">
        <v>3.6829538663950431E-2</v>
      </c>
      <c r="R13" s="17">
        <v>4.2209134199134205E-2</v>
      </c>
      <c r="S13" s="17">
        <v>5.21E-2</v>
      </c>
      <c r="T13" s="17">
        <v>4.8500000000000001E-2</v>
      </c>
      <c r="U13" s="17">
        <v>4.3400000000000001E-2</v>
      </c>
      <c r="V13" s="17">
        <v>4.2800000000000005E-2</v>
      </c>
      <c r="W13" s="17">
        <v>3.9600000000000003E-2</v>
      </c>
      <c r="X13" s="17">
        <v>3.4599999999999999E-2</v>
      </c>
      <c r="Y13" s="17">
        <v>3.5400000000000001E-2</v>
      </c>
      <c r="Z13" s="17">
        <v>2.8900000000000002E-2</v>
      </c>
    </row>
    <row r="14" spans="1:26">
      <c r="A14" s="16" t="s">
        <v>41</v>
      </c>
      <c r="B14" s="15">
        <f>SUM(C14:Z14)</f>
        <v>15.863195263559971</v>
      </c>
      <c r="C14" s="14">
        <v>4.1681679070112896</v>
      </c>
      <c r="D14" s="14">
        <v>3.8753778605381548</v>
      </c>
      <c r="E14" s="14">
        <v>1.6635364654952896</v>
      </c>
      <c r="F14" s="14">
        <v>1.3455832739156302</v>
      </c>
      <c r="G14" s="14">
        <v>1.32766189202954</v>
      </c>
      <c r="H14" s="14">
        <v>0.99936332442067743</v>
      </c>
      <c r="I14" s="14">
        <v>0.4862326733723793</v>
      </c>
      <c r="J14" s="14">
        <v>0.37104885196502801</v>
      </c>
      <c r="K14" s="14">
        <v>0.41174596596214241</v>
      </c>
      <c r="L14" s="14">
        <v>0.27725607758254822</v>
      </c>
      <c r="M14" s="14">
        <v>0.33001749533146602</v>
      </c>
      <c r="N14" s="14">
        <v>9.9315609880315736E-2</v>
      </c>
      <c r="O14" s="14">
        <v>4.634728461081402E-2</v>
      </c>
      <c r="P14" s="14">
        <v>8.4418268398268409E-2</v>
      </c>
      <c r="Q14" s="14">
        <v>3.0622313046430687E-2</v>
      </c>
      <c r="R14" s="14">
        <v>6.4200000000000007E-2</v>
      </c>
      <c r="S14" s="14">
        <v>5.2600000000000001E-2</v>
      </c>
      <c r="T14" s="14">
        <v>5.3099999999999994E-2</v>
      </c>
      <c r="U14" s="14">
        <v>4.6200000000000005E-2</v>
      </c>
      <c r="V14" s="14">
        <v>2.3700000000000002E-2</v>
      </c>
      <c r="W14" s="14">
        <v>2.6800000000000001E-2</v>
      </c>
      <c r="X14" s="14">
        <v>2.5399999999999999E-2</v>
      </c>
      <c r="Y14" s="14">
        <v>3.1399999999999997E-2</v>
      </c>
      <c r="Z14" s="14">
        <v>2.3100000000000002E-2</v>
      </c>
    </row>
    <row r="15" spans="1:26">
      <c r="A15" s="16" t="s">
        <v>36</v>
      </c>
      <c r="B15" s="15">
        <f>SUM(C15:Z15)</f>
        <v>13.774078134496223</v>
      </c>
      <c r="C15" s="14">
        <v>3.9468038982259599</v>
      </c>
      <c r="D15" s="14">
        <v>3.5588093540446488</v>
      </c>
      <c r="E15" s="14">
        <v>1.738023172905526</v>
      </c>
      <c r="F15" s="14">
        <v>1.2828266276207454</v>
      </c>
      <c r="G15" s="14">
        <v>0.97453442195059892</v>
      </c>
      <c r="H15" s="14">
        <v>0.63313701298701286</v>
      </c>
      <c r="I15" s="14">
        <v>0.29070506642050764</v>
      </c>
      <c r="J15" s="14">
        <v>0.262422403658433</v>
      </c>
      <c r="K15" s="14">
        <v>0.23794364867158987</v>
      </c>
      <c r="L15" s="14">
        <v>0.29103930905695596</v>
      </c>
      <c r="M15" s="14">
        <v>0.258634400729989</v>
      </c>
      <c r="N15" s="14">
        <v>4.0346966513878299E-2</v>
      </c>
      <c r="O15" s="14">
        <v>1.9035491893727198E-2</v>
      </c>
      <c r="P15" s="14">
        <v>3.0415405525846706E-2</v>
      </c>
      <c r="Q15" s="14">
        <v>2.3100000000000002E-2</v>
      </c>
      <c r="R15" s="14">
        <v>1.8000954290807256E-2</v>
      </c>
      <c r="S15" s="14">
        <v>2.64E-2</v>
      </c>
      <c r="T15" s="14">
        <v>2.3599999999999999E-2</v>
      </c>
      <c r="U15" s="14">
        <v>3.2100000000000004E-2</v>
      </c>
      <c r="V15" s="14">
        <v>1.5599999999999999E-2</v>
      </c>
      <c r="W15" s="14">
        <v>1.8599999999999998E-2</v>
      </c>
      <c r="X15" s="14">
        <v>1.9400000000000001E-2</v>
      </c>
      <c r="Y15" s="14">
        <v>2.01E-2</v>
      </c>
      <c r="Z15" s="13">
        <v>1.2500000000000001E-2</v>
      </c>
    </row>
    <row r="16" spans="1:26">
      <c r="B16" s="10"/>
    </row>
    <row r="53" spans="9:32">
      <c r="I53" s="9">
        <v>7.3194211392880257</v>
      </c>
      <c r="J53" s="6"/>
      <c r="L53" s="1" t="s">
        <v>35</v>
      </c>
      <c r="M53" s="1" t="s">
        <v>34</v>
      </c>
      <c r="O53" s="1" t="s">
        <v>20</v>
      </c>
      <c r="W53" s="1" t="s">
        <v>33</v>
      </c>
      <c r="X53" s="1" t="s">
        <v>32</v>
      </c>
      <c r="Z53" s="1" t="s">
        <v>20</v>
      </c>
    </row>
    <row r="54" spans="9:32">
      <c r="I54" s="8">
        <v>8.1198215285204611</v>
      </c>
      <c r="J54" s="5" t="s">
        <v>31</v>
      </c>
      <c r="L54" s="1">
        <v>7.3194211392880257</v>
      </c>
      <c r="M54" s="1">
        <v>12.086619656771886</v>
      </c>
      <c r="W54" s="9">
        <v>12.101591203375515</v>
      </c>
      <c r="X54" s="9">
        <v>7.3194211392880257</v>
      </c>
    </row>
    <row r="55" spans="9:32" ht="14.95" thickBot="1">
      <c r="I55" s="7">
        <v>8.9202219177528974</v>
      </c>
      <c r="J55" s="4"/>
      <c r="L55" s="1">
        <v>8.1198215285204611</v>
      </c>
      <c r="M55" s="1">
        <v>13.604346263050674</v>
      </c>
      <c r="O55" s="1" t="s">
        <v>19</v>
      </c>
      <c r="W55" s="8">
        <v>13.594540302181478</v>
      </c>
      <c r="X55" s="8">
        <v>8.1198215285204611</v>
      </c>
      <c r="Z55" s="1" t="s">
        <v>19</v>
      </c>
    </row>
    <row r="56" spans="9:32">
      <c r="I56" s="9">
        <v>5.8942665202444529</v>
      </c>
      <c r="J56" s="6"/>
      <c r="L56" s="1">
        <v>8.9202219177528974</v>
      </c>
      <c r="M56" s="1">
        <v>15.122072869329461</v>
      </c>
      <c r="O56" s="3" t="s">
        <v>17</v>
      </c>
      <c r="P56" s="3" t="s">
        <v>16</v>
      </c>
      <c r="Q56" s="3" t="s">
        <v>15</v>
      </c>
      <c r="R56" s="3" t="s">
        <v>14</v>
      </c>
      <c r="S56" s="3" t="s">
        <v>13</v>
      </c>
      <c r="W56" s="7">
        <v>15.08748940098744</v>
      </c>
      <c r="X56" s="7">
        <v>8.9202219177528974</v>
      </c>
      <c r="Z56" s="3" t="s">
        <v>17</v>
      </c>
      <c r="AA56" s="3" t="s">
        <v>16</v>
      </c>
      <c r="AB56" s="3" t="s">
        <v>15</v>
      </c>
      <c r="AC56" s="3" t="s">
        <v>14</v>
      </c>
      <c r="AD56" s="3" t="s">
        <v>13</v>
      </c>
    </row>
    <row r="57" spans="9:32">
      <c r="I57" s="8">
        <v>6.7972665202444524</v>
      </c>
      <c r="J57" s="5" t="s">
        <v>29</v>
      </c>
      <c r="L57" s="1">
        <v>5.8942665202444529</v>
      </c>
      <c r="M57" s="1">
        <v>11.345498959129083</v>
      </c>
      <c r="O57" s="1" t="s">
        <v>27</v>
      </c>
      <c r="P57" s="1">
        <v>12</v>
      </c>
      <c r="Q57" s="1">
        <v>119.00018695632784</v>
      </c>
      <c r="R57" s="1">
        <v>9.9166822463606525</v>
      </c>
      <c r="S57" s="1">
        <v>8.8565422066280295</v>
      </c>
      <c r="W57" s="9">
        <v>9.4241006344962255</v>
      </c>
      <c r="X57" s="9">
        <v>5.8942665202444529</v>
      </c>
      <c r="Z57" s="1" t="s">
        <v>30</v>
      </c>
      <c r="AA57" s="1">
        <v>12</v>
      </c>
      <c r="AB57" s="1">
        <v>153.121211662847</v>
      </c>
      <c r="AC57" s="1">
        <v>12.760100971903917</v>
      </c>
      <c r="AD57" s="1">
        <v>2.7495879520055784</v>
      </c>
    </row>
    <row r="58" spans="9:32" ht="14.95" thickBot="1">
      <c r="I58" s="7">
        <v>7.700266520244452</v>
      </c>
      <c r="J58" s="4"/>
      <c r="L58" s="1">
        <v>6.7972665202444524</v>
      </c>
      <c r="M58" s="1">
        <v>13.081498959129084</v>
      </c>
      <c r="O58" s="2" t="s">
        <v>26</v>
      </c>
      <c r="P58" s="2">
        <v>12</v>
      </c>
      <c r="Q58" s="2">
        <v>158.92982451935316</v>
      </c>
      <c r="R58" s="2">
        <v>13.24415204327943</v>
      </c>
      <c r="S58" s="2">
        <v>1.8408055792450384</v>
      </c>
      <c r="W58" s="8">
        <v>11.155100634496224</v>
      </c>
      <c r="X58" s="8">
        <v>6.7972665202444524</v>
      </c>
      <c r="Z58" s="2" t="s">
        <v>28</v>
      </c>
      <c r="AA58" s="2">
        <v>12</v>
      </c>
      <c r="AB58" s="2">
        <v>124.80879981283401</v>
      </c>
      <c r="AC58" s="2">
        <v>10.400733317736167</v>
      </c>
      <c r="AD58" s="2">
        <v>10.950726845798499</v>
      </c>
    </row>
    <row r="59" spans="9:32">
      <c r="I59" s="9">
        <v>12.086619656771886</v>
      </c>
      <c r="J59" s="6"/>
      <c r="L59" s="1">
        <v>7.700266520244452</v>
      </c>
      <c r="M59" s="1">
        <v>14.817498959129081</v>
      </c>
      <c r="W59" s="7">
        <v>12.886100634496223</v>
      </c>
      <c r="X59" s="7">
        <v>7.700266520244452</v>
      </c>
    </row>
    <row r="60" spans="9:32">
      <c r="I60" s="8">
        <v>13.604346263050674</v>
      </c>
      <c r="J60" s="5" t="s">
        <v>25</v>
      </c>
      <c r="L60" s="1">
        <v>12.101591203375515</v>
      </c>
      <c r="M60" s="1">
        <v>12.700607162655285</v>
      </c>
      <c r="W60" s="9">
        <v>12.700607162655285</v>
      </c>
      <c r="X60" s="9">
        <v>12.086619656771886</v>
      </c>
    </row>
    <row r="61" spans="9:32" ht="14.95" thickBot="1">
      <c r="I61" s="7">
        <v>15.122072869329461</v>
      </c>
      <c r="J61" s="4"/>
      <c r="L61" s="1">
        <v>13.594540302181478</v>
      </c>
      <c r="M61" s="1">
        <v>13.865923396782959</v>
      </c>
      <c r="O61" s="1" t="s">
        <v>10</v>
      </c>
      <c r="W61" s="8">
        <v>13.865923396782959</v>
      </c>
      <c r="X61" s="8">
        <v>13.604346263050674</v>
      </c>
      <c r="Z61" s="1" t="s">
        <v>10</v>
      </c>
    </row>
    <row r="62" spans="9:32">
      <c r="I62" s="9">
        <v>11.345498959129083</v>
      </c>
      <c r="J62" s="6"/>
      <c r="L62" s="1">
        <v>15.08748940098744</v>
      </c>
      <c r="M62" s="1">
        <v>15.031239630910637</v>
      </c>
      <c r="O62" s="3" t="s">
        <v>9</v>
      </c>
      <c r="P62" s="3" t="s">
        <v>8</v>
      </c>
      <c r="Q62" s="3" t="s">
        <v>7</v>
      </c>
      <c r="R62" s="3" t="s">
        <v>6</v>
      </c>
      <c r="S62" s="3" t="s">
        <v>5</v>
      </c>
      <c r="T62" s="3" t="s">
        <v>4</v>
      </c>
      <c r="U62" s="3" t="s">
        <v>3</v>
      </c>
      <c r="W62" s="7">
        <v>15.031239630910637</v>
      </c>
      <c r="X62" s="7">
        <v>15.122072869329461</v>
      </c>
      <c r="Z62" s="3" t="s">
        <v>9</v>
      </c>
      <c r="AA62" s="3" t="s">
        <v>8</v>
      </c>
      <c r="AB62" s="3" t="s">
        <v>7</v>
      </c>
      <c r="AC62" s="3" t="s">
        <v>6</v>
      </c>
      <c r="AD62" s="3" t="s">
        <v>5</v>
      </c>
      <c r="AE62" s="3" t="s">
        <v>4</v>
      </c>
      <c r="AF62" s="3" t="s">
        <v>3</v>
      </c>
    </row>
    <row r="63" spans="9:32">
      <c r="I63" s="8">
        <v>13.081498959129084</v>
      </c>
      <c r="J63" s="5" t="s">
        <v>24</v>
      </c>
      <c r="L63" s="1">
        <v>9.4241006344962255</v>
      </c>
      <c r="M63" s="1">
        <v>11.148839554154998</v>
      </c>
      <c r="O63" s="1" t="s">
        <v>2</v>
      </c>
      <c r="P63" s="1">
        <v>66.432331496440042</v>
      </c>
      <c r="Q63" s="1">
        <v>1</v>
      </c>
      <c r="R63" s="1">
        <v>66.432331496440042</v>
      </c>
      <c r="S63" s="1">
        <v>12.420336858482038</v>
      </c>
      <c r="T63" s="1">
        <v>1.9096391767457399E-3</v>
      </c>
      <c r="U63" s="1">
        <v>4.3009495017776587</v>
      </c>
      <c r="W63" s="9">
        <v>11.148839554154998</v>
      </c>
      <c r="X63" s="9">
        <v>11.345498959129083</v>
      </c>
      <c r="Z63" s="1" t="s">
        <v>2</v>
      </c>
      <c r="AA63" s="1">
        <v>33.399694365198087</v>
      </c>
      <c r="AB63" s="1">
        <v>1</v>
      </c>
      <c r="AC63" s="1">
        <v>33.399694365198087</v>
      </c>
      <c r="AD63" s="1">
        <v>4.8757557557073623</v>
      </c>
      <c r="AE63" s="1">
        <v>3.7961521528145172E-2</v>
      </c>
      <c r="AF63" s="1">
        <v>4.3009495017776587</v>
      </c>
    </row>
    <row r="64" spans="9:32">
      <c r="I64" s="7">
        <v>14.817498959129081</v>
      </c>
      <c r="J64" s="4"/>
      <c r="L64" s="1">
        <v>11.155100634496224</v>
      </c>
      <c r="M64" s="1">
        <v>12.424839554155</v>
      </c>
      <c r="O64" s="1" t="s">
        <v>1</v>
      </c>
      <c r="P64" s="1">
        <v>117.67082564460338</v>
      </c>
      <c r="Q64" s="1">
        <v>22</v>
      </c>
      <c r="R64" s="1">
        <v>5.3486738929365174</v>
      </c>
      <c r="W64" s="8">
        <v>12.424839554155</v>
      </c>
      <c r="X64" s="8">
        <v>13.081498959129084</v>
      </c>
      <c r="Z64" s="1" t="s">
        <v>1</v>
      </c>
      <c r="AA64" s="1">
        <v>150.70346277584528</v>
      </c>
      <c r="AB64" s="1">
        <v>22</v>
      </c>
      <c r="AC64" s="1">
        <v>6.8501573989020583</v>
      </c>
    </row>
    <row r="65" spans="9:32">
      <c r="I65" s="9">
        <v>12.101591203375515</v>
      </c>
      <c r="J65" s="6"/>
      <c r="L65" s="1">
        <v>12.886100634496223</v>
      </c>
      <c r="M65" s="1">
        <v>13.700839554154999</v>
      </c>
      <c r="W65" s="7">
        <v>13.700839554154999</v>
      </c>
      <c r="X65" s="7">
        <v>14.817498959129081</v>
      </c>
    </row>
    <row r="66" spans="9:32" ht="14.95" thickBot="1">
      <c r="I66" s="8">
        <v>13.594540302181478</v>
      </c>
      <c r="J66" s="5" t="s">
        <v>23</v>
      </c>
      <c r="O66" s="2" t="s">
        <v>0</v>
      </c>
      <c r="P66" s="2">
        <v>184.10315714104343</v>
      </c>
      <c r="Q66" s="2">
        <v>23</v>
      </c>
      <c r="R66" s="2"/>
      <c r="S66" s="2"/>
      <c r="T66" s="2"/>
      <c r="U66" s="2"/>
      <c r="Z66" s="2" t="s">
        <v>0</v>
      </c>
      <c r="AA66" s="2">
        <v>184.10315714104337</v>
      </c>
      <c r="AB66" s="2">
        <v>23</v>
      </c>
      <c r="AC66" s="2"/>
      <c r="AD66" s="2"/>
      <c r="AE66" s="2"/>
      <c r="AF66" s="2"/>
    </row>
    <row r="67" spans="9:32">
      <c r="I67" s="7">
        <v>15.08748940098744</v>
      </c>
      <c r="J67" s="4"/>
      <c r="L67" s="1">
        <v>0</v>
      </c>
      <c r="M67" s="1" t="s">
        <v>22</v>
      </c>
    </row>
    <row r="68" spans="9:32">
      <c r="I68" s="9">
        <v>9.4241006344962255</v>
      </c>
      <c r="J68" s="6"/>
      <c r="L68" s="1">
        <v>7.3194211392880257</v>
      </c>
      <c r="M68" s="1">
        <v>5.8942665202444529</v>
      </c>
    </row>
    <row r="69" spans="9:32">
      <c r="I69" s="8">
        <v>11.155100634496224</v>
      </c>
      <c r="J69" s="5" t="s">
        <v>21</v>
      </c>
      <c r="L69" s="1">
        <v>8.1198215285204611</v>
      </c>
      <c r="M69" s="1">
        <v>6.7972665202444524</v>
      </c>
      <c r="O69" s="1" t="s">
        <v>20</v>
      </c>
    </row>
    <row r="70" spans="9:32">
      <c r="I70" s="7">
        <v>12.886100634496223</v>
      </c>
      <c r="J70" s="4"/>
      <c r="L70" s="1">
        <v>8.9202219177528974</v>
      </c>
      <c r="M70" s="1">
        <v>7.700266520244452</v>
      </c>
    </row>
    <row r="71" spans="9:32" ht="14.95" thickBot="1">
      <c r="I71" s="9">
        <v>12.700607162655285</v>
      </c>
      <c r="J71" s="6"/>
      <c r="L71" s="1">
        <v>12.086619656771886</v>
      </c>
      <c r="M71" s="1">
        <v>11.345498959129083</v>
      </c>
      <c r="O71" s="1" t="s">
        <v>19</v>
      </c>
    </row>
    <row r="72" spans="9:32">
      <c r="I72" s="8">
        <v>13.865923396782959</v>
      </c>
      <c r="J72" s="5" t="s">
        <v>18</v>
      </c>
      <c r="L72" s="1">
        <v>13.604346263050674</v>
      </c>
      <c r="M72" s="1">
        <v>13.081498959129084</v>
      </c>
      <c r="O72" s="3" t="s">
        <v>17</v>
      </c>
      <c r="P72" s="3" t="s">
        <v>16</v>
      </c>
      <c r="Q72" s="3" t="s">
        <v>15</v>
      </c>
      <c r="R72" s="3" t="s">
        <v>14</v>
      </c>
      <c r="S72" s="3" t="s">
        <v>13</v>
      </c>
    </row>
    <row r="73" spans="9:32">
      <c r="I73" s="7">
        <v>15.031239630910637</v>
      </c>
      <c r="J73" s="4"/>
      <c r="L73" s="1">
        <v>15.122072869329461</v>
      </c>
      <c r="M73" s="1">
        <v>14.817498959129081</v>
      </c>
      <c r="O73" s="1">
        <v>0</v>
      </c>
      <c r="P73" s="1">
        <v>12</v>
      </c>
      <c r="Q73" s="1">
        <v>147.55389447160672</v>
      </c>
      <c r="R73" s="1">
        <v>12.296157872633893</v>
      </c>
      <c r="S73" s="1">
        <v>7.5428451016109648</v>
      </c>
    </row>
    <row r="74" spans="9:32" ht="14.95" thickBot="1">
      <c r="I74" s="9">
        <v>11.148839554154998</v>
      </c>
      <c r="J74" s="6"/>
      <c r="L74" s="1">
        <v>12.101591203375515</v>
      </c>
      <c r="M74" s="1">
        <v>9.4241006344962255</v>
      </c>
      <c r="O74" s="2" t="s">
        <v>12</v>
      </c>
      <c r="P74" s="2">
        <v>12</v>
      </c>
      <c r="Q74" s="2">
        <v>130.37611700407427</v>
      </c>
      <c r="R74" s="2">
        <v>10.864676417006189</v>
      </c>
      <c r="S74" s="2">
        <v>8.0760932796806415</v>
      </c>
    </row>
    <row r="75" spans="9:32">
      <c r="I75" s="8">
        <v>12.424839554155</v>
      </c>
      <c r="J75" s="5" t="s">
        <v>11</v>
      </c>
      <c r="L75" s="1">
        <v>13.594540302181478</v>
      </c>
      <c r="M75" s="1">
        <v>11.155100634496224</v>
      </c>
    </row>
    <row r="76" spans="9:32">
      <c r="I76" s="7">
        <v>13.700839554154999</v>
      </c>
      <c r="J76" s="4"/>
      <c r="L76" s="1">
        <v>15.08748940098744</v>
      </c>
      <c r="M76" s="1">
        <v>12.886100634496223</v>
      </c>
    </row>
    <row r="77" spans="9:32" ht="14.95" thickBot="1">
      <c r="L77" s="1">
        <v>12.700607162655285</v>
      </c>
      <c r="M77" s="1">
        <v>11.148839554154998</v>
      </c>
      <c r="O77" s="1" t="s">
        <v>10</v>
      </c>
    </row>
    <row r="78" spans="9:32">
      <c r="L78" s="1">
        <v>13.865923396782959</v>
      </c>
      <c r="M78" s="1">
        <v>12.424839554155</v>
      </c>
      <c r="O78" s="3" t="s">
        <v>9</v>
      </c>
      <c r="P78" s="3" t="s">
        <v>8</v>
      </c>
      <c r="Q78" s="3" t="s">
        <v>7</v>
      </c>
      <c r="R78" s="3" t="s">
        <v>6</v>
      </c>
      <c r="S78" s="3" t="s">
        <v>5</v>
      </c>
      <c r="T78" s="3" t="s">
        <v>4</v>
      </c>
      <c r="U78" s="3" t="s">
        <v>3</v>
      </c>
    </row>
    <row r="79" spans="9:32">
      <c r="L79" s="1">
        <v>15.031239630910637</v>
      </c>
      <c r="M79" s="1">
        <v>13.700839554154999</v>
      </c>
      <c r="O79" s="1" t="s">
        <v>2</v>
      </c>
      <c r="P79" s="1">
        <v>12.294834946836119</v>
      </c>
      <c r="Q79" s="1">
        <v>1</v>
      </c>
      <c r="R79" s="1">
        <v>12.294834946836119</v>
      </c>
      <c r="S79" s="1">
        <v>1.5743496320547521</v>
      </c>
      <c r="T79" s="1">
        <v>0.22274301168376048</v>
      </c>
      <c r="U79" s="1">
        <v>4.3009495017776587</v>
      </c>
    </row>
    <row r="80" spans="9:32">
      <c r="O80" s="1" t="s">
        <v>1</v>
      </c>
      <c r="P80" s="1">
        <v>171.80832219420734</v>
      </c>
      <c r="Q80" s="1">
        <v>22</v>
      </c>
      <c r="R80" s="1">
        <v>7.809469190645788</v>
      </c>
    </row>
    <row r="82" spans="9:33" ht="14.95" thickBot="1">
      <c r="L82" s="1" t="s">
        <v>35</v>
      </c>
      <c r="M82" s="1" t="s">
        <v>34</v>
      </c>
      <c r="O82" s="2" t="s">
        <v>0</v>
      </c>
      <c r="P82" s="2">
        <v>184.10315714104345</v>
      </c>
      <c r="Q82" s="2">
        <v>23</v>
      </c>
      <c r="R82" s="2"/>
      <c r="S82" s="2"/>
      <c r="T82" s="2"/>
      <c r="U82" s="2"/>
      <c r="X82" s="1" t="s">
        <v>33</v>
      </c>
      <c r="Y82" s="1" t="s">
        <v>32</v>
      </c>
      <c r="AA82" s="1" t="s">
        <v>20</v>
      </c>
    </row>
    <row r="83" spans="9:33">
      <c r="I83" s="9"/>
      <c r="J83" s="6">
        <v>14.824259543787878</v>
      </c>
      <c r="L83" s="1">
        <v>14.824259543787878</v>
      </c>
      <c r="M83" s="1">
        <v>18.216084190458801</v>
      </c>
      <c r="X83" s="6">
        <v>13.796731643472091</v>
      </c>
      <c r="Y83" s="6">
        <v>14.824259543787878</v>
      </c>
    </row>
    <row r="84" spans="9:33" ht="14.95" thickBot="1">
      <c r="I84" s="8" t="s">
        <v>31</v>
      </c>
      <c r="J84" s="5">
        <v>16.395919708259026</v>
      </c>
      <c r="L84" s="1">
        <v>16.395919708259026</v>
      </c>
      <c r="M84" s="1">
        <v>20.219509830447336</v>
      </c>
      <c r="O84" s="1" t="s">
        <v>20</v>
      </c>
      <c r="X84" s="5">
        <v>15.464022416496901</v>
      </c>
      <c r="Y84" s="5">
        <v>16.395919708259026</v>
      </c>
      <c r="AA84" s="1" t="s">
        <v>19</v>
      </c>
    </row>
    <row r="85" spans="9:33">
      <c r="I85" s="7"/>
      <c r="J85" s="4">
        <v>17.967579872730173</v>
      </c>
      <c r="L85" s="1">
        <v>17.967579872730173</v>
      </c>
      <c r="M85" s="1">
        <v>22.222935470435871</v>
      </c>
      <c r="X85" s="4">
        <v>17.131313189521713</v>
      </c>
      <c r="Y85" s="4">
        <v>17.967579872730173</v>
      </c>
      <c r="AA85" s="3" t="s">
        <v>17</v>
      </c>
      <c r="AB85" s="3" t="s">
        <v>16</v>
      </c>
      <c r="AC85" s="3" t="s">
        <v>15</v>
      </c>
      <c r="AD85" s="3" t="s">
        <v>14</v>
      </c>
      <c r="AE85" s="3" t="s">
        <v>13</v>
      </c>
    </row>
    <row r="86" spans="9:33" ht="14.95" thickBot="1">
      <c r="I86" s="9"/>
      <c r="J86" s="6">
        <v>11.792024903269377</v>
      </c>
      <c r="L86" s="1">
        <v>11.792024903269377</v>
      </c>
      <c r="M86" s="1">
        <v>15.568583729097675</v>
      </c>
      <c r="O86" s="1" t="s">
        <v>19</v>
      </c>
      <c r="X86" s="6">
        <v>10.348952734912146</v>
      </c>
      <c r="Y86" s="6">
        <v>11.792024903269377</v>
      </c>
      <c r="AA86" s="1" t="s">
        <v>30</v>
      </c>
      <c r="AB86" s="1">
        <v>12</v>
      </c>
      <c r="AC86" s="1">
        <v>172.0177456483957</v>
      </c>
      <c r="AD86" s="1">
        <v>14.334812137366308</v>
      </c>
      <c r="AE86" s="1">
        <v>4.0955635842209297</v>
      </c>
    </row>
    <row r="87" spans="9:33" ht="14.95" thickBot="1">
      <c r="I87" s="8" t="s">
        <v>29</v>
      </c>
      <c r="J87" s="5">
        <v>13.477024903269378</v>
      </c>
      <c r="L87" s="1">
        <v>13.477024903269378</v>
      </c>
      <c r="M87" s="1">
        <v>18.093583729097674</v>
      </c>
      <c r="O87" s="3" t="s">
        <v>17</v>
      </c>
      <c r="P87" s="3" t="s">
        <v>16</v>
      </c>
      <c r="Q87" s="3" t="s">
        <v>15</v>
      </c>
      <c r="R87" s="3" t="s">
        <v>14</v>
      </c>
      <c r="S87" s="3" t="s">
        <v>13</v>
      </c>
      <c r="X87" s="5">
        <v>12.237952734912145</v>
      </c>
      <c r="Y87" s="5">
        <v>13.477024903269378</v>
      </c>
      <c r="AA87" s="2" t="s">
        <v>28</v>
      </c>
      <c r="AB87" s="2">
        <v>12</v>
      </c>
      <c r="AC87" s="2">
        <v>204.55811451322026</v>
      </c>
      <c r="AD87" s="2">
        <v>17.046509542768355</v>
      </c>
      <c r="AE87" s="2">
        <v>9.4894280581926811</v>
      </c>
    </row>
    <row r="88" spans="9:33">
      <c r="I88" s="7"/>
      <c r="J88" s="4">
        <v>15.162024903269378</v>
      </c>
      <c r="L88" s="1">
        <v>15.162024903269378</v>
      </c>
      <c r="M88" s="1">
        <v>20.618583729097672</v>
      </c>
      <c r="O88" s="1" t="s">
        <v>27</v>
      </c>
      <c r="P88" s="1">
        <v>12</v>
      </c>
      <c r="Q88" s="1">
        <v>172.72475928881238</v>
      </c>
      <c r="R88" s="1">
        <v>14.393729940734366</v>
      </c>
      <c r="S88" s="1">
        <v>5.0219163996299692</v>
      </c>
      <c r="X88" s="4">
        <v>14.126952734912145</v>
      </c>
      <c r="Y88" s="4">
        <v>15.162024903269378</v>
      </c>
    </row>
    <row r="89" spans="9:33" ht="14.95" thickBot="1">
      <c r="I89" s="9"/>
      <c r="J89" s="6">
        <v>18.216084190458801</v>
      </c>
      <c r="L89" s="1">
        <v>13.796731643472091</v>
      </c>
      <c r="M89" s="1">
        <v>14.542159694183839</v>
      </c>
      <c r="O89" s="2" t="s">
        <v>26</v>
      </c>
      <c r="P89" s="2">
        <v>12</v>
      </c>
      <c r="Q89" s="2">
        <v>203.85110087280361</v>
      </c>
      <c r="R89" s="2">
        <v>16.987591739400301</v>
      </c>
      <c r="S89" s="2">
        <v>8.9040845816302863</v>
      </c>
      <c r="X89" s="6">
        <v>14.542159694183839</v>
      </c>
      <c r="Y89" s="6">
        <v>18.216084190458801</v>
      </c>
    </row>
    <row r="90" spans="9:33" ht="14.95" thickBot="1">
      <c r="I90" s="8" t="s">
        <v>25</v>
      </c>
      <c r="J90" s="5">
        <v>20.219509830447336</v>
      </c>
      <c r="L90" s="1">
        <v>15.464022416496901</v>
      </c>
      <c r="M90" s="1">
        <v>15.863195263559971</v>
      </c>
      <c r="X90" s="5">
        <v>15.863195263559971</v>
      </c>
      <c r="Y90" s="5">
        <v>20.219509830447336</v>
      </c>
      <c r="AA90" s="1" t="s">
        <v>10</v>
      </c>
    </row>
    <row r="91" spans="9:33">
      <c r="I91" s="7"/>
      <c r="J91" s="4">
        <v>22.222935470435871</v>
      </c>
      <c r="L91" s="1">
        <v>17.131313189521713</v>
      </c>
      <c r="M91" s="1">
        <v>17.184230832936102</v>
      </c>
      <c r="X91" s="4">
        <v>17.184230832936102</v>
      </c>
      <c r="Y91" s="4">
        <v>22.222935470435871</v>
      </c>
      <c r="AA91" s="3" t="s">
        <v>9</v>
      </c>
      <c r="AB91" s="3" t="s">
        <v>8</v>
      </c>
      <c r="AC91" s="3" t="s">
        <v>7</v>
      </c>
      <c r="AD91" s="3" t="s">
        <v>6</v>
      </c>
      <c r="AE91" s="3" t="s">
        <v>5</v>
      </c>
      <c r="AF91" s="3" t="s">
        <v>4</v>
      </c>
      <c r="AG91" s="3" t="s">
        <v>3</v>
      </c>
    </row>
    <row r="92" spans="9:33" ht="14.95" thickBot="1">
      <c r="I92" s="9"/>
      <c r="J92" s="6">
        <v>15.568583729097675</v>
      </c>
      <c r="L92" s="1">
        <v>10.348952734912146</v>
      </c>
      <c r="M92" s="1">
        <v>12.378078134496224</v>
      </c>
      <c r="O92" s="1" t="s">
        <v>10</v>
      </c>
      <c r="X92" s="6">
        <v>12.378078134496224</v>
      </c>
      <c r="Y92" s="6">
        <v>15.568583729097675</v>
      </c>
      <c r="AA92" s="1" t="s">
        <v>2</v>
      </c>
      <c r="AB92" s="1">
        <v>44.119816910785062</v>
      </c>
      <c r="AC92" s="1">
        <v>1</v>
      </c>
      <c r="AD92" s="1">
        <v>44.119816910785062</v>
      </c>
      <c r="AE92" s="1">
        <v>6.4953763788913657</v>
      </c>
      <c r="AF92" s="1">
        <v>1.8309185388886064E-2</v>
      </c>
      <c r="AG92" s="1">
        <v>4.3009495017776587</v>
      </c>
    </row>
    <row r="93" spans="9:33">
      <c r="I93" s="8" t="s">
        <v>24</v>
      </c>
      <c r="J93" s="5">
        <v>18.093583729097674</v>
      </c>
      <c r="L93" s="1">
        <v>12.237952734912145</v>
      </c>
      <c r="M93" s="1">
        <v>13.774078134496223</v>
      </c>
      <c r="O93" s="3" t="s">
        <v>9</v>
      </c>
      <c r="P93" s="3" t="s">
        <v>8</v>
      </c>
      <c r="Q93" s="3" t="s">
        <v>7</v>
      </c>
      <c r="R93" s="3" t="s">
        <v>6</v>
      </c>
      <c r="S93" s="3" t="s">
        <v>5</v>
      </c>
      <c r="T93" s="3" t="s">
        <v>4</v>
      </c>
      <c r="U93" s="3" t="s">
        <v>3</v>
      </c>
      <c r="X93" s="5">
        <v>13.774078134496223</v>
      </c>
      <c r="Y93" s="5">
        <v>18.093583729097674</v>
      </c>
      <c r="AA93" s="1" t="s">
        <v>1</v>
      </c>
      <c r="AB93" s="1">
        <v>149.43490806654995</v>
      </c>
      <c r="AC93" s="1">
        <v>22</v>
      </c>
      <c r="AD93" s="1">
        <v>6.7924958212068161</v>
      </c>
    </row>
    <row r="94" spans="9:33">
      <c r="I94" s="7"/>
      <c r="J94" s="4">
        <v>20.618583729097672</v>
      </c>
      <c r="L94" s="1">
        <v>14.126952734912145</v>
      </c>
      <c r="M94" s="1">
        <v>15.170078134496222</v>
      </c>
      <c r="O94" s="1" t="s">
        <v>2</v>
      </c>
      <c r="P94" s="1">
        <v>40.368714183471013</v>
      </c>
      <c r="Q94" s="1">
        <v>1</v>
      </c>
      <c r="R94" s="1">
        <v>40.368714183471013</v>
      </c>
      <c r="S94" s="1">
        <v>5.7976032369656592</v>
      </c>
      <c r="T94" s="1">
        <v>2.4873935493167368E-2</v>
      </c>
      <c r="U94" s="1">
        <v>4.3009495017776587</v>
      </c>
      <c r="X94" s="4">
        <v>15.170078134496222</v>
      </c>
      <c r="Y94" s="4">
        <v>20.618583729097672</v>
      </c>
    </row>
    <row r="95" spans="9:33" ht="14.95" thickBot="1">
      <c r="I95" s="9"/>
      <c r="J95" s="6">
        <v>13.796731643472091</v>
      </c>
      <c r="O95" s="1" t="s">
        <v>1</v>
      </c>
      <c r="P95" s="1">
        <v>153.186010793864</v>
      </c>
      <c r="Q95" s="1">
        <v>22</v>
      </c>
      <c r="R95" s="1">
        <v>6.9630004906301819</v>
      </c>
      <c r="AA95" s="2" t="s">
        <v>0</v>
      </c>
      <c r="AB95" s="2">
        <v>193.55472497733501</v>
      </c>
      <c r="AC95" s="2">
        <v>23</v>
      </c>
      <c r="AD95" s="2"/>
      <c r="AE95" s="2"/>
      <c r="AF95" s="2"/>
      <c r="AG95" s="2"/>
    </row>
    <row r="96" spans="9:33">
      <c r="I96" s="8" t="s">
        <v>23</v>
      </c>
      <c r="J96" s="5">
        <v>15.464022416496901</v>
      </c>
      <c r="L96" s="1">
        <v>0</v>
      </c>
      <c r="M96" s="1" t="s">
        <v>22</v>
      </c>
    </row>
    <row r="97" spans="9:21" ht="14.95" thickBot="1">
      <c r="I97" s="7"/>
      <c r="J97" s="4">
        <v>17.131313189521713</v>
      </c>
      <c r="L97" s="6">
        <v>14.824259543787878</v>
      </c>
      <c r="M97" s="6">
        <v>11.792024903269377</v>
      </c>
      <c r="O97" s="2" t="s">
        <v>0</v>
      </c>
      <c r="P97" s="2">
        <v>193.55472497733501</v>
      </c>
      <c r="Q97" s="2">
        <v>23</v>
      </c>
      <c r="R97" s="2"/>
      <c r="S97" s="2"/>
      <c r="T97" s="2"/>
      <c r="U97" s="2"/>
    </row>
    <row r="98" spans="9:21">
      <c r="I98" s="9"/>
      <c r="J98" s="6">
        <v>10.348952734912146</v>
      </c>
      <c r="L98" s="5">
        <v>16.395919708259026</v>
      </c>
      <c r="M98" s="5">
        <v>13.477024903269378</v>
      </c>
    </row>
    <row r="99" spans="9:21">
      <c r="I99" s="8" t="s">
        <v>21</v>
      </c>
      <c r="J99" s="5">
        <v>12.237952734912145</v>
      </c>
      <c r="L99" s="4">
        <v>17.967579872730173</v>
      </c>
      <c r="M99" s="4">
        <v>15.162024903269378</v>
      </c>
      <c r="O99" s="1" t="s">
        <v>20</v>
      </c>
    </row>
    <row r="100" spans="9:21">
      <c r="I100" s="7"/>
      <c r="J100" s="4">
        <v>14.126952734912145</v>
      </c>
      <c r="L100" s="6">
        <v>18.216084190458801</v>
      </c>
      <c r="M100" s="6">
        <v>15.568583729097675</v>
      </c>
    </row>
    <row r="101" spans="9:21" ht="14.95" thickBot="1">
      <c r="I101" s="9"/>
      <c r="J101" s="6">
        <v>14.542159694183839</v>
      </c>
      <c r="L101" s="5">
        <v>20.219509830447336</v>
      </c>
      <c r="M101" s="5">
        <v>18.093583729097674</v>
      </c>
      <c r="O101" s="1" t="s">
        <v>19</v>
      </c>
    </row>
    <row r="102" spans="9:21">
      <c r="I102" s="8" t="s">
        <v>18</v>
      </c>
      <c r="J102" s="5">
        <v>15.863195263559971</v>
      </c>
      <c r="L102" s="4">
        <v>22.222935470435871</v>
      </c>
      <c r="M102" s="4">
        <v>20.618583729097672</v>
      </c>
      <c r="O102" s="3" t="s">
        <v>17</v>
      </c>
      <c r="P102" s="3" t="s">
        <v>16</v>
      </c>
      <c r="Q102" s="3" t="s">
        <v>15</v>
      </c>
      <c r="R102" s="3" t="s">
        <v>14</v>
      </c>
      <c r="S102" s="3" t="s">
        <v>13</v>
      </c>
    </row>
    <row r="103" spans="9:21">
      <c r="I103" s="7"/>
      <c r="J103" s="4">
        <v>17.184230832936102</v>
      </c>
      <c r="L103" s="6">
        <v>13.796731643472091</v>
      </c>
      <c r="M103" s="6">
        <v>10.348952734912146</v>
      </c>
      <c r="O103" s="1">
        <v>0</v>
      </c>
      <c r="P103" s="1">
        <v>12</v>
      </c>
      <c r="Q103" s="1">
        <v>203.82794165628968</v>
      </c>
      <c r="R103" s="1">
        <v>16.985661804690807</v>
      </c>
      <c r="S103" s="1">
        <v>5.9236641820729838</v>
      </c>
    </row>
    <row r="104" spans="9:21" ht="14.95" thickBot="1">
      <c r="I104" s="9"/>
      <c r="J104" s="6">
        <v>12.378078134496224</v>
      </c>
      <c r="L104" s="5">
        <v>15.464022416496901</v>
      </c>
      <c r="M104" s="5">
        <v>12.237952734912145</v>
      </c>
      <c r="O104" s="2" t="s">
        <v>12</v>
      </c>
      <c r="P104" s="2">
        <v>12</v>
      </c>
      <c r="Q104" s="2">
        <v>172.74791850532625</v>
      </c>
      <c r="R104" s="2">
        <v>14.395659875443855</v>
      </c>
      <c r="S104" s="2">
        <v>8.0132508194104624</v>
      </c>
    </row>
    <row r="105" spans="9:21">
      <c r="I105" s="8" t="s">
        <v>11</v>
      </c>
      <c r="J105" s="5">
        <v>13.774078134496223</v>
      </c>
      <c r="L105" s="4">
        <v>17.131313189521713</v>
      </c>
      <c r="M105" s="4">
        <v>14.126952734912145</v>
      </c>
    </row>
    <row r="106" spans="9:21">
      <c r="I106" s="7"/>
      <c r="J106" s="4">
        <v>15.170078134496222</v>
      </c>
      <c r="L106" s="6">
        <v>14.542159694183839</v>
      </c>
      <c r="M106" s="6">
        <v>12.378078134496224</v>
      </c>
    </row>
    <row r="107" spans="9:21" ht="14.95" thickBot="1">
      <c r="L107" s="5">
        <v>15.863195263559971</v>
      </c>
      <c r="M107" s="5">
        <v>13.774078134496223</v>
      </c>
      <c r="O107" s="1" t="s">
        <v>10</v>
      </c>
    </row>
    <row r="108" spans="9:21">
      <c r="L108" s="4">
        <v>17.184230832936102</v>
      </c>
      <c r="M108" s="4">
        <v>15.170078134496222</v>
      </c>
      <c r="O108" s="3" t="s">
        <v>9</v>
      </c>
      <c r="P108" s="3" t="s">
        <v>8</v>
      </c>
      <c r="Q108" s="3" t="s">
        <v>7</v>
      </c>
      <c r="R108" s="3" t="s">
        <v>6</v>
      </c>
      <c r="S108" s="3" t="s">
        <v>5</v>
      </c>
      <c r="T108" s="3" t="s">
        <v>4</v>
      </c>
      <c r="U108" s="3" t="s">
        <v>3</v>
      </c>
    </row>
    <row r="109" spans="9:21">
      <c r="O109" s="1" t="s">
        <v>2</v>
      </c>
      <c r="P109" s="1">
        <v>40.248659961017694</v>
      </c>
      <c r="Q109" s="1">
        <v>1</v>
      </c>
      <c r="R109" s="1">
        <v>40.248659961017694</v>
      </c>
      <c r="S109" s="1">
        <v>5.7758348898208514</v>
      </c>
      <c r="T109" s="1">
        <v>2.5117335438351006E-2</v>
      </c>
      <c r="U109" s="1">
        <v>4.3009495017776587</v>
      </c>
    </row>
    <row r="110" spans="9:21">
      <c r="O110" s="1" t="s">
        <v>1</v>
      </c>
      <c r="P110" s="1">
        <v>153.30606501631729</v>
      </c>
      <c r="Q110" s="1">
        <v>22</v>
      </c>
      <c r="R110" s="1">
        <v>6.9684575007416951</v>
      </c>
    </row>
    <row r="112" spans="9:21" ht="14.95" thickBot="1">
      <c r="O112" s="2" t="s">
        <v>0</v>
      </c>
      <c r="P112" s="2">
        <v>193.55472497733498</v>
      </c>
      <c r="Q112" s="2">
        <v>23</v>
      </c>
      <c r="R112" s="2"/>
      <c r="S112" s="2"/>
      <c r="T112" s="2"/>
      <c r="U112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5F480-25B5-488C-86F0-9401B7C12C96}">
  <dimension ref="B1:S75"/>
  <sheetViews>
    <sheetView topLeftCell="B1" workbookViewId="0">
      <selection activeCell="D3" sqref="D3:I3"/>
    </sheetView>
  </sheetViews>
  <sheetFormatPr defaultRowHeight="14.3"/>
  <cols>
    <col min="1" max="1" width="9" style="1"/>
    <col min="2" max="2" width="25.125" style="1" customWidth="1"/>
    <col min="3" max="3" width="13.125" style="1" customWidth="1"/>
    <col min="4" max="9" width="9" style="1"/>
    <col min="10" max="10" width="9" style="1" customWidth="1"/>
    <col min="11" max="11" width="12.25" style="1" customWidth="1"/>
    <col min="12" max="16384" width="9" style="1"/>
  </cols>
  <sheetData>
    <row r="1" spans="2:19">
      <c r="C1" s="38" t="s">
        <v>59</v>
      </c>
      <c r="D1" s="38"/>
      <c r="E1" s="38"/>
      <c r="F1" s="38"/>
      <c r="G1" s="38"/>
      <c r="H1" s="38"/>
      <c r="I1" s="38"/>
      <c r="J1"/>
    </row>
    <row r="2" spans="2:19">
      <c r="D2" s="32" t="s">
        <v>51</v>
      </c>
      <c r="E2" s="32"/>
      <c r="F2" s="32"/>
      <c r="G2" s="32"/>
      <c r="H2" s="32"/>
      <c r="I2" s="32"/>
    </row>
    <row r="3" spans="2:19">
      <c r="B3" s="1" t="s">
        <v>53</v>
      </c>
      <c r="C3" s="1" t="s">
        <v>49</v>
      </c>
      <c r="D3" s="1">
        <v>1</v>
      </c>
      <c r="E3" s="1">
        <v>4</v>
      </c>
      <c r="F3" s="1">
        <v>9</v>
      </c>
      <c r="G3" s="1">
        <v>14</v>
      </c>
      <c r="H3" s="1">
        <v>19</v>
      </c>
      <c r="I3" s="1">
        <v>24</v>
      </c>
    </row>
    <row r="4" spans="2:19">
      <c r="C4" s="1" t="s">
        <v>44</v>
      </c>
      <c r="D4" s="29">
        <v>35.793677148225797</v>
      </c>
      <c r="E4" s="29">
        <v>105.442686288647</v>
      </c>
      <c r="F4" s="29">
        <v>132.650087479142</v>
      </c>
      <c r="G4" s="29">
        <v>106.80316290814601</v>
      </c>
      <c r="H4" s="29">
        <v>98.25</v>
      </c>
      <c r="I4" s="29">
        <v>85.23</v>
      </c>
      <c r="J4"/>
      <c r="K4"/>
      <c r="L4"/>
      <c r="M4"/>
      <c r="N4"/>
      <c r="O4"/>
      <c r="P4"/>
      <c r="Q4"/>
    </row>
    <row r="5" spans="2:19">
      <c r="C5" s="1" t="s">
        <v>39</v>
      </c>
      <c r="D5" s="29">
        <v>36.397262818929569</v>
      </c>
      <c r="E5" s="29">
        <v>107.15837835107</v>
      </c>
      <c r="F5" s="29">
        <v>148.44705352004499</v>
      </c>
      <c r="G5" s="29">
        <v>121.053905741821</v>
      </c>
      <c r="H5" s="29">
        <v>107.12</v>
      </c>
      <c r="I5" s="34">
        <v>92.91</v>
      </c>
      <c r="J5"/>
      <c r="K5"/>
      <c r="L5"/>
      <c r="M5"/>
      <c r="N5"/>
      <c r="O5"/>
      <c r="P5"/>
      <c r="Q5"/>
    </row>
    <row r="6" spans="2:19">
      <c r="C6" s="1" t="s">
        <v>50</v>
      </c>
      <c r="D6" s="29">
        <v>80.472464630427623</v>
      </c>
      <c r="E6" s="29">
        <v>140.97999999999999</v>
      </c>
      <c r="F6" s="29">
        <v>42.29</v>
      </c>
      <c r="G6" s="29">
        <v>27.12</v>
      </c>
      <c r="H6" s="29">
        <v>19.91</v>
      </c>
      <c r="I6" s="29">
        <v>12.28</v>
      </c>
      <c r="J6"/>
      <c r="K6"/>
      <c r="L6"/>
      <c r="M6"/>
      <c r="N6"/>
      <c r="O6"/>
      <c r="P6"/>
      <c r="Q6"/>
    </row>
    <row r="7" spans="2:19">
      <c r="C7" s="1" t="s">
        <v>37</v>
      </c>
      <c r="D7" s="29">
        <v>86.348488876038502</v>
      </c>
      <c r="E7" s="29">
        <v>155.805665503602</v>
      </c>
      <c r="F7" s="34">
        <v>53.1852489915277</v>
      </c>
      <c r="G7" s="29">
        <v>38.638875574409802</v>
      </c>
      <c r="H7" s="29">
        <v>26.422312348616</v>
      </c>
      <c r="I7" s="29">
        <v>16.9877157035714</v>
      </c>
      <c r="J7"/>
      <c r="K7"/>
      <c r="L7"/>
      <c r="M7"/>
      <c r="N7"/>
      <c r="O7"/>
      <c r="P7"/>
      <c r="Q7"/>
    </row>
    <row r="8" spans="2:19">
      <c r="C8" s="1" t="s">
        <v>43</v>
      </c>
      <c r="D8" s="28">
        <v>210.22007695351601</v>
      </c>
      <c r="E8" s="28">
        <v>174.88798385991399</v>
      </c>
      <c r="F8" s="28">
        <v>151.62446753126099</v>
      </c>
      <c r="G8" s="28">
        <v>115.03261433692001</v>
      </c>
      <c r="H8" s="28">
        <v>103.12</v>
      </c>
      <c r="I8" s="28">
        <v>93.66</v>
      </c>
      <c r="J8"/>
      <c r="K8"/>
      <c r="L8"/>
      <c r="M8"/>
      <c r="N8"/>
      <c r="O8"/>
      <c r="P8"/>
      <c r="Q8"/>
      <c r="R8" s="30"/>
    </row>
    <row r="9" spans="2:19" customFormat="1">
      <c r="C9" s="1" t="s">
        <v>38</v>
      </c>
      <c r="D9" s="28">
        <v>203.43474550848489</v>
      </c>
      <c r="E9" s="28">
        <v>177.71728197363501</v>
      </c>
      <c r="F9" s="35">
        <v>166.08085588161401</v>
      </c>
      <c r="G9" s="28">
        <v>132.40726462315999</v>
      </c>
      <c r="H9" s="35">
        <v>122.67</v>
      </c>
      <c r="I9" s="28">
        <v>110.12</v>
      </c>
    </row>
    <row r="10" spans="2:19" customFormat="1">
      <c r="C10" s="1" t="s">
        <v>41</v>
      </c>
      <c r="D10" s="28">
        <v>198.02579641032099</v>
      </c>
      <c r="E10" s="28">
        <v>129.27046657391301</v>
      </c>
      <c r="F10" s="28">
        <v>28.257751818947369</v>
      </c>
      <c r="G10" s="28">
        <v>8.5446699448818872</v>
      </c>
      <c r="H10" s="28">
        <v>12.310397557488784</v>
      </c>
      <c r="I10" s="28">
        <v>9.3247047158747289</v>
      </c>
    </row>
    <row r="11" spans="2:19">
      <c r="C11" s="1" t="s">
        <v>36</v>
      </c>
      <c r="D11" s="28">
        <v>191.26460390421499</v>
      </c>
      <c r="E11" s="28">
        <v>135.86010735846099</v>
      </c>
      <c r="F11" s="28">
        <v>46.812692077952697</v>
      </c>
      <c r="G11" s="28">
        <v>24.170168957847501</v>
      </c>
      <c r="H11" s="28">
        <v>17.513253555457698</v>
      </c>
      <c r="I11" s="28">
        <v>13.806042655120001</v>
      </c>
      <c r="J11"/>
      <c r="K11"/>
      <c r="L11"/>
      <c r="M11"/>
      <c r="N11"/>
      <c r="O11"/>
      <c r="P11"/>
      <c r="Q11"/>
      <c r="R11" s="33"/>
    </row>
    <row r="12" spans="2:19">
      <c r="J12"/>
      <c r="K12"/>
      <c r="L12"/>
      <c r="M12"/>
      <c r="N12"/>
      <c r="O12"/>
      <c r="P12"/>
      <c r="Q12"/>
    </row>
    <row r="14" spans="2:19">
      <c r="D14" s="31" t="s">
        <v>60</v>
      </c>
      <c r="E14" s="1" t="s">
        <v>59</v>
      </c>
      <c r="F14" s="31" t="s">
        <v>56</v>
      </c>
      <c r="G14" s="31" t="s">
        <v>57</v>
      </c>
      <c r="H14" s="31" t="s">
        <v>58</v>
      </c>
      <c r="I14" s="31" t="s">
        <v>55</v>
      </c>
      <c r="J14" s="36" t="s">
        <v>54</v>
      </c>
      <c r="M14" s="31" t="s">
        <v>60</v>
      </c>
      <c r="N14" s="1" t="s">
        <v>59</v>
      </c>
      <c r="O14" s="31" t="s">
        <v>56</v>
      </c>
      <c r="P14" s="31" t="s">
        <v>57</v>
      </c>
      <c r="Q14" s="31" t="s">
        <v>58</v>
      </c>
      <c r="R14" s="31" t="s">
        <v>55</v>
      </c>
      <c r="S14" s="36" t="s">
        <v>54</v>
      </c>
    </row>
    <row r="15" spans="2:19">
      <c r="B15" s="1" t="s">
        <v>52</v>
      </c>
      <c r="C15" s="1" t="s">
        <v>44</v>
      </c>
      <c r="D15" s="1">
        <v>1</v>
      </c>
      <c r="E15" s="34">
        <v>35.793677148225797</v>
      </c>
      <c r="F15" s="1">
        <v>39.590000000000003</v>
      </c>
      <c r="G15" s="1">
        <v>32.64</v>
      </c>
      <c r="H15" s="1">
        <v>35.14</v>
      </c>
      <c r="I15" s="1">
        <f>AVERAGE(F15:H15)</f>
        <v>35.79</v>
      </c>
      <c r="J15" s="1">
        <f>_xlfn.STDEV.P(F15:H15)</f>
        <v>2.8743115117653262</v>
      </c>
      <c r="L15" s="1" t="s">
        <v>39</v>
      </c>
      <c r="M15" s="1">
        <v>1</v>
      </c>
      <c r="N15" s="29">
        <v>36.397262818929569</v>
      </c>
      <c r="O15" s="1">
        <v>33</v>
      </c>
      <c r="P15" s="1">
        <v>36.89</v>
      </c>
      <c r="Q15" s="1">
        <v>39.200000000000003</v>
      </c>
      <c r="R15" s="1">
        <f>AVERAGE(O15:Q15)</f>
        <v>36.363333333333337</v>
      </c>
      <c r="S15" s="1">
        <f>_xlfn.STDEV.P(O15:Q15)</f>
        <v>2.5583892502032524</v>
      </c>
    </row>
    <row r="16" spans="2:19">
      <c r="D16" s="1">
        <v>4</v>
      </c>
      <c r="E16" s="34">
        <v>105.442686288647</v>
      </c>
      <c r="F16" s="1">
        <v>99.05</v>
      </c>
      <c r="G16" s="1">
        <v>104.98</v>
      </c>
      <c r="H16" s="1">
        <v>112.28</v>
      </c>
      <c r="I16" s="1">
        <f>AVERAGE(F16:H16)</f>
        <v>105.43666666666667</v>
      </c>
      <c r="J16" s="1">
        <f>_xlfn.STDEV.P(F16:H16)</f>
        <v>5.4107690971083064</v>
      </c>
      <c r="M16" s="1">
        <v>4</v>
      </c>
      <c r="N16" s="29">
        <v>107.15837835107</v>
      </c>
      <c r="O16" s="1">
        <v>98.23</v>
      </c>
      <c r="P16" s="1">
        <v>108.26</v>
      </c>
      <c r="Q16" s="1">
        <v>115.3</v>
      </c>
      <c r="R16" s="1">
        <f>AVERAGE(O16:Q16)</f>
        <v>107.26333333333334</v>
      </c>
      <c r="S16" s="1">
        <f>_xlfn.STDEV.P(O16:Q16)</f>
        <v>7.0043430971235399</v>
      </c>
    </row>
    <row r="17" spans="3:19">
      <c r="D17" s="1">
        <v>9</v>
      </c>
      <c r="E17" s="34">
        <v>132.650087479142</v>
      </c>
      <c r="F17" s="1">
        <v>125.47</v>
      </c>
      <c r="G17" s="1">
        <v>126.77</v>
      </c>
      <c r="H17" s="1">
        <v>145.71</v>
      </c>
      <c r="I17" s="1">
        <f>AVERAGE(F17:H17)</f>
        <v>132.65</v>
      </c>
      <c r="J17" s="1">
        <f>_xlfn.STDEV.P(F17:H17)</f>
        <v>9.2500522521046751</v>
      </c>
      <c r="M17" s="1">
        <v>9</v>
      </c>
      <c r="N17" s="29">
        <v>148.44705352004499</v>
      </c>
      <c r="O17" s="1">
        <v>138</v>
      </c>
      <c r="P17" s="1">
        <v>149.52000000000001</v>
      </c>
      <c r="Q17" s="1">
        <v>159</v>
      </c>
      <c r="R17" s="1">
        <f>AVERAGE(O17:Q17)</f>
        <v>148.84</v>
      </c>
      <c r="S17" s="1">
        <f>_xlfn.STDEV.P(O17:Q17)</f>
        <v>8.5866873705754543</v>
      </c>
    </row>
    <row r="18" spans="3:19">
      <c r="D18" s="1">
        <v>14</v>
      </c>
      <c r="E18" s="34">
        <v>106.80316290814601</v>
      </c>
      <c r="F18" s="1">
        <v>96.43</v>
      </c>
      <c r="G18" s="1">
        <v>100.89</v>
      </c>
      <c r="H18" s="1">
        <v>123.09</v>
      </c>
      <c r="I18" s="1">
        <f>AVERAGE(F18:H18)</f>
        <v>106.80333333333333</v>
      </c>
      <c r="J18" s="1">
        <f>_xlfn.STDEV.P(F18:H18)</f>
        <v>11.659460631702729</v>
      </c>
      <c r="M18" s="1">
        <v>14</v>
      </c>
      <c r="N18" s="29">
        <v>121.053905741821</v>
      </c>
      <c r="O18" s="1">
        <v>109</v>
      </c>
      <c r="P18" s="1">
        <v>123.65</v>
      </c>
      <c r="Q18" s="1">
        <v>136</v>
      </c>
      <c r="R18" s="1">
        <f>AVERAGE(O18:Q18)</f>
        <v>122.88333333333333</v>
      </c>
      <c r="S18" s="1">
        <f>_xlfn.STDEV.P(O18:Q18)</f>
        <v>11.036026861551619</v>
      </c>
    </row>
    <row r="19" spans="3:19">
      <c r="D19" s="1">
        <v>19</v>
      </c>
      <c r="E19" s="34">
        <v>98.25</v>
      </c>
      <c r="F19" s="1">
        <v>87.73</v>
      </c>
      <c r="G19" s="1">
        <v>98.9</v>
      </c>
      <c r="H19" s="1">
        <v>108.13</v>
      </c>
      <c r="I19" s="1">
        <f>AVERAGE(F19:H19)</f>
        <v>98.25333333333333</v>
      </c>
      <c r="J19" s="1">
        <f>_xlfn.STDEV.P(F19:H19)</f>
        <v>8.3408086471809693</v>
      </c>
      <c r="M19" s="1">
        <v>19</v>
      </c>
      <c r="N19" s="29">
        <v>107.12</v>
      </c>
      <c r="O19" s="1">
        <v>97</v>
      </c>
      <c r="P19" s="1">
        <v>109.25</v>
      </c>
      <c r="Q19" s="1">
        <v>119</v>
      </c>
      <c r="R19" s="1">
        <f>AVERAGE(O19:Q19)</f>
        <v>108.41666666666667</v>
      </c>
      <c r="S19" s="1">
        <f>_xlfn.STDEV.P(O19:Q19)</f>
        <v>9.0007715718647638</v>
      </c>
    </row>
    <row r="20" spans="3:19">
      <c r="D20" s="1">
        <v>24</v>
      </c>
      <c r="E20" s="34">
        <v>85.23</v>
      </c>
      <c r="F20" s="1">
        <v>90.97</v>
      </c>
      <c r="G20" s="1">
        <v>99.69</v>
      </c>
      <c r="H20" s="1">
        <v>65.040000000000006</v>
      </c>
      <c r="I20" s="1">
        <f>AVERAGE(F20:H20)</f>
        <v>85.233333333333334</v>
      </c>
      <c r="J20" s="37">
        <f>_xlfn.STDEV.P(F20:H20)</f>
        <v>14.715924103576457</v>
      </c>
      <c r="M20" s="1">
        <v>24</v>
      </c>
      <c r="N20" s="29">
        <v>92.91</v>
      </c>
      <c r="O20" s="1">
        <v>85</v>
      </c>
      <c r="P20" s="1">
        <v>93.06</v>
      </c>
      <c r="Q20" s="1">
        <v>99</v>
      </c>
      <c r="R20" s="1">
        <f>AVERAGE(O20:Q20)</f>
        <v>92.353333333333339</v>
      </c>
      <c r="S20" s="1">
        <f>_xlfn.STDEV.P(O20:Q20)</f>
        <v>5.7372777129537278</v>
      </c>
    </row>
    <row r="22" spans="3:19">
      <c r="C22" s="1" t="s">
        <v>50</v>
      </c>
      <c r="D22" s="1">
        <v>1</v>
      </c>
      <c r="E22" s="34">
        <v>80.472464630427595</v>
      </c>
      <c r="F22" s="1">
        <v>75.59</v>
      </c>
      <c r="G22" s="1">
        <v>80.06</v>
      </c>
      <c r="H22" s="1">
        <v>85.77</v>
      </c>
      <c r="I22" s="1">
        <f>AVERAGE(F22:H22)</f>
        <v>80.473333333333343</v>
      </c>
      <c r="J22" s="1">
        <f>_xlfn.STDEV.P(F22:H22)</f>
        <v>4.1662319773254177</v>
      </c>
      <c r="L22" s="1" t="s">
        <v>37</v>
      </c>
      <c r="M22" s="1">
        <v>1</v>
      </c>
      <c r="N22" s="29">
        <v>86.348488876038502</v>
      </c>
      <c r="O22" s="1">
        <v>80</v>
      </c>
      <c r="P22" s="1">
        <v>88.03</v>
      </c>
      <c r="Q22" s="1">
        <v>92</v>
      </c>
      <c r="R22" s="1">
        <f>AVERAGE(O22:Q22)</f>
        <v>86.676666666666662</v>
      </c>
      <c r="S22" s="1">
        <f>_xlfn.STDEV.P(O22:Q22)</f>
        <v>4.9915684464460224</v>
      </c>
    </row>
    <row r="23" spans="3:19">
      <c r="D23" s="1">
        <v>4</v>
      </c>
      <c r="E23" s="34">
        <v>140.98412728364599</v>
      </c>
      <c r="F23" s="1">
        <v>140.05000000000001</v>
      </c>
      <c r="G23" s="1">
        <v>126.65</v>
      </c>
      <c r="H23" s="1">
        <v>156.24</v>
      </c>
      <c r="I23" s="1">
        <f>AVERAGE(F23:H23)</f>
        <v>140.98000000000002</v>
      </c>
      <c r="J23" s="1">
        <f>_xlfn.STDEV.P(F23:H23)</f>
        <v>12.097952994894083</v>
      </c>
      <c r="M23" s="1">
        <v>4</v>
      </c>
      <c r="N23" s="29">
        <v>155.805665503602</v>
      </c>
      <c r="O23" s="1">
        <v>138</v>
      </c>
      <c r="P23" s="1">
        <v>154.91999999999999</v>
      </c>
      <c r="Q23" s="1">
        <v>173</v>
      </c>
      <c r="R23" s="1">
        <f>AVERAGE(O23:Q23)</f>
        <v>155.30666666666664</v>
      </c>
      <c r="S23" s="1">
        <f>_xlfn.STDEV.P(O23:Q23)</f>
        <v>14.291305826348488</v>
      </c>
    </row>
    <row r="24" spans="3:19">
      <c r="D24" s="1">
        <v>9</v>
      </c>
      <c r="E24" s="34">
        <v>42.286238437000002</v>
      </c>
      <c r="F24" s="1">
        <v>49.06</v>
      </c>
      <c r="G24" s="1">
        <v>40.630000000000003</v>
      </c>
      <c r="H24" s="1">
        <v>37.18</v>
      </c>
      <c r="I24" s="1">
        <f>AVERAGE(F24:H24)</f>
        <v>42.29</v>
      </c>
      <c r="J24" s="1">
        <f>_xlfn.STDEV.P(F24:H24)</f>
        <v>4.9900100200300042</v>
      </c>
      <c r="M24" s="1">
        <v>9</v>
      </c>
      <c r="N24" s="29">
        <v>53.1852489915277</v>
      </c>
      <c r="O24" s="1">
        <v>49</v>
      </c>
      <c r="P24" s="1">
        <v>53.29</v>
      </c>
      <c r="Q24" s="1">
        <v>57</v>
      </c>
      <c r="R24" s="1">
        <f>AVERAGE(O24:Q24)</f>
        <v>53.096666666666664</v>
      </c>
      <c r="S24" s="1">
        <f>_xlfn.STDEV.P(O24:Q24)</f>
        <v>3.2688462116709553</v>
      </c>
    </row>
    <row r="25" spans="3:19">
      <c r="D25" s="1">
        <v>14</v>
      </c>
      <c r="E25" s="34">
        <v>27.117878933203801</v>
      </c>
      <c r="F25" s="1">
        <v>25.8</v>
      </c>
      <c r="G25" s="1">
        <v>24.5</v>
      </c>
      <c r="H25" s="1">
        <v>31.07</v>
      </c>
      <c r="I25" s="1">
        <f>AVERAGE(F25:H25)</f>
        <v>27.123333333333335</v>
      </c>
      <c r="J25" s="1">
        <f>_xlfn.STDEV.P(F25:H25)</f>
        <v>2.8407315176826335</v>
      </c>
      <c r="M25" s="1">
        <v>14</v>
      </c>
      <c r="N25" s="29">
        <v>38.638875574409802</v>
      </c>
      <c r="O25" s="1">
        <v>34</v>
      </c>
      <c r="P25" s="1">
        <v>39.01</v>
      </c>
      <c r="Q25" s="1">
        <v>43</v>
      </c>
      <c r="R25" s="1">
        <f>AVERAGE(O25:Q25)</f>
        <v>38.669999999999995</v>
      </c>
      <c r="S25" s="1">
        <f>_xlfn.STDEV.P(O25:Q25)</f>
        <v>3.6820917967916009</v>
      </c>
    </row>
    <row r="26" spans="3:19">
      <c r="D26" s="1">
        <v>19</v>
      </c>
      <c r="E26" s="34">
        <v>19.9114766251163</v>
      </c>
      <c r="F26" s="1">
        <v>20.100000000000001</v>
      </c>
      <c r="G26" s="1">
        <v>18.52</v>
      </c>
      <c r="H26" s="1">
        <v>21.1</v>
      </c>
      <c r="I26" s="1">
        <f>AVERAGE(F26:H26)</f>
        <v>19.90666666666667</v>
      </c>
      <c r="J26" s="1">
        <f>_xlfn.STDEV.P(F26:H26)</f>
        <v>1.0621152898291646</v>
      </c>
      <c r="M26" s="1">
        <v>19</v>
      </c>
      <c r="N26" s="29">
        <v>26.422312348616</v>
      </c>
      <c r="O26" s="1">
        <v>26</v>
      </c>
      <c r="P26" s="1">
        <v>25.89</v>
      </c>
      <c r="Q26" s="1">
        <v>28</v>
      </c>
      <c r="R26" s="1">
        <f>AVERAGE(O26:Q26)</f>
        <v>26.63</v>
      </c>
      <c r="S26" s="1">
        <f>_xlfn.STDEV.P(O26:Q26)</f>
        <v>0.96977660657837395</v>
      </c>
    </row>
    <row r="27" spans="3:19">
      <c r="D27" s="1">
        <v>24</v>
      </c>
      <c r="E27" s="34">
        <v>12.281382696648</v>
      </c>
      <c r="F27" s="1">
        <v>11.81</v>
      </c>
      <c r="G27" s="1">
        <v>11.58</v>
      </c>
      <c r="H27" s="1">
        <v>13.45</v>
      </c>
      <c r="I27" s="1">
        <f>AVERAGE(F27:H27)</f>
        <v>12.280000000000001</v>
      </c>
      <c r="J27" s="1">
        <f>_xlfn.STDEV.P(F27:H27)</f>
        <v>0.8326263667856465</v>
      </c>
      <c r="M27" s="1">
        <v>24</v>
      </c>
      <c r="N27" s="29">
        <v>16.9877157035714</v>
      </c>
      <c r="O27" s="1">
        <v>15</v>
      </c>
      <c r="P27" s="1">
        <v>16.23</v>
      </c>
      <c r="Q27" s="1">
        <v>19</v>
      </c>
      <c r="R27" s="1">
        <f>AVERAGE(O27:Q27)</f>
        <v>16.743333333333336</v>
      </c>
      <c r="S27" s="1">
        <f>_xlfn.STDEV.P(O27:Q27)</f>
        <v>1.672848535349875</v>
      </c>
    </row>
    <row r="29" spans="3:19">
      <c r="C29" s="1" t="s">
        <v>43</v>
      </c>
      <c r="D29" s="1">
        <v>1</v>
      </c>
      <c r="E29" s="35">
        <v>210.22007695351601</v>
      </c>
      <c r="F29" s="1">
        <v>196.25</v>
      </c>
      <c r="G29" s="1">
        <v>232.78</v>
      </c>
      <c r="H29" s="1">
        <v>201.63</v>
      </c>
      <c r="I29" s="1">
        <f>AVERAGE(F29:H29)</f>
        <v>210.22</v>
      </c>
      <c r="J29" s="1">
        <f>_xlfn.STDEV.P(F29:H29)</f>
        <v>16.10282169890317</v>
      </c>
      <c r="L29" s="1" t="s">
        <v>38</v>
      </c>
      <c r="M29" s="1">
        <v>1</v>
      </c>
      <c r="N29" s="28">
        <v>203.43474550848489</v>
      </c>
      <c r="O29" s="1">
        <v>188</v>
      </c>
      <c r="P29" s="1">
        <v>202.21</v>
      </c>
      <c r="Q29" s="1">
        <v>222</v>
      </c>
      <c r="R29" s="1">
        <f>AVERAGE(O29:Q29)</f>
        <v>204.07000000000002</v>
      </c>
      <c r="S29" s="1">
        <f>_xlfn.STDEV.P(O29:Q29)</f>
        <v>13.942613337056532</v>
      </c>
    </row>
    <row r="30" spans="3:19">
      <c r="D30" s="1">
        <v>4</v>
      </c>
      <c r="E30" s="35">
        <v>174.88798385991399</v>
      </c>
      <c r="F30" s="1">
        <v>176.6</v>
      </c>
      <c r="G30" s="1">
        <v>183.97</v>
      </c>
      <c r="H30" s="1">
        <v>164.09</v>
      </c>
      <c r="I30" s="1">
        <f>AVERAGE(F30:H30)</f>
        <v>174.88666666666666</v>
      </c>
      <c r="J30" s="1">
        <f>_xlfn.STDEV.P(F30:H30)</f>
        <v>8.2059016702750096</v>
      </c>
      <c r="M30" s="1">
        <v>4</v>
      </c>
      <c r="N30" s="28">
        <v>177.71728197363501</v>
      </c>
      <c r="O30" s="1">
        <v>168</v>
      </c>
      <c r="P30" s="1">
        <v>175.26</v>
      </c>
      <c r="Q30" s="1">
        <v>188</v>
      </c>
      <c r="R30" s="1">
        <f>AVERAGE(O30:Q30)</f>
        <v>177.08666666666667</v>
      </c>
      <c r="S30" s="1">
        <f>_xlfn.STDEV.P(O30:Q30)</f>
        <v>8.2664999983198602</v>
      </c>
    </row>
    <row r="31" spans="3:19">
      <c r="D31" s="1">
        <v>9</v>
      </c>
      <c r="E31" s="35">
        <v>151.62446753126099</v>
      </c>
      <c r="F31" s="1">
        <v>143.26</v>
      </c>
      <c r="G31" s="1">
        <v>151.56</v>
      </c>
      <c r="H31" s="1">
        <v>160.22999999999999</v>
      </c>
      <c r="I31" s="1">
        <f>AVERAGE(F31:H31)</f>
        <v>151.68333333333331</v>
      </c>
      <c r="J31" s="1">
        <f>_xlfn.STDEV.P(F31:H31)</f>
        <v>6.9285223693239395</v>
      </c>
      <c r="M31" s="1">
        <v>9</v>
      </c>
      <c r="N31" s="35">
        <v>166.08085588161401</v>
      </c>
      <c r="O31" s="1">
        <v>153</v>
      </c>
      <c r="P31" s="1">
        <v>167.03</v>
      </c>
      <c r="Q31" s="1">
        <v>180</v>
      </c>
      <c r="R31" s="1">
        <f>AVERAGE(O31:Q31)</f>
        <v>166.67666666666665</v>
      </c>
      <c r="S31" s="1">
        <f>_xlfn.STDEV.P(O31:Q31)</f>
        <v>11.025535008434838</v>
      </c>
    </row>
    <row r="32" spans="3:19">
      <c r="D32" s="1">
        <v>14</v>
      </c>
      <c r="E32" s="35">
        <v>115.03261433692001</v>
      </c>
      <c r="F32" s="1">
        <v>126.07</v>
      </c>
      <c r="G32" s="1">
        <v>103.19</v>
      </c>
      <c r="H32" s="1">
        <v>115.85</v>
      </c>
      <c r="I32" s="1">
        <f>AVERAGE(F32:H32)</f>
        <v>115.03666666666668</v>
      </c>
      <c r="J32" s="1">
        <f>_xlfn.STDEV.P(F32:H32)</f>
        <v>9.3584091715537951</v>
      </c>
      <c r="M32" s="1">
        <v>14</v>
      </c>
      <c r="N32" s="28">
        <v>132.40726462315999</v>
      </c>
      <c r="O32" s="1">
        <v>120</v>
      </c>
      <c r="P32" s="1">
        <v>133.22999999999999</v>
      </c>
      <c r="Q32" s="1">
        <v>146</v>
      </c>
      <c r="R32" s="1">
        <f>AVERAGE(O32:Q32)</f>
        <v>133.07666666666668</v>
      </c>
      <c r="S32" s="1">
        <f>_xlfn.STDEV.P(O32:Q32)</f>
        <v>10.615009289785016</v>
      </c>
    </row>
    <row r="33" spans="3:19">
      <c r="D33" s="1">
        <v>19</v>
      </c>
      <c r="E33" s="35">
        <v>103.12</v>
      </c>
      <c r="F33" s="1">
        <v>123.83</v>
      </c>
      <c r="G33" s="1">
        <v>90.35</v>
      </c>
      <c r="H33" s="1">
        <v>95.18</v>
      </c>
      <c r="I33" s="1">
        <f>AVERAGE(F33:H33)</f>
        <v>103.12</v>
      </c>
      <c r="J33" s="1">
        <f>_xlfn.STDEV.P(F33:H33)</f>
        <v>14.776339194807283</v>
      </c>
      <c r="M33" s="1">
        <v>19</v>
      </c>
      <c r="N33" s="35">
        <v>122.67</v>
      </c>
      <c r="O33" s="1">
        <v>116</v>
      </c>
      <c r="P33" s="1">
        <v>123.03</v>
      </c>
      <c r="Q33" s="1">
        <v>128</v>
      </c>
      <c r="R33" s="1">
        <f>AVERAGE(O33:Q33)</f>
        <v>122.34333333333332</v>
      </c>
      <c r="S33" s="1">
        <f>_xlfn.STDEV.P(O33:Q33)</f>
        <v>4.9229823842418483</v>
      </c>
    </row>
    <row r="34" spans="3:19">
      <c r="D34" s="1">
        <v>24</v>
      </c>
      <c r="E34" s="35">
        <v>93.66</v>
      </c>
      <c r="F34" s="1">
        <v>92.67</v>
      </c>
      <c r="G34" s="1">
        <v>97.77</v>
      </c>
      <c r="H34" s="1">
        <v>90.54</v>
      </c>
      <c r="I34" s="1">
        <f>AVERAGE(F34:H34)</f>
        <v>93.660000000000011</v>
      </c>
      <c r="J34" s="1">
        <f>_xlfn.STDEV.P(F34:H34)</f>
        <v>3.033512815202859</v>
      </c>
      <c r="M34" s="1">
        <v>24</v>
      </c>
      <c r="N34" s="28">
        <v>110.12</v>
      </c>
      <c r="O34" s="1">
        <v>100</v>
      </c>
      <c r="P34" s="1">
        <v>111.11</v>
      </c>
      <c r="Q34" s="1">
        <v>121</v>
      </c>
      <c r="R34" s="1">
        <f>AVERAGE(O34:Q34)</f>
        <v>110.70333333333333</v>
      </c>
      <c r="S34" s="1">
        <f>_xlfn.STDEV.P(O34:Q34)</f>
        <v>8.5780352580814725</v>
      </c>
    </row>
    <row r="36" spans="3:19">
      <c r="C36" s="1" t="s">
        <v>41</v>
      </c>
      <c r="D36" s="1">
        <v>1</v>
      </c>
      <c r="E36" s="35">
        <v>198.02579641032099</v>
      </c>
      <c r="F36" s="1">
        <v>212.14</v>
      </c>
      <c r="G36" s="1">
        <v>195.78</v>
      </c>
      <c r="H36" s="1">
        <v>186.22</v>
      </c>
      <c r="I36" s="1">
        <f>AVERAGE(F36:H36)</f>
        <v>198.04666666666665</v>
      </c>
      <c r="J36" s="1">
        <f>_xlfn.STDEV.P(F36:H36)</f>
        <v>10.7024898453065</v>
      </c>
      <c r="L36" s="1" t="s">
        <v>36</v>
      </c>
      <c r="M36" s="1">
        <v>1</v>
      </c>
      <c r="N36" s="28">
        <v>191.26460390421499</v>
      </c>
      <c r="O36" s="1">
        <v>183</v>
      </c>
      <c r="P36" s="1">
        <v>192.23</v>
      </c>
      <c r="Q36" s="1">
        <v>200</v>
      </c>
      <c r="R36" s="1">
        <f>AVERAGE(O36:Q36)</f>
        <v>191.74333333333334</v>
      </c>
      <c r="S36" s="1">
        <f>_xlfn.STDEV.P(O36:Q36)</f>
        <v>6.9487472891801785</v>
      </c>
    </row>
    <row r="37" spans="3:19">
      <c r="D37" s="1">
        <v>4</v>
      </c>
      <c r="E37" s="35">
        <v>129.27046657391301</v>
      </c>
      <c r="F37" s="1">
        <v>127.51</v>
      </c>
      <c r="G37" s="1">
        <v>120.49</v>
      </c>
      <c r="H37" s="1">
        <v>139.79</v>
      </c>
      <c r="I37" s="1">
        <f>AVERAGE(F37:H37)</f>
        <v>129.26333333333332</v>
      </c>
      <c r="J37" s="1">
        <f>_xlfn.STDEV.P(F37:H37)</f>
        <v>7.9761366309483144</v>
      </c>
      <c r="M37" s="1">
        <v>4</v>
      </c>
      <c r="N37" s="28">
        <v>135.86010735846099</v>
      </c>
      <c r="O37" s="1">
        <v>130</v>
      </c>
      <c r="P37" s="1">
        <v>136.21</v>
      </c>
      <c r="Q37" s="1">
        <v>139</v>
      </c>
      <c r="R37" s="1">
        <f>AVERAGE(O37:Q37)</f>
        <v>135.07000000000002</v>
      </c>
      <c r="S37" s="1">
        <f>_xlfn.STDEV.P(O37:Q37)</f>
        <v>3.7616219905780013</v>
      </c>
    </row>
    <row r="38" spans="3:19">
      <c r="D38" s="1">
        <v>9</v>
      </c>
      <c r="E38" s="35">
        <v>28.257751818947369</v>
      </c>
      <c r="F38" s="1">
        <v>25.39</v>
      </c>
      <c r="G38" s="1">
        <v>27.37</v>
      </c>
      <c r="H38" s="1">
        <v>32.020000000000003</v>
      </c>
      <c r="I38" s="1">
        <f>AVERAGE(F38:H38)</f>
        <v>28.26</v>
      </c>
      <c r="J38" s="1">
        <f>_xlfn.STDEV.P(F38:H38)</f>
        <v>2.7788846683516764</v>
      </c>
      <c r="M38" s="1">
        <v>9</v>
      </c>
      <c r="N38" s="28">
        <v>46.812692077952697</v>
      </c>
      <c r="O38" s="1">
        <v>41</v>
      </c>
      <c r="P38" s="1">
        <v>47.23</v>
      </c>
      <c r="Q38" s="1">
        <v>52</v>
      </c>
      <c r="R38" s="1">
        <f>AVERAGE(O38:Q38)</f>
        <v>46.743333333333332</v>
      </c>
      <c r="S38" s="1">
        <f>_xlfn.STDEV.P(O38:Q38)</f>
        <v>4.5038970779635816</v>
      </c>
    </row>
    <row r="39" spans="3:19">
      <c r="D39" s="1">
        <v>14</v>
      </c>
      <c r="E39" s="35">
        <v>8.5446699448818872</v>
      </c>
      <c r="F39" s="1">
        <v>8.7200000000000006</v>
      </c>
      <c r="G39" s="1">
        <v>9.4499999999999993</v>
      </c>
      <c r="H39" s="1">
        <v>7.46</v>
      </c>
      <c r="I39" s="1">
        <f>AVERAGE(F39:H39)</f>
        <v>8.5433333333333348</v>
      </c>
      <c r="J39" s="1">
        <f>_xlfn.STDEV.P(F39:H39)</f>
        <v>0.82196242141731879</v>
      </c>
      <c r="M39" s="1">
        <v>14</v>
      </c>
      <c r="N39" s="28">
        <v>24.170168957847501</v>
      </c>
      <c r="O39" s="1">
        <v>23</v>
      </c>
      <c r="P39" s="1">
        <v>24.36</v>
      </c>
      <c r="Q39" s="1">
        <v>26</v>
      </c>
      <c r="R39" s="1">
        <f>AVERAGE(O39:Q39)</f>
        <v>24.453333333333333</v>
      </c>
      <c r="S39" s="1">
        <f>_xlfn.STDEV.P(O39:Q39)</f>
        <v>1.2265217305680138</v>
      </c>
    </row>
    <row r="40" spans="3:19">
      <c r="D40" s="1">
        <v>19</v>
      </c>
      <c r="E40" s="35">
        <v>12.310397557488784</v>
      </c>
      <c r="F40" s="1">
        <v>12.45</v>
      </c>
      <c r="G40" s="1">
        <v>10.93</v>
      </c>
      <c r="H40" s="1">
        <v>13.56</v>
      </c>
      <c r="I40" s="1">
        <f>AVERAGE(F40:H40)</f>
        <v>12.313333333333333</v>
      </c>
      <c r="J40" s="1">
        <f>_xlfn.STDEV.P(F40:H40)</f>
        <v>1.0780331885222998</v>
      </c>
      <c r="M40" s="1">
        <v>19</v>
      </c>
      <c r="N40" s="28">
        <v>17.513253555457698</v>
      </c>
      <c r="O40" s="1">
        <v>16</v>
      </c>
      <c r="P40" s="1">
        <v>17.96</v>
      </c>
      <c r="Q40" s="1">
        <v>18.5</v>
      </c>
      <c r="R40" s="1">
        <f>AVERAGE(O40:Q40)</f>
        <v>17.486666666666668</v>
      </c>
      <c r="S40" s="1">
        <f>_xlfn.STDEV.P(O40:Q40)</f>
        <v>1.0740991057108693</v>
      </c>
    </row>
    <row r="41" spans="3:19">
      <c r="D41" s="1">
        <v>24</v>
      </c>
      <c r="E41" s="35">
        <v>9.3247047158747289</v>
      </c>
      <c r="F41" s="1">
        <v>9.83</v>
      </c>
      <c r="G41" s="1">
        <v>8.8000000000000007</v>
      </c>
      <c r="H41" s="1">
        <v>9.33</v>
      </c>
      <c r="I41" s="1">
        <f>AVERAGE(F41:H41)</f>
        <v>9.32</v>
      </c>
      <c r="J41" s="1">
        <f>_xlfn.STDEV.P(F41:H41)</f>
        <v>0.42055518860984992</v>
      </c>
      <c r="M41" s="1">
        <v>24</v>
      </c>
      <c r="N41" s="28">
        <v>13.806042655120001</v>
      </c>
      <c r="O41" s="1">
        <v>13.8</v>
      </c>
      <c r="P41" s="1">
        <v>13.49</v>
      </c>
      <c r="Q41" s="1">
        <v>14</v>
      </c>
      <c r="R41" s="1">
        <f>AVERAGE(O41:Q41)</f>
        <v>13.763333333333334</v>
      </c>
      <c r="S41" s="1">
        <f>_xlfn.STDEV.P(O41:Q41)</f>
        <v>0.20981473309141613</v>
      </c>
    </row>
    <row r="64" ht="14.95" thickBot="1"/>
    <row r="65" spans="11:17">
      <c r="K65" s="3"/>
      <c r="L65" s="3"/>
      <c r="M65" s="3"/>
      <c r="N65" s="3"/>
      <c r="O65" s="3"/>
    </row>
    <row r="67" spans="11:17" ht="14.95" thickBot="1">
      <c r="K67" s="2"/>
      <c r="L67" s="2"/>
      <c r="M67" s="2"/>
      <c r="N67" s="2"/>
      <c r="O67" s="2"/>
    </row>
    <row r="70" spans="11:17" ht="14.95" thickBot="1"/>
    <row r="71" spans="11:17">
      <c r="K71" s="3"/>
      <c r="L71" s="3"/>
      <c r="M71" s="3"/>
      <c r="N71" s="3"/>
      <c r="O71" s="3"/>
      <c r="P71" s="3"/>
      <c r="Q71" s="3"/>
    </row>
    <row r="75" spans="11:17" ht="14.95" thickBot="1">
      <c r="K75" s="2"/>
      <c r="L75" s="2"/>
      <c r="M75" s="2"/>
      <c r="N75" s="2"/>
      <c r="O75" s="2"/>
      <c r="P75" s="2"/>
      <c r="Q75" s="2"/>
    </row>
  </sheetData>
  <mergeCells count="2">
    <mergeCell ref="D2:I2"/>
    <mergeCell ref="C1:I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0728E-250A-4DA9-8069-005D65E735CB}">
  <dimension ref="A1:V21"/>
  <sheetViews>
    <sheetView zoomScale="110" zoomScaleNormal="110" workbookViewId="0">
      <selection activeCell="I10" sqref="I10"/>
    </sheetView>
  </sheetViews>
  <sheetFormatPr defaultRowHeight="14.3"/>
  <cols>
    <col min="1" max="1" width="11.875" style="1" customWidth="1"/>
    <col min="2" max="16384" width="9" style="1"/>
  </cols>
  <sheetData>
    <row r="1" spans="1:22">
      <c r="A1" s="42" t="s">
        <v>63</v>
      </c>
      <c r="B1" s="40" t="s">
        <v>51</v>
      </c>
      <c r="C1" s="40"/>
      <c r="D1" s="40"/>
      <c r="E1" s="40"/>
      <c r="F1" s="40"/>
      <c r="G1" s="40"/>
      <c r="I1"/>
      <c r="J1"/>
      <c r="K1"/>
      <c r="L1"/>
      <c r="M1"/>
      <c r="N1"/>
    </row>
    <row r="2" spans="1:22">
      <c r="A2" s="1" t="s">
        <v>49</v>
      </c>
      <c r="B2" s="1">
        <v>1</v>
      </c>
      <c r="C2" s="1">
        <v>4</v>
      </c>
      <c r="D2" s="1">
        <v>9</v>
      </c>
      <c r="E2" s="1">
        <v>14</v>
      </c>
      <c r="F2" s="1">
        <v>19</v>
      </c>
      <c r="G2" s="1">
        <v>24</v>
      </c>
      <c r="I2"/>
      <c r="J2"/>
      <c r="K2"/>
      <c r="L2"/>
      <c r="M2"/>
      <c r="N2"/>
      <c r="P2"/>
      <c r="Q2"/>
      <c r="R2"/>
      <c r="S2"/>
      <c r="T2"/>
      <c r="U2"/>
      <c r="V2"/>
    </row>
    <row r="3" spans="1:22">
      <c r="A3" s="1" t="s">
        <v>61</v>
      </c>
      <c r="B3" s="39">
        <v>0.23069999999999999</v>
      </c>
      <c r="C3" s="39">
        <v>0.2263</v>
      </c>
      <c r="D3" s="39">
        <v>0.3</v>
      </c>
      <c r="E3" s="39">
        <v>0.28070000000000001</v>
      </c>
      <c r="F3" s="39">
        <v>0.32629999999999998</v>
      </c>
      <c r="G3" s="39">
        <v>0.30530000000000002</v>
      </c>
      <c r="P3"/>
      <c r="Q3"/>
      <c r="R3"/>
      <c r="S3"/>
      <c r="T3"/>
      <c r="U3"/>
      <c r="V3"/>
    </row>
    <row r="4" spans="1:22">
      <c r="A4" s="1" t="s">
        <v>23</v>
      </c>
      <c r="B4" s="39">
        <v>1.36</v>
      </c>
      <c r="C4" s="39">
        <v>1.4810000000000001</v>
      </c>
      <c r="D4" s="39">
        <v>1.5389999999999999</v>
      </c>
      <c r="E4" s="39">
        <v>1.623</v>
      </c>
      <c r="F4" s="39">
        <v>1.78</v>
      </c>
      <c r="G4" s="39">
        <v>2.0099999999999998</v>
      </c>
      <c r="P4"/>
      <c r="Q4"/>
      <c r="R4"/>
      <c r="S4"/>
      <c r="T4"/>
      <c r="U4"/>
      <c r="V4"/>
    </row>
    <row r="5" spans="1:22">
      <c r="A5" s="1" t="s">
        <v>21</v>
      </c>
      <c r="B5" s="39">
        <v>1.538</v>
      </c>
      <c r="C5" s="39">
        <v>1.4550000000000001</v>
      </c>
      <c r="D5" s="39">
        <v>1.6080000000000001</v>
      </c>
      <c r="E5" s="39">
        <v>1.681</v>
      </c>
      <c r="F5" s="39">
        <v>1.88</v>
      </c>
      <c r="G5" s="39">
        <v>2.02</v>
      </c>
      <c r="P5"/>
      <c r="Q5"/>
      <c r="R5"/>
      <c r="S5"/>
      <c r="T5"/>
      <c r="U5"/>
      <c r="V5"/>
    </row>
    <row r="6" spans="1:22">
      <c r="A6" s="1" t="s">
        <v>31</v>
      </c>
      <c r="B6" s="39">
        <v>5.22</v>
      </c>
      <c r="C6" s="39">
        <v>5.2200000000000006</v>
      </c>
      <c r="D6" s="39">
        <v>5.45</v>
      </c>
      <c r="E6" s="39">
        <v>5.41</v>
      </c>
      <c r="F6" s="39">
        <v>5.62</v>
      </c>
      <c r="G6" s="39">
        <v>5.75</v>
      </c>
      <c r="P6"/>
      <c r="Q6"/>
      <c r="R6"/>
      <c r="S6"/>
      <c r="T6"/>
      <c r="U6"/>
      <c r="V6"/>
    </row>
    <row r="7" spans="1:22">
      <c r="A7" s="1" t="s">
        <v>29</v>
      </c>
      <c r="B7" s="39">
        <v>5.25</v>
      </c>
      <c r="C7" s="39">
        <v>5.21</v>
      </c>
      <c r="D7" s="39">
        <v>5.38</v>
      </c>
      <c r="E7" s="39">
        <v>5.45</v>
      </c>
      <c r="F7" s="39">
        <v>5.51</v>
      </c>
      <c r="G7" s="39">
        <v>5.8800000000000008</v>
      </c>
      <c r="P7"/>
      <c r="Q7"/>
      <c r="R7"/>
      <c r="S7"/>
      <c r="T7"/>
      <c r="U7"/>
      <c r="V7"/>
    </row>
    <row r="8" spans="1:22">
      <c r="A8" s="1" t="s">
        <v>62</v>
      </c>
      <c r="B8" s="39">
        <v>0.218</v>
      </c>
      <c r="C8" s="39">
        <v>0.24266666666666667</v>
      </c>
      <c r="D8" s="39">
        <v>0.2296</v>
      </c>
      <c r="E8" s="39">
        <v>0.2606</v>
      </c>
      <c r="F8" s="39">
        <v>0.24516666666666667</v>
      </c>
      <c r="G8" s="39">
        <v>0.24666666666666701</v>
      </c>
      <c r="P8"/>
      <c r="Q8"/>
      <c r="R8"/>
      <c r="S8"/>
      <c r="T8"/>
      <c r="U8"/>
      <c r="V8"/>
    </row>
    <row r="9" spans="1:22">
      <c r="A9" s="1" t="s">
        <v>18</v>
      </c>
      <c r="B9" s="39">
        <v>1.3720000000000001</v>
      </c>
      <c r="C9" s="39">
        <v>1.6259999999999999</v>
      </c>
      <c r="D9" s="39">
        <v>1.6839999999999999</v>
      </c>
      <c r="E9" s="39">
        <v>1.7030000000000001</v>
      </c>
      <c r="F9" s="39">
        <v>1.883</v>
      </c>
      <c r="G9" s="39">
        <v>1.96</v>
      </c>
      <c r="P9"/>
      <c r="Q9"/>
      <c r="R9"/>
      <c r="S9"/>
      <c r="T9"/>
      <c r="U9"/>
      <c r="V9"/>
    </row>
    <row r="10" spans="1:22">
      <c r="A10" s="1" t="s">
        <v>11</v>
      </c>
      <c r="B10" s="39">
        <v>1.3080000000000001</v>
      </c>
      <c r="C10" s="39">
        <v>1.5489999999999999</v>
      </c>
      <c r="D10" s="39">
        <v>1.6890000000000001</v>
      </c>
      <c r="E10" s="39">
        <v>1.623</v>
      </c>
      <c r="F10" s="39">
        <v>1.8740000000000001</v>
      </c>
      <c r="G10" s="39">
        <v>1.9450000000000001</v>
      </c>
      <c r="P10"/>
      <c r="Q10"/>
      <c r="R10"/>
      <c r="S10"/>
      <c r="T10"/>
      <c r="U10"/>
      <c r="V10"/>
    </row>
    <row r="11" spans="1:22">
      <c r="A11" s="1" t="s">
        <v>25</v>
      </c>
      <c r="B11" s="39">
        <v>4.95</v>
      </c>
      <c r="C11" s="39">
        <v>5.0999999999999996</v>
      </c>
      <c r="D11" s="39">
        <v>5.05</v>
      </c>
      <c r="E11" s="39">
        <v>5.35</v>
      </c>
      <c r="F11" s="39">
        <v>5.5</v>
      </c>
      <c r="G11" s="39">
        <v>5.75</v>
      </c>
      <c r="P11"/>
      <c r="Q11"/>
      <c r="R11"/>
      <c r="S11"/>
      <c r="T11"/>
      <c r="U11"/>
      <c r="V11"/>
    </row>
    <row r="12" spans="1:22">
      <c r="A12" s="1" t="s">
        <v>24</v>
      </c>
      <c r="B12" s="39">
        <v>5.27</v>
      </c>
      <c r="C12" s="39">
        <v>5.41</v>
      </c>
      <c r="D12" s="39">
        <v>5.21</v>
      </c>
      <c r="E12" s="39">
        <v>5.67</v>
      </c>
      <c r="F12" s="39">
        <v>5.71</v>
      </c>
      <c r="G12" s="39">
        <v>5.91</v>
      </c>
      <c r="P12"/>
      <c r="Q12"/>
      <c r="R12"/>
      <c r="S12"/>
      <c r="T12"/>
      <c r="U12"/>
      <c r="V12"/>
    </row>
    <row r="13" spans="1:22">
      <c r="P13"/>
      <c r="Q13"/>
      <c r="R13"/>
      <c r="S13"/>
      <c r="T13"/>
      <c r="U13"/>
      <c r="V13"/>
    </row>
    <row r="14" spans="1:22">
      <c r="A14" s="41" t="s">
        <v>49</v>
      </c>
      <c r="B14" t="s">
        <v>61</v>
      </c>
      <c r="C14"/>
      <c r="D14" t="s">
        <v>23</v>
      </c>
      <c r="E14"/>
      <c r="F14" t="s">
        <v>21</v>
      </c>
      <c r="G14"/>
      <c r="H14" t="s">
        <v>31</v>
      </c>
      <c r="I14"/>
      <c r="J14" t="s">
        <v>29</v>
      </c>
      <c r="K14"/>
      <c r="L14" t="s">
        <v>62</v>
      </c>
      <c r="M14"/>
      <c r="N14" t="s">
        <v>18</v>
      </c>
      <c r="O14"/>
      <c r="P14" t="s">
        <v>11</v>
      </c>
      <c r="Q14"/>
      <c r="R14" t="s">
        <v>25</v>
      </c>
      <c r="S14"/>
      <c r="T14" t="s">
        <v>24</v>
      </c>
      <c r="U14"/>
      <c r="V14"/>
    </row>
    <row r="15" spans="1:22">
      <c r="A15"/>
      <c r="B15" s="43" t="s">
        <v>63</v>
      </c>
      <c r="C15" s="43" t="s">
        <v>54</v>
      </c>
      <c r="D15" s="43" t="s">
        <v>63</v>
      </c>
      <c r="E15" s="43" t="s">
        <v>54</v>
      </c>
      <c r="F15" s="43" t="s">
        <v>63</v>
      </c>
      <c r="G15" s="43" t="s">
        <v>54</v>
      </c>
      <c r="H15" s="43" t="s">
        <v>63</v>
      </c>
      <c r="I15" s="43" t="s">
        <v>54</v>
      </c>
      <c r="J15" s="43" t="s">
        <v>63</v>
      </c>
      <c r="K15" s="43" t="s">
        <v>54</v>
      </c>
      <c r="L15" s="43" t="s">
        <v>63</v>
      </c>
      <c r="M15" s="43" t="s">
        <v>54</v>
      </c>
      <c r="N15" s="43" t="s">
        <v>63</v>
      </c>
      <c r="O15" s="43" t="s">
        <v>54</v>
      </c>
      <c r="P15" s="43" t="s">
        <v>63</v>
      </c>
      <c r="Q15" s="43" t="s">
        <v>54</v>
      </c>
      <c r="R15" s="43" t="s">
        <v>63</v>
      </c>
      <c r="S15" s="43" t="s">
        <v>54</v>
      </c>
      <c r="T15" s="43" t="s">
        <v>63</v>
      </c>
      <c r="U15" s="43" t="s">
        <v>54</v>
      </c>
      <c r="V15"/>
    </row>
    <row r="16" spans="1:22">
      <c r="A16">
        <v>1</v>
      </c>
      <c r="B16" s="39">
        <v>0.23069999999999999</v>
      </c>
      <c r="C16">
        <v>0.02</v>
      </c>
      <c r="D16" s="39">
        <v>1.36</v>
      </c>
      <c r="E16">
        <v>0.05</v>
      </c>
      <c r="F16" s="39">
        <v>1.538</v>
      </c>
      <c r="G16">
        <v>0.06</v>
      </c>
      <c r="H16" s="39">
        <v>5.22</v>
      </c>
      <c r="I16">
        <v>0.17</v>
      </c>
      <c r="J16" s="39">
        <v>5.25</v>
      </c>
      <c r="K16">
        <v>0.08</v>
      </c>
      <c r="L16" s="39">
        <v>0.218</v>
      </c>
      <c r="M16">
        <v>0.04</v>
      </c>
      <c r="N16" s="39">
        <v>1.3720000000000001</v>
      </c>
      <c r="O16">
        <v>0.06</v>
      </c>
      <c r="P16" s="39">
        <v>1.3080000000000001</v>
      </c>
      <c r="Q16">
        <v>0.03</v>
      </c>
      <c r="R16" s="39">
        <v>4.95</v>
      </c>
      <c r="S16">
        <v>0.15</v>
      </c>
      <c r="T16" s="39">
        <v>5.27</v>
      </c>
      <c r="U16">
        <v>0.08</v>
      </c>
    </row>
    <row r="17" spans="1:21">
      <c r="A17">
        <v>4</v>
      </c>
      <c r="B17" s="39">
        <v>0.2263</v>
      </c>
      <c r="C17">
        <v>0.02</v>
      </c>
      <c r="D17" s="39">
        <v>1.4810000000000001</v>
      </c>
      <c r="E17">
        <v>0.06</v>
      </c>
      <c r="F17" s="39">
        <v>1.4550000000000001</v>
      </c>
      <c r="G17">
        <v>7.0000000000000007E-2</v>
      </c>
      <c r="H17" s="39">
        <v>5.2200000000000006</v>
      </c>
      <c r="I17">
        <v>0.09</v>
      </c>
      <c r="J17" s="39">
        <v>5.21</v>
      </c>
      <c r="K17">
        <v>0.15</v>
      </c>
      <c r="L17" s="39">
        <v>0.24266666666666667</v>
      </c>
      <c r="M17">
        <v>0.03</v>
      </c>
      <c r="N17" s="39">
        <v>1.6259999999999999</v>
      </c>
      <c r="O17">
        <v>0.03</v>
      </c>
      <c r="P17" s="39">
        <v>1.5489999999999999</v>
      </c>
      <c r="Q17">
        <v>0.02</v>
      </c>
      <c r="R17" s="39">
        <v>5.0999999999999996</v>
      </c>
      <c r="S17">
        <v>0.11</v>
      </c>
      <c r="T17" s="39">
        <v>5.41</v>
      </c>
      <c r="U17">
        <v>0.06</v>
      </c>
    </row>
    <row r="18" spans="1:21">
      <c r="A18">
        <v>9</v>
      </c>
      <c r="B18" s="39">
        <v>0.3</v>
      </c>
      <c r="C18">
        <v>0.05</v>
      </c>
      <c r="D18" s="39">
        <v>1.5389999999999999</v>
      </c>
      <c r="E18">
        <v>0.09</v>
      </c>
      <c r="F18" s="39">
        <v>1.6080000000000001</v>
      </c>
      <c r="G18">
        <v>0.04</v>
      </c>
      <c r="H18" s="39">
        <v>5.45</v>
      </c>
      <c r="I18">
        <v>0.1</v>
      </c>
      <c r="J18" s="39">
        <v>5.38</v>
      </c>
      <c r="K18">
        <v>0.08</v>
      </c>
      <c r="L18" s="39">
        <v>0.2296</v>
      </c>
      <c r="M18">
        <v>0.05</v>
      </c>
      <c r="N18" s="39">
        <v>1.6839999999999999</v>
      </c>
      <c r="O18">
        <v>0.04</v>
      </c>
      <c r="P18" s="39">
        <v>1.6890000000000001</v>
      </c>
      <c r="Q18">
        <v>0.06</v>
      </c>
      <c r="R18" s="39">
        <v>5.05</v>
      </c>
      <c r="S18">
        <v>0.09</v>
      </c>
      <c r="T18" s="39">
        <v>5.21</v>
      </c>
      <c r="U18">
        <v>0.15</v>
      </c>
    </row>
    <row r="19" spans="1:21">
      <c r="A19">
        <v>14</v>
      </c>
      <c r="B19" s="39">
        <v>0.28070000000000001</v>
      </c>
      <c r="C19">
        <v>0.03</v>
      </c>
      <c r="D19" s="39">
        <v>1.623</v>
      </c>
      <c r="E19">
        <v>0.04</v>
      </c>
      <c r="F19" s="39">
        <v>1.681</v>
      </c>
      <c r="G19">
        <v>0.09</v>
      </c>
      <c r="H19" s="39">
        <v>5.41</v>
      </c>
      <c r="I19">
        <v>1.7000000000000001E-2</v>
      </c>
      <c r="J19" s="39">
        <v>5.45</v>
      </c>
      <c r="K19">
        <v>0.14000000000000001</v>
      </c>
      <c r="L19" s="39">
        <v>0.2606</v>
      </c>
      <c r="M19">
        <v>0.04</v>
      </c>
      <c r="N19" s="39">
        <v>1.7030000000000001</v>
      </c>
      <c r="O19">
        <v>0.12</v>
      </c>
      <c r="P19" s="39">
        <v>1.623</v>
      </c>
      <c r="Q19">
        <v>0.08</v>
      </c>
      <c r="R19" s="39">
        <v>5.35</v>
      </c>
      <c r="S19">
        <v>0.17</v>
      </c>
      <c r="T19" s="39">
        <v>5.67</v>
      </c>
      <c r="U19">
        <v>0.09</v>
      </c>
    </row>
    <row r="20" spans="1:21">
      <c r="A20">
        <v>19</v>
      </c>
      <c r="B20" s="39">
        <v>0.32629999999999998</v>
      </c>
      <c r="C20">
        <v>0.02</v>
      </c>
      <c r="D20" s="39">
        <v>1.78</v>
      </c>
      <c r="E20">
        <v>0.08</v>
      </c>
      <c r="F20" s="39">
        <v>1.88</v>
      </c>
      <c r="G20">
        <v>0.08</v>
      </c>
      <c r="H20" s="39">
        <v>5.62</v>
      </c>
      <c r="I20">
        <v>0.11</v>
      </c>
      <c r="J20" s="39">
        <v>5.51</v>
      </c>
      <c r="K20">
        <v>0.04</v>
      </c>
      <c r="L20" s="39">
        <v>0.24516666666666667</v>
      </c>
      <c r="M20">
        <v>0.02</v>
      </c>
      <c r="N20" s="39">
        <v>1.883</v>
      </c>
      <c r="O20">
        <v>0.08</v>
      </c>
      <c r="P20" s="39">
        <v>1.8740000000000001</v>
      </c>
      <c r="Q20">
        <v>0.13</v>
      </c>
      <c r="R20" s="39">
        <v>5.5</v>
      </c>
      <c r="S20">
        <v>0.14000000000000001</v>
      </c>
      <c r="T20" s="39">
        <v>5.71</v>
      </c>
      <c r="U20">
        <v>0.18</v>
      </c>
    </row>
    <row r="21" spans="1:21">
      <c r="A21">
        <v>24</v>
      </c>
      <c r="B21" s="39">
        <v>0.30530000000000002</v>
      </c>
      <c r="C21">
        <v>0.01</v>
      </c>
      <c r="D21" s="39">
        <v>2.0099999999999998</v>
      </c>
      <c r="E21">
        <v>0.06</v>
      </c>
      <c r="F21" s="39">
        <v>2.02</v>
      </c>
      <c r="G21">
        <v>0.05</v>
      </c>
      <c r="H21" s="39">
        <v>5.75</v>
      </c>
      <c r="I21">
        <v>0.15</v>
      </c>
      <c r="J21" s="39">
        <v>5.8800000000000008</v>
      </c>
      <c r="K21">
        <v>0.09</v>
      </c>
      <c r="L21" s="39">
        <v>0.24666666666666701</v>
      </c>
      <c r="M21">
        <v>0.03</v>
      </c>
      <c r="N21" s="39">
        <v>1.96</v>
      </c>
      <c r="O21">
        <v>0.19</v>
      </c>
      <c r="P21" s="39">
        <v>1.9450000000000001</v>
      </c>
      <c r="Q21">
        <v>0.04</v>
      </c>
      <c r="R21" s="39">
        <v>5.75</v>
      </c>
      <c r="S21">
        <v>0.21</v>
      </c>
      <c r="T21" s="39">
        <v>5.91</v>
      </c>
      <c r="U21">
        <v>0.23</v>
      </c>
    </row>
  </sheetData>
  <mergeCells count="1">
    <mergeCell ref="B1:G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NH3 flux</vt:lpstr>
      <vt:lpstr>soil NH4+</vt:lpstr>
      <vt:lpstr>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lsm</dc:creator>
  <cp:lastModifiedBy>lsm</cp:lastModifiedBy>
  <dcterms:created xsi:type="dcterms:W3CDTF">2022-03-21T13:46:41Z</dcterms:created>
  <dcterms:modified xsi:type="dcterms:W3CDTF">2022-03-21T14:37:47Z</dcterms:modified>
</cp:coreProperties>
</file>