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87132692\knime-workspace\Example Workflows\"/>
    </mc:Choice>
  </mc:AlternateContent>
  <xr:revisionPtr revIDLastSave="0" documentId="13_ncr:1_{B00B8263-43AF-42B9-B67A-5780C408CA41}" xr6:coauthVersionLast="47" xr6:coauthVersionMax="47" xr10:uidLastSave="{00000000-0000-0000-0000-000000000000}"/>
  <bookViews>
    <workbookView xWindow="-120" yWindow="-120" windowWidth="29040" windowHeight="15720" firstSheet="1" activeTab="1" xr2:uid="{3318BD06-C23E-41B0-8873-24E875B70FDB}"/>
  </bookViews>
  <sheets>
    <sheet name="_com.sap.ip.bi.xl.hiddensheet" sheetId="4" state="veryHidden" r:id="rId1"/>
    <sheet name="Sheet1" sheetId="1" r:id="rId2"/>
    <sheet name="FPL" sheetId="5" r:id="rId3"/>
    <sheet name="Sheet2" sheetId="2" r:id="rId4"/>
    <sheet name="Perspective" sheetId="6" r:id="rId5"/>
  </sheets>
  <definedNames>
    <definedName name="_xlnm._FilterDatabase" localSheetId="1" hidden="1">Sheet1!$A$1:$AE$369</definedName>
    <definedName name="lst_yn">Sheet2!$A$1:$A$2</definedName>
  </definedNames>
  <calcPr calcId="191029" calcOnSave="0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7" i="1" l="1"/>
  <c r="I146" i="1"/>
  <c r="I145" i="1"/>
  <c r="I144" i="1"/>
  <c r="I27" i="1"/>
  <c r="I26" i="1"/>
  <c r="I3" i="1"/>
  <c r="I2" i="1"/>
  <c r="K145" i="1" l="1"/>
  <c r="H145" i="1" s="1"/>
  <c r="K144" i="1"/>
  <c r="H144" i="1" s="1"/>
  <c r="K233" i="1" l="1"/>
  <c r="H233" i="1" s="1"/>
  <c r="I233" i="1"/>
  <c r="K232" i="1"/>
  <c r="H232" i="1" s="1"/>
  <c r="I232" i="1"/>
  <c r="K231" i="1"/>
  <c r="H231" i="1" s="1"/>
  <c r="I231" i="1"/>
  <c r="K230" i="1"/>
  <c r="H230" i="1" s="1"/>
  <c r="I230" i="1"/>
  <c r="K229" i="1"/>
  <c r="H229" i="1" s="1"/>
  <c r="I229" i="1"/>
  <c r="K228" i="1"/>
  <c r="H228" i="1" s="1"/>
  <c r="I228" i="1"/>
  <c r="K227" i="1"/>
  <c r="H227" i="1" s="1"/>
  <c r="I227" i="1"/>
  <c r="K226" i="1"/>
  <c r="H226" i="1" s="1"/>
  <c r="I226" i="1"/>
  <c r="K225" i="1"/>
  <c r="H225" i="1" s="1"/>
  <c r="I225" i="1"/>
  <c r="K224" i="1"/>
  <c r="H224" i="1" s="1"/>
  <c r="I224" i="1"/>
  <c r="K239" i="1"/>
  <c r="H239" i="1" s="1"/>
  <c r="I239" i="1"/>
  <c r="K238" i="1"/>
  <c r="H238" i="1" s="1"/>
  <c r="I238" i="1"/>
  <c r="K237" i="1"/>
  <c r="H237" i="1" s="1"/>
  <c r="I237" i="1"/>
  <c r="K236" i="1"/>
  <c r="H236" i="1" s="1"/>
  <c r="I236" i="1"/>
  <c r="K235" i="1"/>
  <c r="H235" i="1" s="1"/>
  <c r="I235" i="1"/>
  <c r="K234" i="1"/>
  <c r="H234" i="1" s="1"/>
  <c r="I234" i="1"/>
  <c r="K223" i="1"/>
  <c r="H223" i="1" s="1"/>
  <c r="I223" i="1"/>
  <c r="K222" i="1"/>
  <c r="H222" i="1" s="1"/>
  <c r="I222" i="1"/>
  <c r="K221" i="1"/>
  <c r="H221" i="1" s="1"/>
  <c r="I221" i="1"/>
  <c r="K220" i="1"/>
  <c r="H220" i="1" s="1"/>
  <c r="I220" i="1"/>
  <c r="K219" i="1"/>
  <c r="H219" i="1" s="1"/>
  <c r="I219" i="1"/>
  <c r="K218" i="1"/>
  <c r="H218" i="1" s="1"/>
  <c r="I218" i="1"/>
  <c r="K217" i="1"/>
  <c r="H217" i="1" s="1"/>
  <c r="I217" i="1"/>
  <c r="K216" i="1"/>
  <c r="H216" i="1" s="1"/>
  <c r="I216" i="1"/>
  <c r="K215" i="1"/>
  <c r="H215" i="1" s="1"/>
  <c r="I215" i="1"/>
  <c r="K214" i="1"/>
  <c r="H214" i="1" s="1"/>
  <c r="I214" i="1"/>
  <c r="K213" i="1"/>
  <c r="H213" i="1" s="1"/>
  <c r="I213" i="1"/>
  <c r="K212" i="1"/>
  <c r="H212" i="1" s="1"/>
  <c r="I212" i="1"/>
  <c r="K131" i="1"/>
  <c r="H131" i="1" s="1"/>
  <c r="I131" i="1"/>
  <c r="K130" i="1"/>
  <c r="H130" i="1" s="1"/>
  <c r="I130" i="1"/>
  <c r="K129" i="1"/>
  <c r="H129" i="1" s="1"/>
  <c r="I129" i="1"/>
  <c r="K128" i="1"/>
  <c r="H128" i="1" s="1"/>
  <c r="I128" i="1"/>
  <c r="K127" i="1"/>
  <c r="H127" i="1" s="1"/>
  <c r="I127" i="1"/>
  <c r="K126" i="1"/>
  <c r="H126" i="1" s="1"/>
  <c r="I126" i="1"/>
  <c r="K125" i="1"/>
  <c r="H125" i="1" s="1"/>
  <c r="I125" i="1"/>
  <c r="K124" i="1"/>
  <c r="H124" i="1" s="1"/>
  <c r="I124" i="1"/>
  <c r="K123" i="1"/>
  <c r="H123" i="1" s="1"/>
  <c r="I123" i="1"/>
  <c r="K122" i="1"/>
  <c r="H122" i="1" s="1"/>
  <c r="I122" i="1"/>
  <c r="K121" i="1"/>
  <c r="H121" i="1" s="1"/>
  <c r="I121" i="1"/>
  <c r="K120" i="1"/>
  <c r="H120" i="1" s="1"/>
  <c r="I120" i="1"/>
  <c r="K119" i="1"/>
  <c r="H119" i="1" s="1"/>
  <c r="I119" i="1"/>
  <c r="K118" i="1"/>
  <c r="H118" i="1" s="1"/>
  <c r="I118" i="1"/>
  <c r="K117" i="1"/>
  <c r="H117" i="1" s="1"/>
  <c r="I117" i="1"/>
  <c r="K116" i="1"/>
  <c r="H116" i="1" s="1"/>
  <c r="I116" i="1"/>
  <c r="K115" i="1"/>
  <c r="H115" i="1" s="1"/>
  <c r="I115" i="1"/>
  <c r="K114" i="1"/>
  <c r="H114" i="1" s="1"/>
  <c r="I114" i="1"/>
  <c r="K113" i="1"/>
  <c r="H113" i="1" s="1"/>
  <c r="I113" i="1"/>
  <c r="K112" i="1"/>
  <c r="H112" i="1" s="1"/>
  <c r="I112" i="1"/>
  <c r="K111" i="1"/>
  <c r="H111" i="1" s="1"/>
  <c r="I111" i="1"/>
  <c r="K110" i="1"/>
  <c r="H110" i="1" s="1"/>
  <c r="I110" i="1"/>
  <c r="K109" i="1"/>
  <c r="H109" i="1" s="1"/>
  <c r="I109" i="1"/>
  <c r="K108" i="1"/>
  <c r="H108" i="1" s="1"/>
  <c r="I108" i="1"/>
  <c r="K107" i="1"/>
  <c r="H107" i="1" s="1"/>
  <c r="I107" i="1"/>
  <c r="K106" i="1"/>
  <c r="H106" i="1" s="1"/>
  <c r="I106" i="1"/>
  <c r="K105" i="1"/>
  <c r="H105" i="1" s="1"/>
  <c r="I105" i="1"/>
  <c r="K104" i="1"/>
  <c r="H104" i="1" s="1"/>
  <c r="I104" i="1"/>
  <c r="K103" i="1"/>
  <c r="H103" i="1" s="1"/>
  <c r="I103" i="1"/>
  <c r="K102" i="1"/>
  <c r="H102" i="1" s="1"/>
  <c r="I102" i="1"/>
  <c r="K101" i="1"/>
  <c r="H101" i="1" s="1"/>
  <c r="I101" i="1"/>
  <c r="K100" i="1"/>
  <c r="H100" i="1" s="1"/>
  <c r="I100" i="1"/>
  <c r="K99" i="1"/>
  <c r="H99" i="1" s="1"/>
  <c r="I99" i="1"/>
  <c r="K98" i="1"/>
  <c r="H98" i="1" s="1"/>
  <c r="I98" i="1"/>
  <c r="I94" i="1"/>
  <c r="I86" i="1"/>
  <c r="I84" i="1"/>
  <c r="I82" i="1"/>
  <c r="K97" i="1"/>
  <c r="H97" i="1" s="1"/>
  <c r="I97" i="1"/>
  <c r="K96" i="1"/>
  <c r="H96" i="1" s="1"/>
  <c r="I96" i="1"/>
  <c r="K95" i="1"/>
  <c r="H95" i="1" s="1"/>
  <c r="I95" i="1"/>
  <c r="K94" i="1"/>
  <c r="H94" i="1" s="1"/>
  <c r="K93" i="1"/>
  <c r="H93" i="1" s="1"/>
  <c r="I93" i="1"/>
  <c r="K92" i="1"/>
  <c r="H92" i="1" s="1"/>
  <c r="K91" i="1"/>
  <c r="H91" i="1" s="1"/>
  <c r="I91" i="1"/>
  <c r="K90" i="1"/>
  <c r="H90" i="1" s="1"/>
  <c r="I90" i="1"/>
  <c r="K89" i="1"/>
  <c r="H89" i="1" s="1"/>
  <c r="I89" i="1"/>
  <c r="K88" i="1"/>
  <c r="H88" i="1" s="1"/>
  <c r="I88" i="1"/>
  <c r="K87" i="1"/>
  <c r="H87" i="1" s="1"/>
  <c r="I87" i="1"/>
  <c r="K86" i="1"/>
  <c r="H86" i="1" s="1"/>
  <c r="K85" i="1"/>
  <c r="H85" i="1" s="1"/>
  <c r="I85" i="1"/>
  <c r="K84" i="1"/>
  <c r="H84" i="1" s="1"/>
  <c r="K83" i="1"/>
  <c r="H83" i="1" s="1"/>
  <c r="I83" i="1"/>
  <c r="K82" i="1"/>
  <c r="H82" i="1" s="1"/>
  <c r="K81" i="1"/>
  <c r="H81" i="1" s="1"/>
  <c r="I81" i="1"/>
  <c r="K80" i="1"/>
  <c r="H80" i="1" s="1"/>
  <c r="I80" i="1"/>
  <c r="K79" i="1"/>
  <c r="H79" i="1" s="1"/>
  <c r="I79" i="1"/>
  <c r="K78" i="1"/>
  <c r="H78" i="1" s="1"/>
  <c r="I78" i="1"/>
  <c r="K77" i="1"/>
  <c r="H77" i="1" s="1"/>
  <c r="I77" i="1"/>
  <c r="K76" i="1"/>
  <c r="H76" i="1" s="1"/>
  <c r="I76" i="1"/>
  <c r="K75" i="1"/>
  <c r="H75" i="1" s="1"/>
  <c r="I75" i="1"/>
  <c r="K74" i="1"/>
  <c r="H74" i="1" s="1"/>
  <c r="I74" i="1"/>
  <c r="K73" i="1"/>
  <c r="H73" i="1" s="1"/>
  <c r="I73" i="1"/>
  <c r="K72" i="1"/>
  <c r="H72" i="1" s="1"/>
  <c r="I72" i="1"/>
  <c r="K71" i="1"/>
  <c r="H71" i="1" s="1"/>
  <c r="I71" i="1"/>
  <c r="K70" i="1"/>
  <c r="H70" i="1" s="1"/>
  <c r="I70" i="1"/>
  <c r="K69" i="1"/>
  <c r="H69" i="1" s="1"/>
  <c r="I69" i="1"/>
  <c r="K68" i="1"/>
  <c r="H68" i="1" s="1"/>
  <c r="I68" i="1"/>
  <c r="K67" i="1"/>
  <c r="H67" i="1" s="1"/>
  <c r="I67" i="1"/>
  <c r="K66" i="1"/>
  <c r="H66" i="1" s="1"/>
  <c r="I66" i="1"/>
  <c r="K143" i="1"/>
  <c r="H143" i="1" s="1"/>
  <c r="I143" i="1"/>
  <c r="K142" i="1"/>
  <c r="H142" i="1" s="1"/>
  <c r="I142" i="1"/>
  <c r="K141" i="1"/>
  <c r="H141" i="1" s="1"/>
  <c r="I141" i="1"/>
  <c r="K140" i="1"/>
  <c r="H140" i="1" s="1"/>
  <c r="I140" i="1"/>
  <c r="K139" i="1"/>
  <c r="H139" i="1" s="1"/>
  <c r="I139" i="1"/>
  <c r="K138" i="1"/>
  <c r="H138" i="1" s="1"/>
  <c r="I138" i="1"/>
  <c r="K137" i="1"/>
  <c r="H137" i="1" s="1"/>
  <c r="I137" i="1"/>
  <c r="K136" i="1"/>
  <c r="H136" i="1" s="1"/>
  <c r="I136" i="1"/>
  <c r="K315" i="1"/>
  <c r="H315" i="1" s="1"/>
  <c r="I315" i="1"/>
  <c r="K314" i="1"/>
  <c r="H314" i="1" s="1"/>
  <c r="I314" i="1"/>
  <c r="K313" i="1"/>
  <c r="H313" i="1" s="1"/>
  <c r="K312" i="1"/>
  <c r="H312" i="1" s="1"/>
  <c r="K311" i="1"/>
  <c r="H311" i="1" s="1"/>
  <c r="K310" i="1"/>
  <c r="H310" i="1" s="1"/>
  <c r="K309" i="1"/>
  <c r="H309" i="1" s="1"/>
  <c r="K308" i="1"/>
  <c r="H308" i="1" s="1"/>
  <c r="K307" i="1"/>
  <c r="H307" i="1" s="1"/>
  <c r="K306" i="1"/>
  <c r="H306" i="1" s="1"/>
  <c r="K305" i="1"/>
  <c r="H305" i="1" s="1"/>
  <c r="K304" i="1"/>
  <c r="H304" i="1" s="1"/>
  <c r="K303" i="1"/>
  <c r="H303" i="1" s="1"/>
  <c r="K302" i="1"/>
  <c r="H302" i="1" s="1"/>
  <c r="K301" i="1"/>
  <c r="H301" i="1" s="1"/>
  <c r="K300" i="1"/>
  <c r="H300" i="1" s="1"/>
  <c r="K299" i="1"/>
  <c r="H299" i="1" s="1"/>
  <c r="K298" i="1"/>
  <c r="H298" i="1" s="1"/>
  <c r="K297" i="1"/>
  <c r="H297" i="1" s="1"/>
  <c r="K296" i="1"/>
  <c r="H296" i="1" s="1"/>
  <c r="K295" i="1"/>
  <c r="H295" i="1" s="1"/>
  <c r="K294" i="1"/>
  <c r="H294" i="1" s="1"/>
  <c r="K293" i="1"/>
  <c r="H293" i="1" s="1"/>
  <c r="K292" i="1"/>
  <c r="H292" i="1" s="1"/>
  <c r="K291" i="1"/>
  <c r="H291" i="1" s="1"/>
  <c r="K290" i="1"/>
  <c r="H290" i="1" s="1"/>
  <c r="K289" i="1"/>
  <c r="H289" i="1" s="1"/>
  <c r="K288" i="1"/>
  <c r="H288" i="1" s="1"/>
  <c r="K287" i="1"/>
  <c r="H287" i="1" s="1"/>
  <c r="K286" i="1"/>
  <c r="H286" i="1" s="1"/>
  <c r="K285" i="1"/>
  <c r="H285" i="1" s="1"/>
  <c r="K284" i="1"/>
  <c r="H284" i="1" s="1"/>
  <c r="K283" i="1"/>
  <c r="H283" i="1" s="1"/>
  <c r="K282" i="1"/>
  <c r="H282" i="1" s="1"/>
  <c r="K281" i="1"/>
  <c r="H281" i="1" s="1"/>
  <c r="K280" i="1"/>
  <c r="H280" i="1" s="1"/>
  <c r="K279" i="1"/>
  <c r="H279" i="1" s="1"/>
  <c r="K278" i="1"/>
  <c r="H278" i="1" s="1"/>
  <c r="K277" i="1"/>
  <c r="H277" i="1" s="1"/>
  <c r="K276" i="1"/>
  <c r="H276" i="1" s="1"/>
  <c r="K275" i="1"/>
  <c r="H275" i="1" s="1"/>
  <c r="K274" i="1"/>
  <c r="H274" i="1" s="1"/>
  <c r="K273" i="1"/>
  <c r="H273" i="1" s="1"/>
  <c r="K272" i="1"/>
  <c r="H272" i="1" s="1"/>
  <c r="K271" i="1"/>
  <c r="H271" i="1" s="1"/>
  <c r="K270" i="1"/>
  <c r="H270" i="1" s="1"/>
  <c r="K269" i="1"/>
  <c r="H269" i="1" s="1"/>
  <c r="K268" i="1"/>
  <c r="H268" i="1" s="1"/>
  <c r="K267" i="1"/>
  <c r="H267" i="1" s="1"/>
  <c r="K266" i="1"/>
  <c r="H266" i="1" s="1"/>
  <c r="K265" i="1"/>
  <c r="H265" i="1" s="1"/>
  <c r="K264" i="1"/>
  <c r="H264" i="1" s="1"/>
  <c r="K263" i="1"/>
  <c r="H263" i="1" s="1"/>
  <c r="K262" i="1"/>
  <c r="H262" i="1" s="1"/>
  <c r="K261" i="1"/>
  <c r="H261" i="1" s="1"/>
  <c r="K260" i="1"/>
  <c r="H260" i="1" s="1"/>
  <c r="K259" i="1"/>
  <c r="H259" i="1" s="1"/>
  <c r="K258" i="1"/>
  <c r="H258" i="1" s="1"/>
  <c r="K257" i="1"/>
  <c r="H257" i="1" s="1"/>
  <c r="K256" i="1"/>
  <c r="H256" i="1" s="1"/>
  <c r="K255" i="1"/>
  <c r="H255" i="1" s="1"/>
  <c r="K254" i="1"/>
  <c r="H254" i="1" s="1"/>
  <c r="K253" i="1"/>
  <c r="H253" i="1" s="1"/>
  <c r="K252" i="1"/>
  <c r="H252" i="1" s="1"/>
  <c r="K251" i="1"/>
  <c r="H251" i="1" s="1"/>
  <c r="K250" i="1"/>
  <c r="H250" i="1" s="1"/>
  <c r="K249" i="1"/>
  <c r="H249" i="1" s="1"/>
  <c r="K248" i="1"/>
  <c r="H248" i="1" s="1"/>
  <c r="K247" i="1"/>
  <c r="H247" i="1" s="1"/>
  <c r="K246" i="1"/>
  <c r="H246" i="1" s="1"/>
  <c r="K245" i="1"/>
  <c r="H245" i="1" s="1"/>
  <c r="K244" i="1"/>
  <c r="K243" i="1"/>
  <c r="H243" i="1" s="1"/>
  <c r="K242" i="1"/>
  <c r="H242" i="1" s="1"/>
  <c r="K241" i="1"/>
  <c r="H241" i="1" s="1"/>
  <c r="K240" i="1"/>
  <c r="K211" i="1"/>
  <c r="H211" i="1" s="1"/>
  <c r="K210" i="1"/>
  <c r="H210" i="1" s="1"/>
  <c r="K209" i="1"/>
  <c r="H209" i="1" s="1"/>
  <c r="K208" i="1"/>
  <c r="H208" i="1" s="1"/>
  <c r="K207" i="1"/>
  <c r="H207" i="1" s="1"/>
  <c r="K206" i="1"/>
  <c r="H206" i="1" s="1"/>
  <c r="K205" i="1"/>
  <c r="H205" i="1" s="1"/>
  <c r="K204" i="1"/>
  <c r="H204" i="1" s="1"/>
  <c r="K203" i="1"/>
  <c r="H203" i="1" s="1"/>
  <c r="K202" i="1"/>
  <c r="H202" i="1" s="1"/>
  <c r="K201" i="1"/>
  <c r="H201" i="1" s="1"/>
  <c r="K200" i="1"/>
  <c r="H200" i="1" s="1"/>
  <c r="K199" i="1"/>
  <c r="H199" i="1" s="1"/>
  <c r="K198" i="1"/>
  <c r="H198" i="1" s="1"/>
  <c r="K197" i="1"/>
  <c r="H197" i="1" s="1"/>
  <c r="K196" i="1"/>
  <c r="H196" i="1" s="1"/>
  <c r="K195" i="1"/>
  <c r="H195" i="1" s="1"/>
  <c r="K194" i="1"/>
  <c r="H194" i="1" s="1"/>
  <c r="K193" i="1"/>
  <c r="H193" i="1" s="1"/>
  <c r="K192" i="1"/>
  <c r="H192" i="1" s="1"/>
  <c r="K191" i="1"/>
  <c r="H191" i="1" s="1"/>
  <c r="K190" i="1"/>
  <c r="H190" i="1" s="1"/>
  <c r="K189" i="1"/>
  <c r="H189" i="1" s="1"/>
  <c r="K188" i="1"/>
  <c r="H188" i="1" s="1"/>
  <c r="K187" i="1"/>
  <c r="H187" i="1" s="1"/>
  <c r="K186" i="1"/>
  <c r="H186" i="1" s="1"/>
  <c r="K185" i="1"/>
  <c r="H185" i="1" s="1"/>
  <c r="K184" i="1"/>
  <c r="H184" i="1" s="1"/>
  <c r="K183" i="1"/>
  <c r="H183" i="1" s="1"/>
  <c r="K182" i="1"/>
  <c r="H182" i="1" s="1"/>
  <c r="K181" i="1"/>
  <c r="H181" i="1" s="1"/>
  <c r="K180" i="1"/>
  <c r="H180" i="1" s="1"/>
  <c r="K179" i="1"/>
  <c r="H179" i="1" s="1"/>
  <c r="K178" i="1"/>
  <c r="H178" i="1" s="1"/>
  <c r="K177" i="1"/>
  <c r="H177" i="1" s="1"/>
  <c r="K176" i="1"/>
  <c r="H176" i="1" s="1"/>
  <c r="K175" i="1"/>
  <c r="H175" i="1" s="1"/>
  <c r="K174" i="1"/>
  <c r="H174" i="1" s="1"/>
  <c r="K173" i="1"/>
  <c r="H173" i="1" s="1"/>
  <c r="K172" i="1"/>
  <c r="H172" i="1" s="1"/>
  <c r="K171" i="1"/>
  <c r="H171" i="1" s="1"/>
  <c r="K170" i="1"/>
  <c r="H170" i="1" s="1"/>
  <c r="K169" i="1"/>
  <c r="H169" i="1" s="1"/>
  <c r="K168" i="1"/>
  <c r="H168" i="1" s="1"/>
  <c r="K167" i="1"/>
  <c r="H167" i="1" s="1"/>
  <c r="K166" i="1"/>
  <c r="H166" i="1" s="1"/>
  <c r="K165" i="1"/>
  <c r="H165" i="1" s="1"/>
  <c r="K164" i="1"/>
  <c r="H164" i="1" s="1"/>
  <c r="K163" i="1"/>
  <c r="H163" i="1" s="1"/>
  <c r="K162" i="1"/>
  <c r="H162" i="1" s="1"/>
  <c r="K161" i="1"/>
  <c r="H161" i="1" s="1"/>
  <c r="K160" i="1"/>
  <c r="H160" i="1" s="1"/>
  <c r="K159" i="1"/>
  <c r="H159" i="1" s="1"/>
  <c r="K158" i="1"/>
  <c r="H158" i="1" s="1"/>
  <c r="K157" i="1"/>
  <c r="H157" i="1" s="1"/>
  <c r="K156" i="1"/>
  <c r="H156" i="1" s="1"/>
  <c r="K155" i="1"/>
  <c r="H155" i="1" s="1"/>
  <c r="K154" i="1"/>
  <c r="H154" i="1" s="1"/>
  <c r="K153" i="1"/>
  <c r="H153" i="1" s="1"/>
  <c r="K152" i="1"/>
  <c r="H152" i="1" s="1"/>
  <c r="K151" i="1"/>
  <c r="H151" i="1" s="1"/>
  <c r="K150" i="1"/>
  <c r="H150" i="1" s="1"/>
  <c r="K149" i="1"/>
  <c r="H149" i="1" s="1"/>
  <c r="K148" i="1"/>
  <c r="H148" i="1" s="1"/>
  <c r="K147" i="1"/>
  <c r="H147" i="1" s="1"/>
  <c r="K146" i="1"/>
  <c r="H146" i="1" s="1"/>
  <c r="K135" i="1"/>
  <c r="H135" i="1" s="1"/>
  <c r="K134" i="1"/>
  <c r="H134" i="1" s="1"/>
  <c r="K133" i="1"/>
  <c r="H133" i="1" s="1"/>
  <c r="K132" i="1"/>
  <c r="H132" i="1" s="1"/>
  <c r="K61" i="1"/>
  <c r="H61" i="1" s="1"/>
  <c r="K62" i="1"/>
  <c r="H62" i="1" s="1"/>
  <c r="K63" i="1"/>
  <c r="H63" i="1" s="1"/>
  <c r="K64" i="1"/>
  <c r="H64" i="1" s="1"/>
  <c r="K65" i="1"/>
  <c r="H65" i="1" s="1"/>
  <c r="K47" i="1"/>
  <c r="H47" i="1" s="1"/>
  <c r="K48" i="1"/>
  <c r="H48" i="1" s="1"/>
  <c r="K49" i="1"/>
  <c r="H49" i="1" s="1"/>
  <c r="K50" i="1"/>
  <c r="H50" i="1" s="1"/>
  <c r="K51" i="1"/>
  <c r="H51" i="1" s="1"/>
  <c r="K52" i="1"/>
  <c r="H52" i="1" s="1"/>
  <c r="K53" i="1"/>
  <c r="H53" i="1" s="1"/>
  <c r="K54" i="1"/>
  <c r="H54" i="1" s="1"/>
  <c r="K55" i="1"/>
  <c r="H55" i="1" s="1"/>
  <c r="K56" i="1"/>
  <c r="H56" i="1" s="1"/>
  <c r="K57" i="1"/>
  <c r="H57" i="1" s="1"/>
  <c r="K58" i="1"/>
  <c r="H58" i="1" s="1"/>
  <c r="K59" i="1"/>
  <c r="H59" i="1" s="1"/>
  <c r="K60" i="1"/>
  <c r="H60" i="1" s="1"/>
  <c r="K29" i="1"/>
  <c r="H29" i="1" s="1"/>
  <c r="K30" i="1"/>
  <c r="H30" i="1" s="1"/>
  <c r="K31" i="1"/>
  <c r="H31" i="1" s="1"/>
  <c r="K32" i="1"/>
  <c r="H32" i="1" s="1"/>
  <c r="K33" i="1"/>
  <c r="H33" i="1" s="1"/>
  <c r="K34" i="1"/>
  <c r="H34" i="1" s="1"/>
  <c r="K35" i="1"/>
  <c r="H35" i="1" s="1"/>
  <c r="K36" i="1"/>
  <c r="H36" i="1" s="1"/>
  <c r="K37" i="1"/>
  <c r="H37" i="1" s="1"/>
  <c r="K38" i="1"/>
  <c r="H38" i="1" s="1"/>
  <c r="K39" i="1"/>
  <c r="H39" i="1" s="1"/>
  <c r="K40" i="1"/>
  <c r="H40" i="1" s="1"/>
  <c r="K41" i="1"/>
  <c r="H41" i="1" s="1"/>
  <c r="K42" i="1"/>
  <c r="H42" i="1" s="1"/>
  <c r="K43" i="1"/>
  <c r="H43" i="1" s="1"/>
  <c r="K44" i="1"/>
  <c r="H44" i="1" s="1"/>
  <c r="K45" i="1"/>
  <c r="H45" i="1" s="1"/>
  <c r="K46" i="1"/>
  <c r="H46" i="1" s="1"/>
  <c r="K3" i="1"/>
  <c r="H3" i="1" s="1"/>
  <c r="K4" i="1"/>
  <c r="H4" i="1" s="1"/>
  <c r="K5" i="1"/>
  <c r="H5" i="1" s="1"/>
  <c r="K6" i="1"/>
  <c r="H6" i="1" s="1"/>
  <c r="K7" i="1"/>
  <c r="H7" i="1" s="1"/>
  <c r="K8" i="1"/>
  <c r="H8" i="1" s="1"/>
  <c r="K9" i="1"/>
  <c r="H9" i="1" s="1"/>
  <c r="K10" i="1"/>
  <c r="H10" i="1" s="1"/>
  <c r="K11" i="1"/>
  <c r="H11" i="1" s="1"/>
  <c r="K12" i="1"/>
  <c r="H12" i="1" s="1"/>
  <c r="K13" i="1"/>
  <c r="H13" i="1" s="1"/>
  <c r="K14" i="1"/>
  <c r="H14" i="1" s="1"/>
  <c r="K15" i="1"/>
  <c r="H15" i="1" s="1"/>
  <c r="K16" i="1"/>
  <c r="H16" i="1" s="1"/>
  <c r="K17" i="1"/>
  <c r="H17" i="1" s="1"/>
  <c r="K18" i="1"/>
  <c r="H18" i="1" s="1"/>
  <c r="K19" i="1"/>
  <c r="H19" i="1" s="1"/>
  <c r="K20" i="1"/>
  <c r="H20" i="1" s="1"/>
  <c r="K21" i="1"/>
  <c r="H21" i="1" s="1"/>
  <c r="K22" i="1"/>
  <c r="H22" i="1" s="1"/>
  <c r="K23" i="1"/>
  <c r="H23" i="1" s="1"/>
  <c r="K24" i="1"/>
  <c r="H24" i="1" s="1"/>
  <c r="K25" i="1"/>
  <c r="H25" i="1" s="1"/>
  <c r="K26" i="1"/>
  <c r="H26" i="1" s="1"/>
  <c r="K27" i="1"/>
  <c r="H27" i="1" s="1"/>
  <c r="K28" i="1"/>
  <c r="H28" i="1" s="1"/>
  <c r="K2" i="1"/>
  <c r="H2" i="1" s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E51" i="5"/>
  <c r="E52" i="5"/>
  <c r="E53" i="5"/>
  <c r="E54" i="5"/>
  <c r="E47" i="5"/>
  <c r="E48" i="5"/>
  <c r="E49" i="5"/>
  <c r="E50" i="5"/>
  <c r="E55" i="5"/>
  <c r="E56" i="5"/>
  <c r="E57" i="5"/>
  <c r="I211" i="1"/>
  <c r="I210" i="1"/>
  <c r="I133" i="1"/>
  <c r="I132" i="1"/>
  <c r="I135" i="1"/>
  <c r="I134" i="1"/>
  <c r="E39" i="5"/>
  <c r="B43" i="5"/>
  <c r="B42" i="5"/>
  <c r="B41" i="5"/>
  <c r="B40" i="5"/>
  <c r="E40" i="5"/>
  <c r="E41" i="5"/>
  <c r="E42" i="5"/>
  <c r="E43" i="5"/>
  <c r="E44" i="5"/>
  <c r="E45" i="5"/>
  <c r="E37" i="5"/>
  <c r="E36" i="5"/>
  <c r="E35" i="5"/>
  <c r="E11" i="5"/>
  <c r="E10" i="5"/>
  <c r="E9" i="5"/>
  <c r="E8" i="5"/>
  <c r="E4" i="5"/>
  <c r="E2" i="5"/>
  <c r="E3" i="5"/>
  <c r="E5" i="5"/>
  <c r="E6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8" i="5"/>
  <c r="E46" i="5"/>
  <c r="E19" i="5"/>
  <c r="E18" i="5"/>
  <c r="E13" i="5"/>
  <c r="E14" i="5"/>
  <c r="E15" i="5"/>
  <c r="E16" i="5"/>
  <c r="E17" i="5"/>
  <c r="E12" i="5"/>
  <c r="I291" i="1"/>
  <c r="I290" i="1"/>
  <c r="I289" i="1"/>
  <c r="I288" i="1"/>
  <c r="I269" i="1"/>
  <c r="I268" i="1"/>
  <c r="I267" i="1"/>
  <c r="I266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40" i="1"/>
  <c r="I92" i="1"/>
</calcChain>
</file>

<file path=xl/sharedStrings.xml><?xml version="1.0" encoding="utf-8"?>
<sst xmlns="http://schemas.openxmlformats.org/spreadsheetml/2006/main" count="8148" uniqueCount="431">
  <si>
    <t>C500000000</t>
  </si>
  <si>
    <t>Actual</t>
  </si>
  <si>
    <t>org</t>
  </si>
  <si>
    <t>Revenues</t>
  </si>
  <si>
    <t>Total</t>
  </si>
  <si>
    <t>FPL</t>
  </si>
  <si>
    <t>SUB194</t>
  </si>
  <si>
    <t>PAY24</t>
  </si>
  <si>
    <t>DIR392</t>
  </si>
  <si>
    <t>SER367</t>
  </si>
  <si>
    <t>1SPTOTAL</t>
  </si>
  <si>
    <t>2SPTOTAL</t>
  </si>
  <si>
    <t>rep</t>
  </si>
  <si>
    <t>C520000000</t>
  </si>
  <si>
    <t>Mobile Revenues</t>
  </si>
  <si>
    <t>C52X000001</t>
  </si>
  <si>
    <t>Mobile Service Revenues</t>
  </si>
  <si>
    <t>C580000000</t>
  </si>
  <si>
    <t>Other Operating Income adj.</t>
  </si>
  <si>
    <t>C52X000002</t>
  </si>
  <si>
    <t>Mobile ARPU Revenues</t>
  </si>
  <si>
    <t>C52X000020</t>
  </si>
  <si>
    <t>Visitor Revenues</t>
  </si>
  <si>
    <t>C52X000035</t>
  </si>
  <si>
    <t>Mobile Handset Revenues</t>
  </si>
  <si>
    <t>C510000000</t>
  </si>
  <si>
    <t>Fixed Line Revenues</t>
  </si>
  <si>
    <t>C51X000041</t>
  </si>
  <si>
    <t>Wholesale Revenues</t>
  </si>
  <si>
    <t>Indirect Costs AL adj.</t>
  </si>
  <si>
    <t>Indirect costs AL adj. DT ext.</t>
  </si>
  <si>
    <t>C590600000</t>
  </si>
  <si>
    <t>Own Capitalized costs adj.</t>
  </si>
  <si>
    <t>EBITDA AL adj.</t>
  </si>
  <si>
    <t>C51X000001</t>
  </si>
  <si>
    <t>Fixed Line Main Business</t>
  </si>
  <si>
    <t>calc_TotNetMargin</t>
  </si>
  <si>
    <t>Total Net Margin</t>
  </si>
  <si>
    <t>calc_FixNetMargin</t>
  </si>
  <si>
    <t>Fix Net Margin</t>
  </si>
  <si>
    <t>calc_MobNetMargin</t>
  </si>
  <si>
    <t>Mobile Net Margin</t>
  </si>
  <si>
    <t>calc_SysSolNetMargin</t>
  </si>
  <si>
    <t>System Sol. Net Margin</t>
  </si>
  <si>
    <t>C600000000</t>
  </si>
  <si>
    <t>Total Direct Cost</t>
  </si>
  <si>
    <t>C61X000024</t>
  </si>
  <si>
    <t>Interconnection cost</t>
  </si>
  <si>
    <t>C61X000030</t>
  </si>
  <si>
    <t>Roaming cost</t>
  </si>
  <si>
    <t>C61X000002</t>
  </si>
  <si>
    <t>Market Invest I</t>
  </si>
  <si>
    <t>C61X000005</t>
  </si>
  <si>
    <t>Market Invest II</t>
  </si>
  <si>
    <t>C640000000</t>
  </si>
  <si>
    <t>Personnel Cost</t>
  </si>
  <si>
    <t>C61X000006</t>
  </si>
  <si>
    <t>EWC Indirect Cost</t>
  </si>
  <si>
    <t>C61X000001</t>
  </si>
  <si>
    <t>Goods and services purchased market related</t>
  </si>
  <si>
    <t>C61X000017</t>
  </si>
  <si>
    <t>Other Goods and services purchased</t>
  </si>
  <si>
    <t>C660000000</t>
  </si>
  <si>
    <t>Other operating expenses</t>
  </si>
  <si>
    <t>KPI</t>
  </si>
  <si>
    <t>URL</t>
  </si>
  <si>
    <t>OutputFileName</t>
  </si>
  <si>
    <t>PerspectiveOf</t>
  </si>
  <si>
    <t>Scenario</t>
  </si>
  <si>
    <t>View</t>
  </si>
  <si>
    <t>Name</t>
  </si>
  <si>
    <t>Theme</t>
  </si>
  <si>
    <t>KpiOrderId</t>
  </si>
  <si>
    <t>SUBSCRIBER</t>
  </si>
  <si>
    <t>PAYMENT</t>
  </si>
  <si>
    <t>DIRECTION</t>
  </si>
  <si>
    <t>SERVICE</t>
  </si>
  <si>
    <t>SPLIT1</t>
  </si>
  <si>
    <t>SPLIT2</t>
  </si>
  <si>
    <t>Include</t>
  </si>
  <si>
    <t>Mapping</t>
  </si>
  <si>
    <t>yes</t>
  </si>
  <si>
    <t>no</t>
  </si>
  <si>
    <t>KPI179</t>
  </si>
  <si>
    <t>Mobile KPI</t>
  </si>
  <si>
    <t>ALL</t>
  </si>
  <si>
    <t>KPI181</t>
  </si>
  <si>
    <t>Mobile Net Adds</t>
  </si>
  <si>
    <t>KPI775</t>
  </si>
  <si>
    <t>Mobile Gross Adds</t>
  </si>
  <si>
    <t>KPI184</t>
  </si>
  <si>
    <t>Churn Mobile</t>
  </si>
  <si>
    <t>KPI21001</t>
  </si>
  <si>
    <t>Retained Subscr. Pre2Con</t>
  </si>
  <si>
    <t>KPI21000</t>
  </si>
  <si>
    <t>Retained Subscr. Con2Pre</t>
  </si>
  <si>
    <t>KPI20999</t>
  </si>
  <si>
    <t>Retained Subscr. Con2Con</t>
  </si>
  <si>
    <t>KPI182</t>
  </si>
  <si>
    <t>Forced Churn Mobile</t>
  </si>
  <si>
    <t>KPI183</t>
  </si>
  <si>
    <t>Voluntary Churn Mobile</t>
  </si>
  <si>
    <t>KPI50296</t>
  </si>
  <si>
    <t>Fixed KPI</t>
  </si>
  <si>
    <t>KPI50300</t>
  </si>
  <si>
    <t>KPI50310</t>
  </si>
  <si>
    <t>KPI140</t>
  </si>
  <si>
    <t>Mobile ARPU</t>
  </si>
  <si>
    <t>KPI187</t>
  </si>
  <si>
    <t>Mobile Churn Rate</t>
  </si>
  <si>
    <t>KPI88446</t>
  </si>
  <si>
    <t>KPI50316</t>
  </si>
  <si>
    <t>SUBJECTID</t>
  </si>
  <si>
    <t>KPI88170</t>
  </si>
  <si>
    <t>Total Service Revenues</t>
  </si>
  <si>
    <t>KPI95678</t>
  </si>
  <si>
    <t>Fixed Service Revenues</t>
  </si>
  <si>
    <t>KPI95943</t>
  </si>
  <si>
    <t>Fixed Line Service Revenues</t>
  </si>
  <si>
    <t>KPI96183</t>
  </si>
  <si>
    <t>Other Mobile Revenues</t>
  </si>
  <si>
    <t>KPI95847</t>
  </si>
  <si>
    <t>Fixed Line ARPU Revenues</t>
  </si>
  <si>
    <t>KPI83752</t>
  </si>
  <si>
    <t>Fixed Voice Revenues</t>
  </si>
  <si>
    <t>KPI83754</t>
  </si>
  <si>
    <t>Fixed Broadband Revenues</t>
  </si>
  <si>
    <t>KPI67139</t>
  </si>
  <si>
    <t>Fixed TV Revenues</t>
  </si>
  <si>
    <t>KPI95848</t>
  </si>
  <si>
    <t>Other Fixed Line Serv. Rev.</t>
  </si>
  <si>
    <t>KPI96181</t>
  </si>
  <si>
    <t>Other Fixed Line Revenues</t>
  </si>
  <si>
    <t>KPI95944</t>
  </si>
  <si>
    <t>System Solution Serv. Rev.</t>
  </si>
  <si>
    <t>KPI96182</t>
  </si>
  <si>
    <t>Other System Solution Revenues</t>
  </si>
  <si>
    <t>KPI96184</t>
  </si>
  <si>
    <t>Miscellaneous Revenue</t>
  </si>
  <si>
    <t>SERVICE TYPE</t>
  </si>
  <si>
    <t>Fixed Net Adds</t>
  </si>
  <si>
    <t>Fixed Gross Adds</t>
  </si>
  <si>
    <t>Fixed Churn</t>
  </si>
  <si>
    <t>Fixed Subscriber</t>
  </si>
  <si>
    <t>FINEX22_B</t>
  </si>
  <si>
    <t>FINEX21_A</t>
  </si>
  <si>
    <t>Database</t>
  </si>
  <si>
    <t>Year</t>
  </si>
  <si>
    <t>Periods</t>
  </si>
  <si>
    <t>Entities</t>
  </si>
  <si>
    <t>M01,M02,M03,M04,M05,M06,M07,M08,M09,M10,M11,M12,M01_K,M02_K,M03_K,M04_K,M05_K,M06_K,M07_K,M08_K,M09_K,M10_K,M11_K,M12_K,M01_Q,M02_Q,M03_Q,M04_Q,M05_Q,M06_Q,M07_Q,M08_Q,M09_Q,M10_Q,M11_Q,M12_Q</t>
  </si>
  <si>
    <t>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</t>
  </si>
  <si>
    <t>FLOW</t>
  </si>
  <si>
    <t>LAYER</t>
  </si>
  <si>
    <t>SUBJECT</t>
  </si>
  <si>
    <t>CONS</t>
  </si>
  <si>
    <t>PARTNER</t>
  </si>
  <si>
    <t>EIGENESICHT</t>
  </si>
  <si>
    <t>GESAMT</t>
  </si>
  <si>
    <t>FUNCTION</t>
  </si>
  <si>
    <t>TOTAL_FN</t>
  </si>
  <si>
    <t>CUBE</t>
  </si>
  <si>
    <t>MASTER</t>
  </si>
  <si>
    <t>FLZ000</t>
  </si>
  <si>
    <t>SUB10,SUB22980,SUB22981,SUB67775,SUB67778,SUB67779,SUB7,SUB83207,SUB83208,SUB83209,SUB83210,SUB83211,SUB95883</t>
  </si>
  <si>
    <t>PAY24,PAY22,PAY95592</t>
  </si>
  <si>
    <t>SE,SEAT,SEGR,SEHR,SEHT,SEHU,SEME,SEMK,SEMT,SEPL,SERO,SETCS,SETCZ,SETSK</t>
  </si>
  <si>
    <t>1SP36848,1SP67124,1SP67125,1SP50650</t>
  </si>
  <si>
    <t>Fix. Voice ARPU</t>
  </si>
  <si>
    <t>KPI88447</t>
  </si>
  <si>
    <t>KPI88448</t>
  </si>
  <si>
    <t>Fix. BB ARPU</t>
  </si>
  <si>
    <t>Fix. TV ARPU</t>
  </si>
  <si>
    <t>Fix. Voice ARPU Rev.</t>
  </si>
  <si>
    <t>Fix. BB ARPU Rev.</t>
  </si>
  <si>
    <t>Fix. TV ARPU Rev.</t>
  </si>
  <si>
    <t>KPI23297</t>
  </si>
  <si>
    <t>Mobile ARPU Rev.</t>
  </si>
  <si>
    <t>Avg. Fixed Subscriber</t>
  </si>
  <si>
    <t>KPI50313</t>
  </si>
  <si>
    <t>Avg. Mob. Subscriber</t>
  </si>
  <si>
    <t>Mobile Subscriber</t>
  </si>
  <si>
    <t>KPI765</t>
  </si>
  <si>
    <t>Fixed Forced Churn</t>
  </si>
  <si>
    <t>KPI63354</t>
  </si>
  <si>
    <t>Fixed Voluntary Churn</t>
  </si>
  <si>
    <t>KPI63356</t>
  </si>
  <si>
    <t>KPI64033</t>
  </si>
  <si>
    <t>Active Subs. Prepay (1 m)</t>
  </si>
  <si>
    <t>KPI64035</t>
  </si>
  <si>
    <t>KPI96170</t>
  </si>
  <si>
    <t>ARPAC Prepay (1 m)</t>
  </si>
  <si>
    <t>KPI96169</t>
  </si>
  <si>
    <t>Avg. Active Subs. Prepay (1 m)</t>
  </si>
  <si>
    <t>KPI64034</t>
  </si>
  <si>
    <t>Activity rate Subs. Prepay (1 m)</t>
  </si>
  <si>
    <t>Inactivity rate Subs. Prepay (1 m)</t>
  </si>
  <si>
    <t>Digi</t>
  </si>
  <si>
    <t>KPI70113</t>
  </si>
  <si>
    <t>E-Bill ratio</t>
  </si>
  <si>
    <t>App Penetration</t>
  </si>
  <si>
    <t>KPI89805</t>
  </si>
  <si>
    <t>Number of Releases</t>
  </si>
  <si>
    <t>KPI95518</t>
  </si>
  <si>
    <t>eSales Share</t>
  </si>
  <si>
    <t>KPI95852</t>
  </si>
  <si>
    <t>Reduction in non-sales contacts</t>
  </si>
  <si>
    <t>KPI95858</t>
  </si>
  <si>
    <t>KPI95860</t>
  </si>
  <si>
    <t>First time right in provisioning</t>
  </si>
  <si>
    <t>KPI95863</t>
  </si>
  <si>
    <t>KPI95866</t>
  </si>
  <si>
    <t>KPI95869</t>
  </si>
  <si>
    <t>Number of truck rolls per 100 customers</t>
  </si>
  <si>
    <t>Share of cloudified workload</t>
  </si>
  <si>
    <t>Time  to Market</t>
  </si>
  <si>
    <t>KPI70102</t>
  </si>
  <si>
    <t>Number of bills</t>
  </si>
  <si>
    <t>Number of e-bills</t>
  </si>
  <si>
    <t>KPI70111</t>
  </si>
  <si>
    <t>Monthly Active Unique App User</t>
  </si>
  <si>
    <t>KPI89781</t>
  </si>
  <si>
    <t>Smartphone Services</t>
  </si>
  <si>
    <t>OrderID</t>
  </si>
  <si>
    <t>DisplayName</t>
  </si>
  <si>
    <t>Service Revenues</t>
  </si>
  <si>
    <t>ARPU Revenues</t>
  </si>
  <si>
    <t>Other Service Revenues</t>
  </si>
  <si>
    <t>LvL</t>
  </si>
  <si>
    <t>Revenues Total</t>
  </si>
  <si>
    <t>Fixed TV</t>
  </si>
  <si>
    <t>Fixed Line Other Service Revenues</t>
  </si>
  <si>
    <t>Revenues System Solutions</t>
  </si>
  <si>
    <t>Miscellaneous Revenues</t>
  </si>
  <si>
    <t>Topic</t>
  </si>
  <si>
    <t>Main Financials</t>
  </si>
  <si>
    <t>Scale</t>
  </si>
  <si>
    <t>mn</t>
  </si>
  <si>
    <t>EBITDA AL adj. Margin</t>
  </si>
  <si>
    <t>%</t>
  </si>
  <si>
    <t>Total Revenues</t>
  </si>
  <si>
    <t>Indirect Costs AL</t>
  </si>
  <si>
    <t>Booked Capex</t>
  </si>
  <si>
    <t>Cash Capex</t>
  </si>
  <si>
    <t>oFCF AL unadj.</t>
  </si>
  <si>
    <t>Special Factors EBITDA</t>
  </si>
  <si>
    <t>Special Factors Cash</t>
  </si>
  <si>
    <t>C530000000</t>
  </si>
  <si>
    <t>System Solutions Service Revenues</t>
  </si>
  <si>
    <t>Service View</t>
  </si>
  <si>
    <t>Other Mobile Service Revenues</t>
  </si>
  <si>
    <t>Fixed Line ARPU Rev. (incl. IFRS15)</t>
  </si>
  <si>
    <t>Fixed Voice Rev.</t>
  </si>
  <si>
    <t>Fixed BB Rev.</t>
  </si>
  <si>
    <t>Fixed TV Rev.</t>
  </si>
  <si>
    <t>Other Fixed Service Revenues</t>
  </si>
  <si>
    <t>Capex</t>
  </si>
  <si>
    <t>CF-FCF-3100</t>
  </si>
  <si>
    <t>Cash Flow</t>
  </si>
  <si>
    <t>CF-FCF-1301</t>
  </si>
  <si>
    <t>oFCF AL before internal WC (unadj.)</t>
  </si>
  <si>
    <t>KPI91283</t>
  </si>
  <si>
    <t>KPI71641</t>
  </si>
  <si>
    <t>Booked CAPEX gross w/o spectrum</t>
  </si>
  <si>
    <t>ReportingView</t>
  </si>
  <si>
    <t>Net Margin</t>
  </si>
  <si>
    <t>TopicOrderID</t>
  </si>
  <si>
    <t>FUN0020</t>
  </si>
  <si>
    <t>FUN0091</t>
  </si>
  <si>
    <t>FUN0092</t>
  </si>
  <si>
    <t>FUN0093</t>
  </si>
  <si>
    <t>DT</t>
  </si>
  <si>
    <t>959205110ex</t>
  </si>
  <si>
    <t>FUN0010</t>
  </si>
  <si>
    <t>EBITDA</t>
  </si>
  <si>
    <t>SE,1035,8151,SEAT,SEHR,SEHT,SEME,SETSK,SETCZ,SEPL,SERO,SEGR,SEMK,SEHU,SEMIS</t>
  </si>
  <si>
    <t>Fixed Households B2C</t>
  </si>
  <si>
    <t>Households</t>
  </si>
  <si>
    <t>Number of fixed RGU's per Fixed HH</t>
  </si>
  <si>
    <t>Avg. Fixed Revenues per Fixed Households</t>
  </si>
  <si>
    <t>Fixed HH Coverage</t>
  </si>
  <si>
    <t>TV attachment rate</t>
  </si>
  <si>
    <t>Number of FMC HH</t>
  </si>
  <si>
    <t>KPI95994</t>
  </si>
  <si>
    <t>KPI96004</t>
  </si>
  <si>
    <t>KPI96000</t>
  </si>
  <si>
    <t>empty</t>
  </si>
  <si>
    <t>KPI96003</t>
  </si>
  <si>
    <t>KPI83477</t>
  </si>
  <si>
    <t>Number of FMC SIMs per FMC HH</t>
  </si>
  <si>
    <t>Total Households Served</t>
  </si>
  <si>
    <t>Number RGU's per Total Households Served</t>
  </si>
  <si>
    <t>Avg. Revenue per Household</t>
  </si>
  <si>
    <t>Actualorg</t>
  </si>
  <si>
    <t>Actualrep</t>
  </si>
  <si>
    <t>IST,ISTPY@IST,FC0@IST,FC4@IST,ACT_FLASH</t>
  </si>
  <si>
    <t>IST,ISTPY%23BASIS,FC0%23BASIS,FC4%23BASIS,ACT_FLASH</t>
  </si>
  <si>
    <t>FC 4+8org</t>
  </si>
  <si>
    <t>FC 0+12org</t>
  </si>
  <si>
    <t>FC 0+12rep</t>
  </si>
  <si>
    <t>FC 4+8rep</t>
  </si>
  <si>
    <t>FINEX22_A</t>
  </si>
  <si>
    <t>FC4+8</t>
  </si>
  <si>
    <t>FC_4+8_DEL,ISTPY@FC4,FC0@FC4</t>
  </si>
  <si>
    <t>FC_4+8_DEL,ISTPY%23BASIS,FC0%23BASIS</t>
  </si>
  <si>
    <t>HR</t>
  </si>
  <si>
    <t>FTE</t>
  </si>
  <si>
    <t>KPI231_M</t>
  </si>
  <si>
    <t>SF0100</t>
  </si>
  <si>
    <t>SE</t>
  </si>
  <si>
    <t>mMC</t>
  </si>
  <si>
    <t>C2X0202012</t>
  </si>
  <si>
    <t>Trade receiv. and constr. cont. receiv. from third parties</t>
  </si>
  <si>
    <t>C2X0202027</t>
  </si>
  <si>
    <t>Inventories</t>
  </si>
  <si>
    <t>Capex Leases</t>
  </si>
  <si>
    <t>C2X1101000</t>
  </si>
  <si>
    <t>Other non-interest-bearing liabilities to at equity and thir</t>
  </si>
  <si>
    <t>C4X0302008</t>
  </si>
  <si>
    <t>C51X000028</t>
  </si>
  <si>
    <t>Fixed Line Data Communication Revenues</t>
  </si>
  <si>
    <t>Net revenues systems solutions</t>
  </si>
  <si>
    <t>C550000000</t>
  </si>
  <si>
    <t>Revenue from other services</t>
  </si>
  <si>
    <t>C560000000</t>
  </si>
  <si>
    <t>Interest Revenue as part of the revenues</t>
  </si>
  <si>
    <t>C570000000</t>
  </si>
  <si>
    <t>Miscellaneous other net</t>
  </si>
  <si>
    <t>C61X000035</t>
  </si>
  <si>
    <t>Purchased services not relevant for TWC</t>
  </si>
  <si>
    <t>Hardware</t>
  </si>
  <si>
    <t>C61X000038</t>
  </si>
  <si>
    <t>Software</t>
  </si>
  <si>
    <t>C61X000039</t>
  </si>
  <si>
    <t>Land and Buildings</t>
  </si>
  <si>
    <t>C61X000042</t>
  </si>
  <si>
    <t>C61X000047</t>
  </si>
  <si>
    <t>Motor vehicle</t>
  </si>
  <si>
    <t>C61X000051</t>
  </si>
  <si>
    <t>Other costs for technical services (not relevant for TWC)</t>
  </si>
  <si>
    <t>C61X000052</t>
  </si>
  <si>
    <t>HR-related material costs</t>
  </si>
  <si>
    <t>C61X000053</t>
  </si>
  <si>
    <t>Purchased R&amp;D services</t>
  </si>
  <si>
    <t>C61X000056</t>
  </si>
  <si>
    <t>Cost of systems solutions merchandise</t>
  </si>
  <si>
    <t>C61X000061</t>
  </si>
  <si>
    <t>Sundry indirect cost goods and services</t>
  </si>
  <si>
    <t>C61X000062</t>
  </si>
  <si>
    <t>Cost of raw materials and supplies, overall</t>
  </si>
  <si>
    <t>C61X000063</t>
  </si>
  <si>
    <t>Cost of raw materials and supplies, technology</t>
  </si>
  <si>
    <t>C61X000064</t>
  </si>
  <si>
    <t>Office materials and shipping costs</t>
  </si>
  <si>
    <t>C61X000065</t>
  </si>
  <si>
    <t>Other costs merchandise Telco not rel. Market Invest (GER)</t>
  </si>
  <si>
    <t>C61X000066</t>
  </si>
  <si>
    <t>Other costs merchandise other</t>
  </si>
  <si>
    <t>C61X000067</t>
  </si>
  <si>
    <t>Cost of online shop merchandise</t>
  </si>
  <si>
    <t>C61X000068</t>
  </si>
  <si>
    <t>Cost of other merchandise</t>
  </si>
  <si>
    <t>C61X000069</t>
  </si>
  <si>
    <t>Cash discount expenses/cash discount losses</t>
  </si>
  <si>
    <t>C61X000070</t>
  </si>
  <si>
    <t>Cost of rendering IT services not relevant for KPI TWC</t>
  </si>
  <si>
    <t>C61X000073</t>
  </si>
  <si>
    <t>Marketing expenses</t>
  </si>
  <si>
    <t>C61X000074</t>
  </si>
  <si>
    <t>Rental &amp; leasing techn. equip.</t>
  </si>
  <si>
    <t>C61X000075</t>
  </si>
  <si>
    <t>Exp for benefits in kind and gifts to third party</t>
  </si>
  <si>
    <t>C61X000076</t>
  </si>
  <si>
    <t>Maintenance &amp; repair</t>
  </si>
  <si>
    <t>C61X000083</t>
  </si>
  <si>
    <t>Sundry other material costs - other</t>
  </si>
  <si>
    <t>C61X000086</t>
  </si>
  <si>
    <t>Good and services purchased for SAC (before IFRS 15 adj)</t>
  </si>
  <si>
    <t>C61X000087</t>
  </si>
  <si>
    <t>C61X000088</t>
  </si>
  <si>
    <t>C61X000089</t>
  </si>
  <si>
    <t>IFRS adjustment goods and services purchased for SAC</t>
  </si>
  <si>
    <t>Good and services purchased for SRC (before IFRS 15 adj)</t>
  </si>
  <si>
    <t>IFRS adjustments goods and services purchased for SRC</t>
  </si>
  <si>
    <t>KPI96020</t>
  </si>
  <si>
    <t>KPI96026</t>
  </si>
  <si>
    <t>KPI96172</t>
  </si>
  <si>
    <t>KPI96129</t>
  </si>
  <si>
    <t>Households Coverage (mobile + fixed)</t>
  </si>
  <si>
    <t>KPI95998</t>
  </si>
  <si>
    <t>Direct Costs</t>
  </si>
  <si>
    <t>C600000000_FUN0020</t>
  </si>
  <si>
    <t>C610000000</t>
  </si>
  <si>
    <t>Goods and services purchased</t>
  </si>
  <si>
    <t>C610000000_FUN0020</t>
  </si>
  <si>
    <t>Cost of telecommunications services</t>
  </si>
  <si>
    <t>C61X000023</t>
  </si>
  <si>
    <t>C61X000023_FUN0020</t>
  </si>
  <si>
    <t>Goods and services purchased Market Invest I</t>
  </si>
  <si>
    <t>C61X000002_FUN0020</t>
  </si>
  <si>
    <t>C61X000005_FUN0020</t>
  </si>
  <si>
    <t>Goods and services purchased Market Invest II</t>
  </si>
  <si>
    <t>Bad debts</t>
  </si>
  <si>
    <t>C66X000001</t>
  </si>
  <si>
    <t>C66X000001_FUN0020</t>
  </si>
  <si>
    <t>KPI96300</t>
  </si>
  <si>
    <t>KPI96300_FUN0020</t>
  </si>
  <si>
    <t>Expenses for electricity (Total)</t>
  </si>
  <si>
    <t>Expenses for electricity (DC)</t>
  </si>
  <si>
    <t>Expenses for electricity (IDC)</t>
  </si>
  <si>
    <t>KPI96300_Total_FN</t>
  </si>
  <si>
    <t>KPI96300_FUN0010</t>
  </si>
  <si>
    <t>C610000000_FUN0010</t>
  </si>
  <si>
    <t>959205090SF</t>
  </si>
  <si>
    <t>SF EBITDA personnel</t>
  </si>
  <si>
    <t>SF EBITDA non-personnel</t>
  </si>
  <si>
    <t>959205090pSF</t>
  </si>
  <si>
    <t>959205090non-pSF</t>
  </si>
  <si>
    <t>SF0200</t>
  </si>
  <si>
    <t>CF-FCF-1301SF</t>
  </si>
  <si>
    <t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10,SUB22980,SUB22981,SUB67775,SUB67778,SUB67779,SUB7,SUB83207,SUB83208,SUB83209,SUB83210,SUB83211,SUB95883&amp;PAYMENT=PAY24&amp;DIRECTION=DIR392&amp;SERVICE=SER367&amp;SPLIT1=1SP36848,1SP67124,1SP67125,1SP50650&amp;SPLIT2=2SPTOTAL&amp;CONS=EIGENESICHT&amp;PARTNER=GESAMT&amp;REPUNIT=SE,SEAT,SEGR,SEHR,SEHT,SEHU,SEME,SEMK,SEMT,SEPL,SERO,SETCS,SETCZ,SETSK&amp;KPI=KPI50310&amp;PIVOT=</t>
  </si>
  <si>
    <t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10,SUB22980,SUB22981,SUB67775,SUB67778,SUB67779,SUB7,SUB83207,SUB83208,SUB83209,SUB83210,SUB83211,SUB95883&amp;PAYMENT=PAY24&amp;DIRECTION=DIR392&amp;SERVICE=SER367&amp;SPLIT1=1SP36848,1SP67124,1SP67125,1SP50650&amp;SPLIT2=2SPTOTAL&amp;CONS=EIGENESICHT&amp;PARTNER=GESAMT&amp;REPUNIT=SE,SEAT,SEGR,SEHR,SEHT,SEHU,SEME,SEMK,SEMT,SEPL,SERO,SETCS,SETCZ,SETSK&amp;KPI=KPI50296&amp;PIVOT=</t>
  </si>
  <si>
    <t>KPI96419</t>
  </si>
  <si>
    <t>KPI96419V</t>
  </si>
  <si>
    <t>KPI96419BB</t>
  </si>
  <si>
    <t>KPI96419TV</t>
  </si>
  <si>
    <t>Book CAPEX w/o Leases</t>
  </si>
  <si>
    <t>KPI95939</t>
  </si>
  <si>
    <t>mSE</t>
  </si>
  <si>
    <t>FxET23_a</t>
  </si>
  <si>
    <t>M01_K,M02_K,M03_K,M04_K,M05_K,M06_K,M07_K,M08_K,M09_K,M10_K,M11_K,M12_K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</si>
</sst>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8"/>
      <color rgb="FF000000"/>
      <name val="Verdana"/>
      <family val="2"/>
    </font>
    <font>
      <b/>
      <sz val="8"/>
      <color rgb="FF00CC00"/>
      <name val="Verdana"/>
      <family val="2"/>
    </font>
    <font>
      <b/>
      <sz val="8"/>
      <color rgb="FF33CC33"/>
      <name val="Verdana"/>
      <family val="2"/>
    </font>
    <font>
      <b/>
      <sz val="8"/>
      <color rgb="FFFF9900"/>
      <name val="Verdana"/>
      <family val="2"/>
    </font>
    <font>
      <b/>
      <sz val="8"/>
      <color rgb="FFFF0000"/>
      <name val="Verdana"/>
      <family val="2"/>
    </font>
    <font>
      <sz val="8"/>
      <color rgb="FF000000"/>
      <name val="Arial"/>
      <family val="2"/>
    </font>
    <font>
      <sz val="8"/>
      <color rgb="FFDBE5F1"/>
      <name val="Verdana"/>
      <family val="2"/>
    </font>
    <font>
      <i/>
      <sz val="8"/>
      <color rgb="FF000000"/>
      <name val="Verdana"/>
      <family val="2"/>
    </font>
    <font>
      <b/>
      <i/>
      <sz val="8"/>
      <color rgb="FF000000"/>
      <name val="Verdana"/>
      <family val="2"/>
    </font>
    <font>
      <b/>
      <i/>
      <sz val="8"/>
      <color rgb="FF1F497D"/>
      <name val="Verdana"/>
      <family val="2"/>
    </font>
    <font>
      <i/>
      <sz val="8"/>
      <color rgb="FF1F497D"/>
      <name val="Verdana"/>
      <family val="2"/>
    </font>
  </fonts>
  <fills count="20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DBE5F2"/>
        <bgColor rgb="FF000000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0">
    <xf numFmtId="0" fontId="0" fillId="0" borderId="0"/>
    <xf numFmtId="0" fontId="2" fillId="2" borderId="1" applyNumberFormat="0" applyAlignment="0" applyProtection="0">
      <alignment horizontal="left" vertical="center" indent="1"/>
    </xf>
    <xf numFmtId="164" fontId="3" fillId="0" borderId="2" applyNumberFormat="0" applyProtection="0">
      <alignment horizontal="right" vertical="center"/>
    </xf>
    <xf numFmtId="164" fontId="2" fillId="0" borderId="3" applyNumberFormat="0" applyProtection="0">
      <alignment horizontal="right" vertical="center"/>
    </xf>
    <xf numFmtId="164" fontId="3" fillId="3" borderId="1" applyNumberFormat="0" applyAlignment="0" applyProtection="0">
      <alignment horizontal="left" vertical="center" indent="1"/>
    </xf>
    <xf numFmtId="0" fontId="4" fillId="4" borderId="3" applyNumberFormat="0" applyAlignment="0">
      <alignment horizontal="left" vertical="center" indent="1"/>
      <protection locked="0"/>
    </xf>
    <xf numFmtId="0" fontId="4" fillId="5" borderId="3" applyNumberFormat="0" applyAlignment="0" applyProtection="0">
      <alignment horizontal="left" vertical="center" indent="1"/>
    </xf>
    <xf numFmtId="164" fontId="3" fillId="6" borderId="2" applyNumberFormat="0" applyBorder="0">
      <alignment horizontal="right" vertical="center"/>
      <protection locked="0"/>
    </xf>
    <xf numFmtId="0" fontId="4" fillId="4" borderId="3" applyNumberFormat="0" applyAlignment="0">
      <alignment horizontal="left" vertical="center" indent="1"/>
      <protection locked="0"/>
    </xf>
    <xf numFmtId="164" fontId="2" fillId="5" borderId="3" applyNumberFormat="0" applyProtection="0">
      <alignment horizontal="right" vertical="center"/>
    </xf>
    <xf numFmtId="164" fontId="2" fillId="6" borderId="3" applyNumberFormat="0" applyBorder="0">
      <alignment horizontal="right" vertical="center"/>
      <protection locked="0"/>
    </xf>
    <xf numFmtId="164" fontId="5" fillId="7" borderId="4" applyNumberFormat="0" applyBorder="0" applyAlignment="0" applyProtection="0">
      <alignment horizontal="right" vertical="center" indent="1"/>
    </xf>
    <xf numFmtId="164" fontId="6" fillId="8" borderId="4" applyNumberFormat="0" applyBorder="0" applyAlignment="0" applyProtection="0">
      <alignment horizontal="right" vertical="center" indent="1"/>
    </xf>
    <xf numFmtId="164" fontId="6" fillId="9" borderId="4" applyNumberFormat="0" applyBorder="0" applyAlignment="0" applyProtection="0">
      <alignment horizontal="right" vertical="center" indent="1"/>
    </xf>
    <xf numFmtId="164" fontId="7" fillId="10" borderId="4" applyNumberFormat="0" applyBorder="0" applyAlignment="0" applyProtection="0">
      <alignment horizontal="right" vertical="center" indent="1"/>
    </xf>
    <xf numFmtId="164" fontId="7" fillId="11" borderId="4" applyNumberFormat="0" applyBorder="0" applyAlignment="0" applyProtection="0">
      <alignment horizontal="right" vertical="center" indent="1"/>
    </xf>
    <xf numFmtId="164" fontId="7" fillId="12" borderId="4" applyNumberFormat="0" applyBorder="0" applyAlignment="0" applyProtection="0">
      <alignment horizontal="right" vertical="center" indent="1"/>
    </xf>
    <xf numFmtId="164" fontId="8" fillId="13" borderId="4" applyNumberFormat="0" applyBorder="0" applyAlignment="0" applyProtection="0">
      <alignment horizontal="right" vertical="center" indent="1"/>
    </xf>
    <xf numFmtId="164" fontId="8" fillId="14" borderId="4" applyNumberFormat="0" applyBorder="0" applyAlignment="0" applyProtection="0">
      <alignment horizontal="right" vertical="center" indent="1"/>
    </xf>
    <xf numFmtId="164" fontId="8" fillId="15" borderId="4" applyNumberFormat="0" applyBorder="0" applyAlignment="0" applyProtection="0">
      <alignment horizontal="right" vertical="center" indent="1"/>
    </xf>
    <xf numFmtId="0" fontId="9" fillId="0" borderId="1" applyNumberFormat="0" applyFont="0" applyFill="0" applyAlignment="0" applyProtection="0"/>
    <xf numFmtId="164" fontId="10" fillId="3" borderId="0" applyNumberFormat="0" applyAlignment="0" applyProtection="0">
      <alignment horizontal="left" vertical="center" indent="1"/>
    </xf>
    <xf numFmtId="0" fontId="9" fillId="0" borderId="5" applyNumberFormat="0" applyFont="0" applyFill="0" applyAlignment="0" applyProtection="0"/>
    <xf numFmtId="164" fontId="3" fillId="0" borderId="2" applyNumberFormat="0" applyFill="0" applyBorder="0" applyAlignment="0" applyProtection="0">
      <alignment horizontal="right" vertical="center"/>
    </xf>
    <xf numFmtId="164" fontId="3" fillId="3" borderId="1" applyNumberFormat="0" applyAlignment="0" applyProtection="0">
      <alignment horizontal="left" vertical="center" indent="1"/>
    </xf>
    <xf numFmtId="0" fontId="2" fillId="2" borderId="3" applyNumberFormat="0" applyAlignment="0" applyProtection="0">
      <alignment horizontal="left" vertical="center" indent="1"/>
    </xf>
    <xf numFmtId="0" fontId="4" fillId="16" borderId="1" applyNumberFormat="0" applyAlignment="0" applyProtection="0">
      <alignment horizontal="left" vertical="center" indent="1"/>
    </xf>
    <xf numFmtId="0" fontId="4" fillId="17" borderId="1" applyNumberFormat="0" applyAlignment="0" applyProtection="0">
      <alignment horizontal="left" vertical="center" indent="1"/>
    </xf>
    <xf numFmtId="0" fontId="4" fillId="18" borderId="1" applyNumberFormat="0" applyAlignment="0" applyProtection="0">
      <alignment horizontal="left" vertical="center" indent="1"/>
    </xf>
    <xf numFmtId="0" fontId="4" fillId="6" borderId="1" applyNumberFormat="0" applyAlignment="0" applyProtection="0">
      <alignment horizontal="left" vertical="center" indent="1"/>
    </xf>
    <xf numFmtId="0" fontId="4" fillId="5" borderId="3" applyNumberFormat="0" applyAlignment="0" applyProtection="0">
      <alignment horizontal="left" vertical="center" indent="1"/>
    </xf>
    <xf numFmtId="0" fontId="11" fillId="0" borderId="6" applyNumberFormat="0" applyFill="0" applyBorder="0" applyAlignment="0" applyProtection="0"/>
    <xf numFmtId="0" fontId="12" fillId="0" borderId="6" applyNumberFormat="0" applyBorder="0" applyAlignment="0" applyProtection="0"/>
    <xf numFmtId="0" fontId="11" fillId="4" borderId="3" applyNumberFormat="0" applyAlignment="0">
      <alignment horizontal="left" vertical="center" indent="1"/>
      <protection locked="0"/>
    </xf>
    <xf numFmtId="0" fontId="11" fillId="4" borderId="3" applyNumberFormat="0" applyAlignment="0">
      <alignment horizontal="left" vertical="center" indent="1"/>
      <protection locked="0"/>
    </xf>
    <xf numFmtId="0" fontId="11" fillId="5" borderId="3" applyNumberFormat="0" applyAlignment="0" applyProtection="0">
      <alignment horizontal="left" vertical="center" indent="1"/>
    </xf>
    <xf numFmtId="164" fontId="13" fillId="5" borderId="3" applyNumberFormat="0" applyProtection="0">
      <alignment horizontal="right" vertical="center"/>
    </xf>
    <xf numFmtId="164" fontId="14" fillId="6" borderId="2" applyNumberFormat="0" applyBorder="0">
      <alignment horizontal="right" vertical="center"/>
      <protection locked="0"/>
    </xf>
    <xf numFmtId="164" fontId="13" fillId="6" borderId="3" applyNumberFormat="0" applyBorder="0">
      <alignment horizontal="right" vertical="center"/>
      <protection locked="0"/>
    </xf>
    <xf numFmtId="164" fontId="3" fillId="0" borderId="2" applyNumberFormat="0" applyFill="0" applyBorder="0" applyAlignment="0" applyProtection="0">
      <alignment horizontal="right" vertical="center"/>
    </xf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/>
    <xf numFmtId="0" fontId="0" fillId="19" borderId="0" xfId="0" quotePrefix="1" applyFill="1" applyAlignment="1">
      <alignment horizontal="left"/>
    </xf>
  </cellXfs>
  <cellStyles count="40">
    <cellStyle name="Normal" xfId="0" builtinId="0"/>
    <cellStyle name="SAPBorder" xfId="20" xr:uid="{FAAA2CA6-E65C-4571-A96D-BA0D13D485E8}"/>
    <cellStyle name="SAPDataCell" xfId="2" xr:uid="{D37B43C6-23C8-4FE7-9D49-E76484526110}"/>
    <cellStyle name="SAPDataRemoved" xfId="21" xr:uid="{0F2D53B4-C77A-4803-8295-6060E4107D40}"/>
    <cellStyle name="SAPDataTotalCell" xfId="3" xr:uid="{6708B625-74D4-4BC2-811F-E77533C5554B}"/>
    <cellStyle name="SAPDimensionCell" xfId="1" xr:uid="{53529551-2B19-41C5-8C0C-6FFEB86D960A}"/>
    <cellStyle name="SAPEditableDataCell" xfId="5" xr:uid="{06315917-8DEF-48AC-9E8B-1702798E958F}"/>
    <cellStyle name="SAPEditableDataTotalCell" xfId="8" xr:uid="{21F6694D-2402-49D7-B052-65DDCE36238C}"/>
    <cellStyle name="SAPEmphasized" xfId="31" xr:uid="{594F315A-7076-40C8-8F12-6D8E62078D95}"/>
    <cellStyle name="SAPEmphasizedEditableDataCell" xfId="33" xr:uid="{B396A2B0-A450-43AF-A6E4-721ABDC86E3F}"/>
    <cellStyle name="SAPEmphasizedEditableDataTotalCell" xfId="34" xr:uid="{3D3FC9DD-DAC6-4419-BBBB-E116AFB64E1D}"/>
    <cellStyle name="SAPEmphasizedLockedDataCell" xfId="37" xr:uid="{ED265A0B-51C4-49C0-A6EC-11C37542DBF5}"/>
    <cellStyle name="SAPEmphasizedLockedDataTotalCell" xfId="38" xr:uid="{34C06B30-551F-4CA2-AD65-7F2666B51D8E}"/>
    <cellStyle name="SAPEmphasizedReadonlyDataCell" xfId="35" xr:uid="{92C93D0C-51CF-4617-A246-1705855440E6}"/>
    <cellStyle name="SAPEmphasizedReadonlyDataTotalCell" xfId="36" xr:uid="{1462C306-7BCA-45E2-942A-092FF05ADE28}"/>
    <cellStyle name="SAPEmphasizedTotal" xfId="32" xr:uid="{5A0D6FF6-4E28-43B1-B199-1C3EFF2B86A8}"/>
    <cellStyle name="SAPError" xfId="22" xr:uid="{B5F5CC45-365D-4C4C-9E4C-BCC64116C96C}"/>
    <cellStyle name="SAPExceptionLevel1" xfId="11" xr:uid="{798712CF-6B28-4F1D-A3CD-23BF7F05FD6B}"/>
    <cellStyle name="SAPExceptionLevel2" xfId="12" xr:uid="{5A109964-F92D-4CAF-90DA-504811E0DDB0}"/>
    <cellStyle name="SAPExceptionLevel3" xfId="13" xr:uid="{C26250A4-3B0D-4DFF-9566-68B1518117B2}"/>
    <cellStyle name="SAPExceptionLevel4" xfId="14" xr:uid="{2C1C809A-A3E1-41FA-92A6-EBCC735D66F8}"/>
    <cellStyle name="SAPExceptionLevel5" xfId="15" xr:uid="{D14D0261-2DBC-4D96-8852-D58434FC0F53}"/>
    <cellStyle name="SAPExceptionLevel6" xfId="16" xr:uid="{CB6DDFC6-DD5E-4583-A82B-EE8808D96674}"/>
    <cellStyle name="SAPExceptionLevel7" xfId="17" xr:uid="{444AB6A2-8BE1-4F8F-B9FA-E03E1593F7D7}"/>
    <cellStyle name="SAPExceptionLevel8" xfId="18" xr:uid="{A8923615-D950-4A8D-A442-340E9F341783}"/>
    <cellStyle name="SAPExceptionLevel9" xfId="19" xr:uid="{1E43E088-809E-44DE-9C0E-F9D71858AAB3}"/>
    <cellStyle name="SAPFormula" xfId="39" xr:uid="{BE8601EC-ABC3-4720-A58A-D89256CAB32A}"/>
    <cellStyle name="SAPGroupingFillCell" xfId="4" xr:uid="{04FA347B-B479-4702-9C4E-470C00082995}"/>
    <cellStyle name="SAPHierarchyCell0" xfId="26" xr:uid="{E0A9677F-EBAE-4DA6-AE61-51D1962E8935}"/>
    <cellStyle name="SAPHierarchyCell1" xfId="27" xr:uid="{0807C39A-B2D5-4B43-A09F-4D066FDFE0CA}"/>
    <cellStyle name="SAPHierarchyCell2" xfId="28" xr:uid="{9217898E-3B80-419B-BA4F-0F1D256827A2}"/>
    <cellStyle name="SAPHierarchyCell3" xfId="29" xr:uid="{723C9CAF-CF01-47A5-8F82-5D6B09F34F44}"/>
    <cellStyle name="SAPHierarchyCell4" xfId="30" xr:uid="{2FCF18CF-E538-40E0-80C6-00F29728FED4}"/>
    <cellStyle name="SAPLockedDataCell" xfId="7" xr:uid="{25815374-4668-405C-B15A-704D4321F7BD}"/>
    <cellStyle name="SAPLockedDataTotalCell" xfId="10" xr:uid="{8241082C-37A4-4C85-BB4F-0B0A9EE1A6E5}"/>
    <cellStyle name="SAPMemberCell" xfId="24" xr:uid="{B3015F8C-5E68-4ED9-90D6-D3E62862307F}"/>
    <cellStyle name="SAPMemberTotalCell" xfId="25" xr:uid="{529AB019-9035-4566-B2CD-4E453A379D58}"/>
    <cellStyle name="SAPMessageText" xfId="23" xr:uid="{F9F67EF1-5ACE-4F30-ADC0-28587E22909A}"/>
    <cellStyle name="SAPReadonlyDataCell" xfId="6" xr:uid="{9543B2B5-C154-45E4-B80D-BCAE46AC8DB4}"/>
    <cellStyle name="SAPReadonlyDataTotalCell" xfId="9" xr:uid="{5DDB13AD-97B7-4BA2-A754-B91188EBA8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EB60D-B73F-47C8-A3CE-2B73C33EDD51}"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_pios_id" r:id="rId1"/>
    <customPr name="CofWorksheetType" r:id="rId2"/>
    <customPr name="serializedData2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9DEBF-642C-4399-85DB-E9947A1B6DD6}">
  <sheetPr filterMode="1"/>
  <dimension ref="A1:AE369"/>
  <sheetViews>
    <sheetView tabSelected="1" workbookViewId="0">
      <pane ySplit="1" topLeftCell="A2" activePane="bottomLeft" state="frozen"/>
      <selection activeCell="L1" sqref="L1"/>
      <selection pane="bottomLeft" activeCell="P147" sqref="P147"/>
    </sheetView>
  </sheetViews>
  <sheetFormatPr defaultRowHeight="15" outlineLevelCol="1" x14ac:dyDescent="0.25"/>
  <cols>
    <col min="2" max="2" width="11.85546875" customWidth="1"/>
    <col min="3" max="3" width="13.42578125" customWidth="1"/>
    <col min="4" max="4" width="11.5703125" customWidth="1"/>
    <col min="5" max="5" width="22.140625" style="3" customWidth="1"/>
    <col min="6" max="6" width="16.85546875" style="3" customWidth="1" outlineLevel="1"/>
    <col min="7" max="7" width="41.7109375" customWidth="1"/>
    <col min="8" max="8" width="23.28515625" style="3" customWidth="1"/>
    <col min="9" max="9" width="39" customWidth="1"/>
    <col min="10" max="10" width="13.7109375" bestFit="1" customWidth="1"/>
    <col min="11" max="11" width="57.140625" customWidth="1"/>
    <col min="12" max="12" width="5.5703125" bestFit="1" customWidth="1"/>
    <col min="13" max="13" width="12.85546875" customWidth="1"/>
    <col min="14" max="14" width="8.140625" bestFit="1" customWidth="1"/>
    <col min="15" max="15" width="9.140625" customWidth="1"/>
    <col min="16" max="16" width="34.140625" customWidth="1"/>
    <col min="17" max="18" width="22" customWidth="1"/>
    <col min="19" max="19" width="10.28515625" customWidth="1"/>
    <col min="20" max="20" width="9.85546875" customWidth="1"/>
    <col min="21" max="21" width="14.140625" customWidth="1"/>
    <col min="22" max="22" width="13.28515625" customWidth="1"/>
    <col min="23" max="23" width="14.5703125" customWidth="1"/>
    <col min="24" max="24" width="11.140625" customWidth="1"/>
    <col min="25" max="25" width="13.7109375" customWidth="1"/>
    <col min="26" max="26" width="11.85546875" customWidth="1"/>
    <col min="27" max="27" width="13.5703125" customWidth="1"/>
    <col min="29" max="29" width="13.28515625" customWidth="1"/>
    <col min="30" max="30" width="12.28515625" customWidth="1"/>
    <col min="31" max="31" width="13.7109375" customWidth="1"/>
  </cols>
  <sheetData>
    <row r="1" spans="1:31" x14ac:dyDescent="0.25">
      <c r="A1" s="1" t="s">
        <v>79</v>
      </c>
      <c r="B1" s="1" t="s">
        <v>80</v>
      </c>
      <c r="C1" s="1" t="s">
        <v>71</v>
      </c>
      <c r="D1" s="1" t="s">
        <v>72</v>
      </c>
      <c r="E1" s="2" t="s">
        <v>64</v>
      </c>
      <c r="F1" s="2"/>
      <c r="G1" s="1" t="s">
        <v>70</v>
      </c>
      <c r="H1" s="2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146</v>
      </c>
      <c r="N1" s="1" t="s">
        <v>161</v>
      </c>
      <c r="O1" s="1" t="s">
        <v>147</v>
      </c>
      <c r="P1" s="1" t="s">
        <v>148</v>
      </c>
      <c r="Q1" s="1" t="s">
        <v>149</v>
      </c>
      <c r="R1" s="1" t="s">
        <v>159</v>
      </c>
      <c r="S1" s="1" t="s">
        <v>152</v>
      </c>
      <c r="T1" s="1" t="s">
        <v>153</v>
      </c>
      <c r="U1" s="1" t="s">
        <v>154</v>
      </c>
      <c r="V1" s="1" t="s">
        <v>112</v>
      </c>
      <c r="W1" s="1" t="s">
        <v>155</v>
      </c>
      <c r="X1" s="1" t="s">
        <v>156</v>
      </c>
      <c r="Y1" s="1" t="s">
        <v>73</v>
      </c>
      <c r="Z1" s="1" t="s">
        <v>74</v>
      </c>
      <c r="AA1" s="1" t="s">
        <v>75</v>
      </c>
      <c r="AB1" s="1" t="s">
        <v>76</v>
      </c>
      <c r="AC1" s="1" t="s">
        <v>77</v>
      </c>
      <c r="AD1" s="1" t="s">
        <v>78</v>
      </c>
      <c r="AE1" s="1" t="s">
        <v>139</v>
      </c>
    </row>
    <row r="2" spans="1:31" x14ac:dyDescent="0.25">
      <c r="A2" t="s">
        <v>81</v>
      </c>
      <c r="B2" t="s">
        <v>5</v>
      </c>
      <c r="C2" t="s">
        <v>5</v>
      </c>
      <c r="D2">
        <v>1</v>
      </c>
      <c r="E2" s="3" t="s">
        <v>0</v>
      </c>
      <c r="G2" t="s">
        <v>3</v>
      </c>
      <c r="H2" s="7" t="str">
        <f>CONCATENATE("https://finex.telekom.de/CLMSTR/api/Finex/Values?SERVER=HE113381.emea1.cds.t-internal.com&amp;DATABASE=",M2,"&amp;CUBE="&amp;N2&amp;"&amp;MAPPINGMD=false&amp;CHILDREN=false&amp;NODE=true&amp;RECEIVEEMPTY=true&amp;YEAR=",O2,"&amp;PERIOD=",P2,"&amp;CONTENT=",K2,"&amp;REPCUR=GC,LC&amp;FLOW="&amp;S2&amp;"&amp;FUNCTION="&amp;R2&amp;"&amp;LAYER="&amp;T2&amp;"&amp;SUBJECT="&amp;U2&amp;"&amp;SUBJECTID="&amp;V2&amp;"&amp;CONS="&amp;W2&amp;"&amp;PARTNER="&amp;X2&amp;"&amp;REPUNIT=",Q2,"&amp;POSITION=",E2,"&amp;PIVOT=")</f>
        <v>https://finex.telekom.de/CLMSTR/api/Finex/Values?SERVER=HE113381.emea1.cds.t-internal.com&amp;DATABASE=FxET23_a&amp;CUBE=MASTER&amp;MAPPINGMD=false&amp;CHILDREN=false&amp;NODE=true&amp;RECEIVEEMPTY=true&amp;YEAR=2023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JECTID=ALL&amp;CONS=EIGENESICHT&amp;PARTNER=GESAMT&amp;REPUNIT=SE,1035,8151,SEAT,SEHR,SEHT,SEME,SETSK,SETCZ,SEPL,SERO,SEGR,SEMK,SEHU,SEMIS&amp;POSITION=C500000000&amp;PIVOT=</v>
      </c>
      <c r="I2" t="str">
        <f>"C:\Users\A87132692\OneDrive - Deutsche Telekom AG\Desktop\KNIME\OUTPUT\"&amp;E2&amp;L2&amp;".xlsx"</f>
        <v>C:\Users\A87132692\OneDrive - Deutsche Telekom AG\Desktop\KNIME\OUTPUT\C500000000org.xlsx</v>
      </c>
      <c r="J2" t="s">
        <v>1</v>
      </c>
      <c r="K2" t="str">
        <f>_xlfn.XLOOKUP(J2&amp;L2,Perspective!$A$1:$A$30,Perspective!$B$1:$B$30)</f>
        <v>IST,ISTPY@IST,FC0@IST,FC4@IST,ACT_FLASH</v>
      </c>
      <c r="L2" t="s">
        <v>2</v>
      </c>
      <c r="M2" t="s">
        <v>429</v>
      </c>
      <c r="N2" t="s">
        <v>162</v>
      </c>
      <c r="O2">
        <v>2023</v>
      </c>
      <c r="P2" t="s">
        <v>150</v>
      </c>
      <c r="Q2" t="s">
        <v>275</v>
      </c>
      <c r="R2" t="s">
        <v>160</v>
      </c>
      <c r="S2" t="s">
        <v>163</v>
      </c>
      <c r="T2" t="s">
        <v>85</v>
      </c>
      <c r="U2" t="s">
        <v>85</v>
      </c>
      <c r="V2" t="s">
        <v>85</v>
      </c>
      <c r="W2" t="s">
        <v>157</v>
      </c>
      <c r="X2" t="s">
        <v>158</v>
      </c>
      <c r="Y2" s="5" t="s">
        <v>6</v>
      </c>
      <c r="Z2" s="5" t="s">
        <v>7</v>
      </c>
      <c r="AA2" s="5" t="s">
        <v>8</v>
      </c>
      <c r="AB2" s="5" t="s">
        <v>9</v>
      </c>
      <c r="AC2" s="5" t="s">
        <v>10</v>
      </c>
      <c r="AD2" s="5" t="s">
        <v>11</v>
      </c>
      <c r="AE2" s="5" t="s">
        <v>4</v>
      </c>
    </row>
    <row r="3" spans="1:31" x14ac:dyDescent="0.25">
      <c r="A3" t="s">
        <v>81</v>
      </c>
      <c r="B3" t="s">
        <v>5</v>
      </c>
      <c r="C3" t="s">
        <v>5</v>
      </c>
      <c r="D3">
        <v>1</v>
      </c>
      <c r="E3" s="3" t="s">
        <v>0</v>
      </c>
      <c r="G3" t="s">
        <v>3</v>
      </c>
      <c r="H3" s="7" t="str">
        <f t="shared" ref="H3:H21" si="0">CONCATENATE("https://finex.telekom.de/CLMSTR/api/Finex/Values?SERVER=HE113381.emea1.cds.t-internal.com&amp;DATABASE=",M3,"&amp;CUBE=MASTER&amp;MAPPINGMD=false&amp;CHILDREN=false&amp;NODE=true&amp;RECEIVEEMPTY=true&amp;YEAR=",O3,"&amp;PERIOD=",P3,"&amp;CONTENT=",K3,"&amp;REPCUR=GC,LC&amp;FLOW="&amp;S3&amp;"&amp;FUNCTION="&amp;R3&amp;"&amp;LAYER="&amp;T3&amp;"&amp;SUBJECT="&amp;U3&amp;"&amp;SUBJECTID="&amp;V3&amp;"&amp;CONS="&amp;W3&amp;"&amp;PARTNER="&amp;X3&amp;"&amp;REPUNIT=",Q3,"&amp;POSITION=",E3,"&amp;PIVOT=")</f>
        <v>https://finex.telekom.de/CLMSTR/api/Finex/Values?SERVER=HE113381.emea1.cds.t-internal.com&amp;DATABASE=FxET23_a&amp;CUBE=MASTER&amp;MAPPINGMD=false&amp;CHILDREN=false&amp;NODE=true&amp;RECEIVEEMPTY=true&amp;YEAR=2023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JECTID=ALL&amp;CONS=EIGENESICHT&amp;PARTNER=GESAMT&amp;REPUNIT=SE,1035,8151,SEAT,SEHR,SEHT,SEME,SETSK,SETCZ,SEPL,SERO,SEGR,SEMK,SEHU,SEMIS&amp;POSITION=C500000000&amp;PIVOT=</v>
      </c>
      <c r="I3" t="str">
        <f>"C:\Users\A87132692\OneDrive - Deutsche Telekom AG\Desktop\KNIME\OUTPUT\"&amp;E3&amp;L3&amp;".xlsx"</f>
        <v>C:\Users\A87132692\OneDrive - Deutsche Telekom AG\Desktop\KNIME\OUTPUT\C500000000rep.xlsx</v>
      </c>
      <c r="J3" t="s">
        <v>1</v>
      </c>
      <c r="K3" t="str">
        <f>_xlfn.XLOOKUP(J3&amp;L3,Perspective!$A$1:$A$30,Perspective!$B$1:$B$30)</f>
        <v>IST,ISTPY%23BASIS,FC0%23BASIS,FC4%23BASIS,ACT_FLASH</v>
      </c>
      <c r="L3" t="s">
        <v>12</v>
      </c>
      <c r="M3" t="s">
        <v>429</v>
      </c>
      <c r="N3" t="s">
        <v>162</v>
      </c>
      <c r="O3">
        <v>2023</v>
      </c>
      <c r="P3" t="s">
        <v>150</v>
      </c>
      <c r="Q3" t="s">
        <v>275</v>
      </c>
      <c r="R3" t="s">
        <v>160</v>
      </c>
      <c r="S3" t="s">
        <v>163</v>
      </c>
      <c r="T3" t="s">
        <v>85</v>
      </c>
      <c r="U3" t="s">
        <v>85</v>
      </c>
      <c r="V3" t="s">
        <v>85</v>
      </c>
      <c r="W3" t="s">
        <v>157</v>
      </c>
      <c r="X3" t="s">
        <v>158</v>
      </c>
      <c r="Y3" s="5" t="s">
        <v>6</v>
      </c>
      <c r="Z3" s="5" t="s">
        <v>7</v>
      </c>
      <c r="AA3" s="5" t="s">
        <v>8</v>
      </c>
      <c r="AB3" s="5" t="s">
        <v>9</v>
      </c>
      <c r="AC3" s="5" t="s">
        <v>10</v>
      </c>
      <c r="AD3" s="5" t="s">
        <v>11</v>
      </c>
      <c r="AE3" s="5" t="s">
        <v>4</v>
      </c>
    </row>
    <row r="4" spans="1:31" hidden="1" x14ac:dyDescent="0.25">
      <c r="A4" t="s">
        <v>82</v>
      </c>
      <c r="B4" t="s">
        <v>5</v>
      </c>
      <c r="C4" t="s">
        <v>5</v>
      </c>
      <c r="D4">
        <v>2</v>
      </c>
      <c r="E4" s="3" t="s">
        <v>13</v>
      </c>
      <c r="G4" t="s">
        <v>14</v>
      </c>
      <c r="H4" s="7" t="str">
        <f t="shared" si="0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520000000&amp;PIVOT=</v>
      </c>
      <c r="I4" t="str">
        <f t="shared" ref="I4:I65" si="1">"C:\Users\A1146318\Deutsche Telekom AG\Top Management BI-Microstrategy - Dokumente\Knime\Output\"&amp;E4&amp;L4&amp;".xlsx"</f>
        <v>C:\Users\A1146318\Deutsche Telekom AG\Top Management BI-Microstrategy - Dokumente\Knime\Output\C520000000org.xlsx</v>
      </c>
      <c r="J4" t="s">
        <v>1</v>
      </c>
      <c r="K4" t="str">
        <f>_xlfn.XLOOKUP(J4&amp;L4,Perspective!$A$1:$A$30,Perspective!$B$1:$B$30)</f>
        <v>IST,ISTPY@IST,FC0@IST,FC4@IST,ACT_FLASH</v>
      </c>
      <c r="L4" t="s">
        <v>2</v>
      </c>
      <c r="M4" t="s">
        <v>144</v>
      </c>
      <c r="N4" t="s">
        <v>162</v>
      </c>
      <c r="O4">
        <v>2022</v>
      </c>
      <c r="P4" t="s">
        <v>150</v>
      </c>
      <c r="Q4" t="s">
        <v>151</v>
      </c>
      <c r="R4" t="s">
        <v>160</v>
      </c>
      <c r="S4" t="s">
        <v>163</v>
      </c>
      <c r="T4" t="s">
        <v>85</v>
      </c>
      <c r="U4" t="s">
        <v>85</v>
      </c>
      <c r="V4" t="s">
        <v>85</v>
      </c>
      <c r="W4" t="s">
        <v>157</v>
      </c>
      <c r="X4" t="s">
        <v>158</v>
      </c>
      <c r="Y4" s="5" t="s">
        <v>6</v>
      </c>
      <c r="Z4" s="5" t="s">
        <v>7</v>
      </c>
      <c r="AA4" s="5" t="s">
        <v>8</v>
      </c>
      <c r="AB4" s="5" t="s">
        <v>9</v>
      </c>
      <c r="AC4" s="5" t="s">
        <v>10</v>
      </c>
      <c r="AD4" s="5" t="s">
        <v>11</v>
      </c>
      <c r="AE4" s="5" t="s">
        <v>4</v>
      </c>
    </row>
    <row r="5" spans="1:31" hidden="1" x14ac:dyDescent="0.25">
      <c r="A5" t="s">
        <v>82</v>
      </c>
      <c r="B5" t="s">
        <v>5</v>
      </c>
      <c r="C5" t="s">
        <v>5</v>
      </c>
      <c r="D5">
        <v>2</v>
      </c>
      <c r="E5" s="3" t="s">
        <v>13</v>
      </c>
      <c r="G5" t="s">
        <v>14</v>
      </c>
      <c r="H5" s="7" t="str">
        <f t="shared" si="0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520000000&amp;PIVOT=</v>
      </c>
      <c r="I5" t="str">
        <f t="shared" si="1"/>
        <v>C:\Users\A1146318\Deutsche Telekom AG\Top Management BI-Microstrategy - Dokumente\Knime\Output\C520000000rep.xlsx</v>
      </c>
      <c r="J5" t="s">
        <v>1</v>
      </c>
      <c r="K5" t="str">
        <f>_xlfn.XLOOKUP(J5&amp;L5,Perspective!$A$1:$A$30,Perspective!$B$1:$B$30)</f>
        <v>IST,ISTPY%23BASIS,FC0%23BASIS,FC4%23BASIS,ACT_FLASH</v>
      </c>
      <c r="L5" t="s">
        <v>12</v>
      </c>
      <c r="M5" t="s">
        <v>144</v>
      </c>
      <c r="N5" t="s">
        <v>162</v>
      </c>
      <c r="O5">
        <v>2022</v>
      </c>
      <c r="P5" t="s">
        <v>150</v>
      </c>
      <c r="Q5" t="s">
        <v>151</v>
      </c>
      <c r="R5" t="s">
        <v>160</v>
      </c>
      <c r="S5" t="s">
        <v>163</v>
      </c>
      <c r="T5" t="s">
        <v>85</v>
      </c>
      <c r="U5" t="s">
        <v>85</v>
      </c>
      <c r="V5" t="s">
        <v>85</v>
      </c>
      <c r="W5" t="s">
        <v>157</v>
      </c>
      <c r="X5" t="s">
        <v>158</v>
      </c>
      <c r="Y5" s="5" t="s">
        <v>6</v>
      </c>
      <c r="Z5" s="5" t="s">
        <v>7</v>
      </c>
      <c r="AA5" s="5" t="s">
        <v>8</v>
      </c>
      <c r="AB5" s="5" t="s">
        <v>9</v>
      </c>
      <c r="AC5" s="5" t="s">
        <v>10</v>
      </c>
      <c r="AD5" s="5" t="s">
        <v>11</v>
      </c>
      <c r="AE5" s="5" t="s">
        <v>4</v>
      </c>
    </row>
    <row r="6" spans="1:31" hidden="1" x14ac:dyDescent="0.25">
      <c r="A6" t="s">
        <v>82</v>
      </c>
      <c r="B6" t="s">
        <v>5</v>
      </c>
      <c r="C6" t="s">
        <v>5</v>
      </c>
      <c r="D6">
        <v>3</v>
      </c>
      <c r="E6" s="3" t="s">
        <v>15</v>
      </c>
      <c r="G6" t="s">
        <v>16</v>
      </c>
      <c r="H6" s="7" t="str">
        <f t="shared" si="0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52X000001&amp;PIVOT=</v>
      </c>
      <c r="I6" t="str">
        <f t="shared" si="1"/>
        <v>C:\Users\A1146318\Deutsche Telekom AG\Top Management BI-Microstrategy - Dokumente\Knime\Output\C52X000001org.xlsx</v>
      </c>
      <c r="J6" t="s">
        <v>1</v>
      </c>
      <c r="K6" t="str">
        <f>_xlfn.XLOOKUP(J6&amp;L6,Perspective!$A$1:$A$30,Perspective!$B$1:$B$30)</f>
        <v>IST,ISTPY@IST,FC0@IST,FC4@IST,ACT_FLASH</v>
      </c>
      <c r="L6" t="s">
        <v>2</v>
      </c>
      <c r="M6" t="s">
        <v>144</v>
      </c>
      <c r="N6" t="s">
        <v>162</v>
      </c>
      <c r="O6">
        <v>2022</v>
      </c>
      <c r="P6" t="s">
        <v>150</v>
      </c>
      <c r="Q6" t="s">
        <v>151</v>
      </c>
      <c r="R6" t="s">
        <v>160</v>
      </c>
      <c r="S6" t="s">
        <v>163</v>
      </c>
      <c r="T6" t="s">
        <v>85</v>
      </c>
      <c r="U6" t="s">
        <v>85</v>
      </c>
      <c r="V6" t="s">
        <v>85</v>
      </c>
      <c r="W6" t="s">
        <v>157</v>
      </c>
      <c r="X6" t="s">
        <v>158</v>
      </c>
      <c r="Y6" s="5" t="s">
        <v>6</v>
      </c>
      <c r="Z6" s="5" t="s">
        <v>7</v>
      </c>
      <c r="AA6" s="5" t="s">
        <v>8</v>
      </c>
      <c r="AB6" s="5" t="s">
        <v>9</v>
      </c>
      <c r="AC6" s="5" t="s">
        <v>10</v>
      </c>
      <c r="AD6" s="5" t="s">
        <v>11</v>
      </c>
      <c r="AE6" s="5" t="s">
        <v>4</v>
      </c>
    </row>
    <row r="7" spans="1:31" hidden="1" x14ac:dyDescent="0.25">
      <c r="A7" t="s">
        <v>82</v>
      </c>
      <c r="B7" t="s">
        <v>5</v>
      </c>
      <c r="C7" t="s">
        <v>5</v>
      </c>
      <c r="D7">
        <v>3</v>
      </c>
      <c r="E7" s="3" t="s">
        <v>15</v>
      </c>
      <c r="G7" t="s">
        <v>16</v>
      </c>
      <c r="H7" s="7" t="str">
        <f t="shared" si="0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52X000001&amp;PIVOT=</v>
      </c>
      <c r="I7" t="str">
        <f t="shared" si="1"/>
        <v>C:\Users\A1146318\Deutsche Telekom AG\Top Management BI-Microstrategy - Dokumente\Knime\Output\C52X000001rep.xlsx</v>
      </c>
      <c r="J7" t="s">
        <v>1</v>
      </c>
      <c r="K7" t="str">
        <f>_xlfn.XLOOKUP(J7&amp;L7,Perspective!$A$1:$A$30,Perspective!$B$1:$B$30)</f>
        <v>IST,ISTPY%23BASIS,FC0%23BASIS,FC4%23BASIS,ACT_FLASH</v>
      </c>
      <c r="L7" t="s">
        <v>12</v>
      </c>
      <c r="M7" t="s">
        <v>144</v>
      </c>
      <c r="N7" t="s">
        <v>162</v>
      </c>
      <c r="O7">
        <v>2022</v>
      </c>
      <c r="P7" t="s">
        <v>150</v>
      </c>
      <c r="Q7" t="s">
        <v>151</v>
      </c>
      <c r="R7" t="s">
        <v>160</v>
      </c>
      <c r="S7" t="s">
        <v>163</v>
      </c>
      <c r="T7" t="s">
        <v>85</v>
      </c>
      <c r="U7" t="s">
        <v>85</v>
      </c>
      <c r="V7" t="s">
        <v>85</v>
      </c>
      <c r="W7" t="s">
        <v>157</v>
      </c>
      <c r="X7" t="s">
        <v>158</v>
      </c>
      <c r="Y7" s="5" t="s">
        <v>6</v>
      </c>
      <c r="Z7" s="5" t="s">
        <v>7</v>
      </c>
      <c r="AA7" s="5" t="s">
        <v>8</v>
      </c>
      <c r="AB7" s="5" t="s">
        <v>9</v>
      </c>
      <c r="AC7" s="5" t="s">
        <v>10</v>
      </c>
      <c r="AD7" s="5" t="s">
        <v>11</v>
      </c>
      <c r="AE7" s="5" t="s">
        <v>4</v>
      </c>
    </row>
    <row r="8" spans="1:31" hidden="1" x14ac:dyDescent="0.25">
      <c r="A8" t="s">
        <v>82</v>
      </c>
      <c r="B8" t="s">
        <v>5</v>
      </c>
      <c r="C8" t="s">
        <v>5</v>
      </c>
      <c r="D8">
        <v>4</v>
      </c>
      <c r="E8" s="3" t="s">
        <v>17</v>
      </c>
      <c r="G8" t="s">
        <v>18</v>
      </c>
      <c r="H8" s="7" t="str">
        <f t="shared" si="0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580000000&amp;PIVOT=</v>
      </c>
      <c r="I8" t="str">
        <f t="shared" si="1"/>
        <v>C:\Users\A1146318\Deutsche Telekom AG\Top Management BI-Microstrategy - Dokumente\Knime\Output\C580000000org.xlsx</v>
      </c>
      <c r="J8" t="s">
        <v>1</v>
      </c>
      <c r="K8" t="str">
        <f>_xlfn.XLOOKUP(J8&amp;L8,Perspective!$A$1:$A$30,Perspective!$B$1:$B$30)</f>
        <v>IST,ISTPY@IST,FC0@IST,FC4@IST,ACT_FLASH</v>
      </c>
      <c r="L8" t="s">
        <v>2</v>
      </c>
      <c r="M8" t="s">
        <v>144</v>
      </c>
      <c r="N8" t="s">
        <v>162</v>
      </c>
      <c r="O8">
        <v>2022</v>
      </c>
      <c r="P8" t="s">
        <v>150</v>
      </c>
      <c r="Q8" t="s">
        <v>151</v>
      </c>
      <c r="R8" t="s">
        <v>160</v>
      </c>
      <c r="S8" t="s">
        <v>163</v>
      </c>
      <c r="T8" t="s">
        <v>85</v>
      </c>
      <c r="U8" t="s">
        <v>85</v>
      </c>
      <c r="V8" t="s">
        <v>85</v>
      </c>
      <c r="W8" t="s">
        <v>157</v>
      </c>
      <c r="X8" t="s">
        <v>158</v>
      </c>
      <c r="Y8" s="5" t="s">
        <v>6</v>
      </c>
      <c r="Z8" s="5" t="s">
        <v>7</v>
      </c>
      <c r="AA8" s="5" t="s">
        <v>8</v>
      </c>
      <c r="AB8" s="5" t="s">
        <v>9</v>
      </c>
      <c r="AC8" s="5" t="s">
        <v>10</v>
      </c>
      <c r="AD8" s="5" t="s">
        <v>11</v>
      </c>
      <c r="AE8" s="5" t="s">
        <v>4</v>
      </c>
    </row>
    <row r="9" spans="1:31" hidden="1" x14ac:dyDescent="0.25">
      <c r="A9" t="s">
        <v>82</v>
      </c>
      <c r="B9" t="s">
        <v>5</v>
      </c>
      <c r="C9" t="s">
        <v>5</v>
      </c>
      <c r="D9">
        <v>4</v>
      </c>
      <c r="E9" s="3" t="s">
        <v>17</v>
      </c>
      <c r="G9" t="s">
        <v>18</v>
      </c>
      <c r="H9" s="7" t="str">
        <f t="shared" si="0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580000000&amp;PIVOT=</v>
      </c>
      <c r="I9" t="str">
        <f t="shared" si="1"/>
        <v>C:\Users\A1146318\Deutsche Telekom AG\Top Management BI-Microstrategy - Dokumente\Knime\Output\C580000000rep.xlsx</v>
      </c>
      <c r="J9" t="s">
        <v>1</v>
      </c>
      <c r="K9" t="str">
        <f>_xlfn.XLOOKUP(J9&amp;L9,Perspective!$A$1:$A$30,Perspective!$B$1:$B$30)</f>
        <v>IST,ISTPY%23BASIS,FC0%23BASIS,FC4%23BASIS,ACT_FLASH</v>
      </c>
      <c r="L9" t="s">
        <v>12</v>
      </c>
      <c r="M9" t="s">
        <v>144</v>
      </c>
      <c r="N9" t="s">
        <v>162</v>
      </c>
      <c r="O9">
        <v>2022</v>
      </c>
      <c r="P9" t="s">
        <v>150</v>
      </c>
      <c r="Q9" t="s">
        <v>151</v>
      </c>
      <c r="R9" t="s">
        <v>160</v>
      </c>
      <c r="S9" t="s">
        <v>163</v>
      </c>
      <c r="T9" t="s">
        <v>85</v>
      </c>
      <c r="U9" t="s">
        <v>85</v>
      </c>
      <c r="V9" t="s">
        <v>85</v>
      </c>
      <c r="W9" t="s">
        <v>157</v>
      </c>
      <c r="X9" t="s">
        <v>158</v>
      </c>
      <c r="Y9" s="5" t="s">
        <v>6</v>
      </c>
      <c r="Z9" s="5" t="s">
        <v>7</v>
      </c>
      <c r="AA9" s="5" t="s">
        <v>8</v>
      </c>
      <c r="AB9" s="5" t="s">
        <v>9</v>
      </c>
      <c r="AC9" s="5" t="s">
        <v>10</v>
      </c>
      <c r="AD9" s="5" t="s">
        <v>11</v>
      </c>
      <c r="AE9" s="5" t="s">
        <v>4</v>
      </c>
    </row>
    <row r="10" spans="1:31" hidden="1" x14ac:dyDescent="0.25">
      <c r="A10" t="s">
        <v>82</v>
      </c>
      <c r="B10" t="s">
        <v>5</v>
      </c>
      <c r="C10" t="s">
        <v>5</v>
      </c>
      <c r="D10">
        <v>5</v>
      </c>
      <c r="E10" s="3" t="s">
        <v>19</v>
      </c>
      <c r="G10" t="s">
        <v>20</v>
      </c>
      <c r="H10" s="7" t="str">
        <f t="shared" si="0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52X000002&amp;PIVOT=</v>
      </c>
      <c r="I10" t="str">
        <f t="shared" si="1"/>
        <v>C:\Users\A1146318\Deutsche Telekom AG\Top Management BI-Microstrategy - Dokumente\Knime\Output\C52X000002org.xlsx</v>
      </c>
      <c r="J10" t="s">
        <v>1</v>
      </c>
      <c r="K10" t="str">
        <f>_xlfn.XLOOKUP(J10&amp;L10,Perspective!$A$1:$A$30,Perspective!$B$1:$B$30)</f>
        <v>IST,ISTPY@IST,FC0@IST,FC4@IST,ACT_FLASH</v>
      </c>
      <c r="L10" t="s">
        <v>2</v>
      </c>
      <c r="M10" t="s">
        <v>144</v>
      </c>
      <c r="N10" t="s">
        <v>162</v>
      </c>
      <c r="O10">
        <v>2022</v>
      </c>
      <c r="P10" t="s">
        <v>150</v>
      </c>
      <c r="Q10" t="s">
        <v>151</v>
      </c>
      <c r="R10" t="s">
        <v>160</v>
      </c>
      <c r="S10" t="s">
        <v>163</v>
      </c>
      <c r="T10" t="s">
        <v>85</v>
      </c>
      <c r="U10" t="s">
        <v>85</v>
      </c>
      <c r="V10" t="s">
        <v>85</v>
      </c>
      <c r="W10" t="s">
        <v>157</v>
      </c>
      <c r="X10" t="s">
        <v>158</v>
      </c>
      <c r="Y10" s="5" t="s">
        <v>6</v>
      </c>
      <c r="Z10" s="5" t="s">
        <v>7</v>
      </c>
      <c r="AA10" s="5" t="s">
        <v>8</v>
      </c>
      <c r="AB10" s="5" t="s">
        <v>9</v>
      </c>
      <c r="AC10" s="5" t="s">
        <v>10</v>
      </c>
      <c r="AD10" s="5" t="s">
        <v>11</v>
      </c>
      <c r="AE10" s="5" t="s">
        <v>4</v>
      </c>
    </row>
    <row r="11" spans="1:31" hidden="1" x14ac:dyDescent="0.25">
      <c r="A11" t="s">
        <v>82</v>
      </c>
      <c r="B11" t="s">
        <v>5</v>
      </c>
      <c r="C11" t="s">
        <v>5</v>
      </c>
      <c r="D11">
        <v>5</v>
      </c>
      <c r="E11" s="3" t="s">
        <v>19</v>
      </c>
      <c r="G11" t="s">
        <v>20</v>
      </c>
      <c r="H11" s="7" t="str">
        <f t="shared" si="0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52X000002&amp;PIVOT=</v>
      </c>
      <c r="I11" t="str">
        <f t="shared" si="1"/>
        <v>C:\Users\A1146318\Deutsche Telekom AG\Top Management BI-Microstrategy - Dokumente\Knime\Output\C52X000002rep.xlsx</v>
      </c>
      <c r="J11" t="s">
        <v>1</v>
      </c>
      <c r="K11" t="str">
        <f>_xlfn.XLOOKUP(J11&amp;L11,Perspective!$A$1:$A$30,Perspective!$B$1:$B$30)</f>
        <v>IST,ISTPY%23BASIS,FC0%23BASIS,FC4%23BASIS,ACT_FLASH</v>
      </c>
      <c r="L11" t="s">
        <v>12</v>
      </c>
      <c r="M11" t="s">
        <v>144</v>
      </c>
      <c r="N11" t="s">
        <v>162</v>
      </c>
      <c r="O11">
        <v>2022</v>
      </c>
      <c r="P11" t="s">
        <v>150</v>
      </c>
      <c r="Q11" t="s">
        <v>151</v>
      </c>
      <c r="R11" t="s">
        <v>160</v>
      </c>
      <c r="S11" t="s">
        <v>163</v>
      </c>
      <c r="T11" t="s">
        <v>85</v>
      </c>
      <c r="U11" t="s">
        <v>85</v>
      </c>
      <c r="V11" t="s">
        <v>85</v>
      </c>
      <c r="W11" t="s">
        <v>157</v>
      </c>
      <c r="X11" t="s">
        <v>158</v>
      </c>
      <c r="Y11" s="5" t="s">
        <v>6</v>
      </c>
      <c r="Z11" s="5" t="s">
        <v>7</v>
      </c>
      <c r="AA11" s="5" t="s">
        <v>8</v>
      </c>
      <c r="AB11" s="5" t="s">
        <v>9</v>
      </c>
      <c r="AC11" s="5" t="s">
        <v>10</v>
      </c>
      <c r="AD11" s="5" t="s">
        <v>11</v>
      </c>
      <c r="AE11" s="5" t="s">
        <v>4</v>
      </c>
    </row>
    <row r="12" spans="1:31" hidden="1" x14ac:dyDescent="0.25">
      <c r="A12" t="s">
        <v>82</v>
      </c>
      <c r="B12" t="s">
        <v>5</v>
      </c>
      <c r="C12" t="s">
        <v>5</v>
      </c>
      <c r="D12">
        <v>6</v>
      </c>
      <c r="E12" s="3" t="s">
        <v>21</v>
      </c>
      <c r="G12" t="s">
        <v>22</v>
      </c>
      <c r="H12" s="7" t="str">
        <f t="shared" si="0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52X000020&amp;PIVOT=</v>
      </c>
      <c r="I12" t="str">
        <f t="shared" si="1"/>
        <v>C:\Users\A1146318\Deutsche Telekom AG\Top Management BI-Microstrategy - Dokumente\Knime\Output\C52X000020org.xlsx</v>
      </c>
      <c r="J12" t="s">
        <v>1</v>
      </c>
      <c r="K12" t="str">
        <f>_xlfn.XLOOKUP(J12&amp;L12,Perspective!$A$1:$A$30,Perspective!$B$1:$B$30)</f>
        <v>IST,ISTPY@IST,FC0@IST,FC4@IST,ACT_FLASH</v>
      </c>
      <c r="L12" t="s">
        <v>2</v>
      </c>
      <c r="M12" t="s">
        <v>144</v>
      </c>
      <c r="N12" t="s">
        <v>162</v>
      </c>
      <c r="O12">
        <v>2022</v>
      </c>
      <c r="P12" t="s">
        <v>150</v>
      </c>
      <c r="Q12" t="s">
        <v>151</v>
      </c>
      <c r="R12" t="s">
        <v>160</v>
      </c>
      <c r="S12" t="s">
        <v>163</v>
      </c>
      <c r="T12" t="s">
        <v>85</v>
      </c>
      <c r="U12" t="s">
        <v>85</v>
      </c>
      <c r="V12" t="s">
        <v>85</v>
      </c>
      <c r="W12" t="s">
        <v>157</v>
      </c>
      <c r="X12" t="s">
        <v>158</v>
      </c>
      <c r="Y12" s="5" t="s">
        <v>6</v>
      </c>
      <c r="Z12" s="5" t="s">
        <v>7</v>
      </c>
      <c r="AA12" s="5" t="s">
        <v>8</v>
      </c>
      <c r="AB12" s="5" t="s">
        <v>9</v>
      </c>
      <c r="AC12" s="5" t="s">
        <v>10</v>
      </c>
      <c r="AD12" s="5" t="s">
        <v>11</v>
      </c>
      <c r="AE12" s="5" t="s">
        <v>4</v>
      </c>
    </row>
    <row r="13" spans="1:31" hidden="1" x14ac:dyDescent="0.25">
      <c r="A13" t="s">
        <v>82</v>
      </c>
      <c r="B13" t="s">
        <v>5</v>
      </c>
      <c r="C13" t="s">
        <v>5</v>
      </c>
      <c r="D13">
        <v>6</v>
      </c>
      <c r="E13" s="3" t="s">
        <v>21</v>
      </c>
      <c r="G13" t="s">
        <v>22</v>
      </c>
      <c r="H13" s="7" t="str">
        <f t="shared" si="0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52X000020&amp;PIVOT=</v>
      </c>
      <c r="I13" t="str">
        <f t="shared" si="1"/>
        <v>C:\Users\A1146318\Deutsche Telekom AG\Top Management BI-Microstrategy - Dokumente\Knime\Output\C52X000020rep.xlsx</v>
      </c>
      <c r="J13" t="s">
        <v>1</v>
      </c>
      <c r="K13" t="str">
        <f>_xlfn.XLOOKUP(J13&amp;L13,Perspective!$A$1:$A$30,Perspective!$B$1:$B$30)</f>
        <v>IST,ISTPY%23BASIS,FC0%23BASIS,FC4%23BASIS,ACT_FLASH</v>
      </c>
      <c r="L13" t="s">
        <v>12</v>
      </c>
      <c r="M13" t="s">
        <v>144</v>
      </c>
      <c r="N13" t="s">
        <v>162</v>
      </c>
      <c r="O13">
        <v>2022</v>
      </c>
      <c r="P13" t="s">
        <v>150</v>
      </c>
      <c r="Q13" t="s">
        <v>151</v>
      </c>
      <c r="R13" t="s">
        <v>160</v>
      </c>
      <c r="S13" t="s">
        <v>163</v>
      </c>
      <c r="T13" t="s">
        <v>85</v>
      </c>
      <c r="U13" t="s">
        <v>85</v>
      </c>
      <c r="V13" t="s">
        <v>85</v>
      </c>
      <c r="W13" t="s">
        <v>157</v>
      </c>
      <c r="X13" t="s">
        <v>158</v>
      </c>
      <c r="Y13" s="5" t="s">
        <v>6</v>
      </c>
      <c r="Z13" s="5" t="s">
        <v>7</v>
      </c>
      <c r="AA13" s="5" t="s">
        <v>8</v>
      </c>
      <c r="AB13" s="5" t="s">
        <v>9</v>
      </c>
      <c r="AC13" s="5" t="s">
        <v>10</v>
      </c>
      <c r="AD13" s="5" t="s">
        <v>11</v>
      </c>
      <c r="AE13" s="5" t="s">
        <v>4</v>
      </c>
    </row>
    <row r="14" spans="1:31" hidden="1" x14ac:dyDescent="0.25">
      <c r="A14" t="s">
        <v>82</v>
      </c>
      <c r="B14" t="s">
        <v>5</v>
      </c>
      <c r="C14" t="s">
        <v>5</v>
      </c>
      <c r="D14">
        <v>7</v>
      </c>
      <c r="E14" s="3" t="s">
        <v>23</v>
      </c>
      <c r="G14" t="s">
        <v>24</v>
      </c>
      <c r="H14" s="7" t="str">
        <f t="shared" si="0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52X000035&amp;PIVOT=</v>
      </c>
      <c r="I14" t="str">
        <f t="shared" si="1"/>
        <v>C:\Users\A1146318\Deutsche Telekom AG\Top Management BI-Microstrategy - Dokumente\Knime\Output\C52X000035org.xlsx</v>
      </c>
      <c r="J14" t="s">
        <v>1</v>
      </c>
      <c r="K14" t="str">
        <f>_xlfn.XLOOKUP(J14&amp;L14,Perspective!$A$1:$A$30,Perspective!$B$1:$B$30)</f>
        <v>IST,ISTPY@IST,FC0@IST,FC4@IST,ACT_FLASH</v>
      </c>
      <c r="L14" t="s">
        <v>2</v>
      </c>
      <c r="M14" t="s">
        <v>144</v>
      </c>
      <c r="N14" t="s">
        <v>162</v>
      </c>
      <c r="O14">
        <v>2022</v>
      </c>
      <c r="P14" t="s">
        <v>150</v>
      </c>
      <c r="Q14" t="s">
        <v>151</v>
      </c>
      <c r="R14" t="s">
        <v>160</v>
      </c>
      <c r="S14" t="s">
        <v>163</v>
      </c>
      <c r="T14" t="s">
        <v>85</v>
      </c>
      <c r="U14" t="s">
        <v>85</v>
      </c>
      <c r="V14" t="s">
        <v>85</v>
      </c>
      <c r="W14" t="s">
        <v>157</v>
      </c>
      <c r="X14" t="s">
        <v>158</v>
      </c>
      <c r="Y14" s="5" t="s">
        <v>6</v>
      </c>
      <c r="Z14" s="5" t="s">
        <v>7</v>
      </c>
      <c r="AA14" s="5" t="s">
        <v>8</v>
      </c>
      <c r="AB14" s="5" t="s">
        <v>9</v>
      </c>
      <c r="AC14" s="5" t="s">
        <v>10</v>
      </c>
      <c r="AD14" s="5" t="s">
        <v>11</v>
      </c>
      <c r="AE14" s="5" t="s">
        <v>4</v>
      </c>
    </row>
    <row r="15" spans="1:31" hidden="1" x14ac:dyDescent="0.25">
      <c r="A15" t="s">
        <v>82</v>
      </c>
      <c r="B15" t="s">
        <v>5</v>
      </c>
      <c r="C15" t="s">
        <v>5</v>
      </c>
      <c r="D15">
        <v>7</v>
      </c>
      <c r="E15" s="3" t="s">
        <v>23</v>
      </c>
      <c r="G15" t="s">
        <v>24</v>
      </c>
      <c r="H15" s="7" t="str">
        <f t="shared" si="0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52X000035&amp;PIVOT=</v>
      </c>
      <c r="I15" t="str">
        <f t="shared" si="1"/>
        <v>C:\Users\A1146318\Deutsche Telekom AG\Top Management BI-Microstrategy - Dokumente\Knime\Output\C52X000035rep.xlsx</v>
      </c>
      <c r="J15" t="s">
        <v>1</v>
      </c>
      <c r="K15" t="str">
        <f>_xlfn.XLOOKUP(J15&amp;L15,Perspective!$A$1:$A$30,Perspective!$B$1:$B$30)</f>
        <v>IST,ISTPY%23BASIS,FC0%23BASIS,FC4%23BASIS,ACT_FLASH</v>
      </c>
      <c r="L15" t="s">
        <v>12</v>
      </c>
      <c r="M15" t="s">
        <v>144</v>
      </c>
      <c r="N15" t="s">
        <v>162</v>
      </c>
      <c r="O15">
        <v>2022</v>
      </c>
      <c r="P15" t="s">
        <v>150</v>
      </c>
      <c r="Q15" t="s">
        <v>151</v>
      </c>
      <c r="R15" t="s">
        <v>160</v>
      </c>
      <c r="S15" t="s">
        <v>163</v>
      </c>
      <c r="T15" t="s">
        <v>85</v>
      </c>
      <c r="U15" t="s">
        <v>85</v>
      </c>
      <c r="V15" t="s">
        <v>85</v>
      </c>
      <c r="W15" t="s">
        <v>157</v>
      </c>
      <c r="X15" t="s">
        <v>158</v>
      </c>
      <c r="Y15" s="5" t="s">
        <v>6</v>
      </c>
      <c r="Z15" s="5" t="s">
        <v>7</v>
      </c>
      <c r="AA15" s="5" t="s">
        <v>8</v>
      </c>
      <c r="AB15" s="5" t="s">
        <v>9</v>
      </c>
      <c r="AC15" s="5" t="s">
        <v>10</v>
      </c>
      <c r="AD15" s="5" t="s">
        <v>11</v>
      </c>
      <c r="AE15" s="5" t="s">
        <v>4</v>
      </c>
    </row>
    <row r="16" spans="1:31" hidden="1" x14ac:dyDescent="0.25">
      <c r="A16" t="s">
        <v>82</v>
      </c>
      <c r="B16" t="s">
        <v>5</v>
      </c>
      <c r="C16" t="s">
        <v>5</v>
      </c>
      <c r="D16">
        <v>8</v>
      </c>
      <c r="E16" s="3" t="s">
        <v>25</v>
      </c>
      <c r="G16" t="s">
        <v>26</v>
      </c>
      <c r="H16" s="7" t="str">
        <f t="shared" si="0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510000000&amp;PIVOT=</v>
      </c>
      <c r="I16" t="str">
        <f t="shared" si="1"/>
        <v>C:\Users\A1146318\Deutsche Telekom AG\Top Management BI-Microstrategy - Dokumente\Knime\Output\C510000000org.xlsx</v>
      </c>
      <c r="J16" t="s">
        <v>1</v>
      </c>
      <c r="K16" t="str">
        <f>_xlfn.XLOOKUP(J16&amp;L16,Perspective!$A$1:$A$30,Perspective!$B$1:$B$30)</f>
        <v>IST,ISTPY@IST,FC0@IST,FC4@IST,ACT_FLASH</v>
      </c>
      <c r="L16" t="s">
        <v>2</v>
      </c>
      <c r="M16" t="s">
        <v>144</v>
      </c>
      <c r="N16" t="s">
        <v>162</v>
      </c>
      <c r="O16">
        <v>2022</v>
      </c>
      <c r="P16" t="s">
        <v>150</v>
      </c>
      <c r="Q16" t="s">
        <v>151</v>
      </c>
      <c r="R16" t="s">
        <v>160</v>
      </c>
      <c r="S16" t="s">
        <v>163</v>
      </c>
      <c r="T16" t="s">
        <v>85</v>
      </c>
      <c r="U16" t="s">
        <v>85</v>
      </c>
      <c r="V16" t="s">
        <v>85</v>
      </c>
      <c r="W16" t="s">
        <v>157</v>
      </c>
      <c r="X16" t="s">
        <v>158</v>
      </c>
      <c r="Y16" s="5" t="s">
        <v>6</v>
      </c>
      <c r="Z16" s="5" t="s">
        <v>7</v>
      </c>
      <c r="AA16" s="5" t="s">
        <v>8</v>
      </c>
      <c r="AB16" s="5" t="s">
        <v>9</v>
      </c>
      <c r="AC16" s="5" t="s">
        <v>10</v>
      </c>
      <c r="AD16" s="5" t="s">
        <v>11</v>
      </c>
      <c r="AE16" s="5" t="s">
        <v>4</v>
      </c>
    </row>
    <row r="17" spans="1:31" hidden="1" x14ac:dyDescent="0.25">
      <c r="A17" t="s">
        <v>82</v>
      </c>
      <c r="B17" t="s">
        <v>5</v>
      </c>
      <c r="C17" t="s">
        <v>5</v>
      </c>
      <c r="D17">
        <v>8</v>
      </c>
      <c r="E17" s="3" t="s">
        <v>25</v>
      </c>
      <c r="G17" t="s">
        <v>26</v>
      </c>
      <c r="H17" s="7" t="str">
        <f t="shared" si="0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510000000&amp;PIVOT=</v>
      </c>
      <c r="I17" t="str">
        <f t="shared" si="1"/>
        <v>C:\Users\A1146318\Deutsche Telekom AG\Top Management BI-Microstrategy - Dokumente\Knime\Output\C510000000rep.xlsx</v>
      </c>
      <c r="J17" t="s">
        <v>1</v>
      </c>
      <c r="K17" t="str">
        <f>_xlfn.XLOOKUP(J17&amp;L17,Perspective!$A$1:$A$30,Perspective!$B$1:$B$30)</f>
        <v>IST,ISTPY%23BASIS,FC0%23BASIS,FC4%23BASIS,ACT_FLASH</v>
      </c>
      <c r="L17" t="s">
        <v>12</v>
      </c>
      <c r="M17" t="s">
        <v>144</v>
      </c>
      <c r="N17" t="s">
        <v>162</v>
      </c>
      <c r="O17">
        <v>2022</v>
      </c>
      <c r="P17" t="s">
        <v>150</v>
      </c>
      <c r="Q17" t="s">
        <v>151</v>
      </c>
      <c r="R17" t="s">
        <v>160</v>
      </c>
      <c r="S17" t="s">
        <v>163</v>
      </c>
      <c r="T17" t="s">
        <v>85</v>
      </c>
      <c r="U17" t="s">
        <v>85</v>
      </c>
      <c r="V17" t="s">
        <v>85</v>
      </c>
      <c r="W17" t="s">
        <v>157</v>
      </c>
      <c r="X17" t="s">
        <v>158</v>
      </c>
      <c r="Y17" s="5" t="s">
        <v>6</v>
      </c>
      <c r="Z17" s="5" t="s">
        <v>7</v>
      </c>
      <c r="AA17" s="5" t="s">
        <v>8</v>
      </c>
      <c r="AB17" s="5" t="s">
        <v>9</v>
      </c>
      <c r="AC17" s="5" t="s">
        <v>10</v>
      </c>
      <c r="AD17" s="5" t="s">
        <v>11</v>
      </c>
      <c r="AE17" s="5" t="s">
        <v>4</v>
      </c>
    </row>
    <row r="18" spans="1:31" hidden="1" x14ac:dyDescent="0.25">
      <c r="A18" t="s">
        <v>82</v>
      </c>
      <c r="B18" t="s">
        <v>5</v>
      </c>
      <c r="C18" t="s">
        <v>5</v>
      </c>
      <c r="D18">
        <v>9</v>
      </c>
      <c r="E18" s="3" t="s">
        <v>27</v>
      </c>
      <c r="G18" t="s">
        <v>28</v>
      </c>
      <c r="H18" s="7" t="str">
        <f t="shared" si="0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51X000041&amp;PIVOT=</v>
      </c>
      <c r="I18" t="str">
        <f t="shared" si="1"/>
        <v>C:\Users\A1146318\Deutsche Telekom AG\Top Management BI-Microstrategy - Dokumente\Knime\Output\C51X000041org.xlsx</v>
      </c>
      <c r="J18" t="s">
        <v>1</v>
      </c>
      <c r="K18" t="str">
        <f>_xlfn.XLOOKUP(J18&amp;L18,Perspective!$A$1:$A$30,Perspective!$B$1:$B$30)</f>
        <v>IST,ISTPY@IST,FC0@IST,FC4@IST,ACT_FLASH</v>
      </c>
      <c r="L18" t="s">
        <v>2</v>
      </c>
      <c r="M18" t="s">
        <v>144</v>
      </c>
      <c r="N18" t="s">
        <v>162</v>
      </c>
      <c r="O18">
        <v>2022</v>
      </c>
      <c r="P18" t="s">
        <v>150</v>
      </c>
      <c r="Q18" t="s">
        <v>151</v>
      </c>
      <c r="R18" t="s">
        <v>160</v>
      </c>
      <c r="S18" t="s">
        <v>163</v>
      </c>
      <c r="T18" t="s">
        <v>85</v>
      </c>
      <c r="U18" t="s">
        <v>85</v>
      </c>
      <c r="V18" t="s">
        <v>85</v>
      </c>
      <c r="W18" t="s">
        <v>157</v>
      </c>
      <c r="X18" t="s">
        <v>158</v>
      </c>
      <c r="Y18" s="5" t="s">
        <v>6</v>
      </c>
      <c r="Z18" s="5" t="s">
        <v>7</v>
      </c>
      <c r="AA18" s="5" t="s">
        <v>8</v>
      </c>
      <c r="AB18" s="5" t="s">
        <v>9</v>
      </c>
      <c r="AC18" s="5" t="s">
        <v>10</v>
      </c>
      <c r="AD18" s="5" t="s">
        <v>11</v>
      </c>
      <c r="AE18" s="5" t="s">
        <v>4</v>
      </c>
    </row>
    <row r="19" spans="1:31" hidden="1" x14ac:dyDescent="0.25">
      <c r="A19" t="s">
        <v>82</v>
      </c>
      <c r="B19" t="s">
        <v>5</v>
      </c>
      <c r="C19" t="s">
        <v>5</v>
      </c>
      <c r="D19">
        <v>9</v>
      </c>
      <c r="E19" s="3" t="s">
        <v>27</v>
      </c>
      <c r="G19" t="s">
        <v>28</v>
      </c>
      <c r="H19" s="7" t="str">
        <f t="shared" si="0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51X000041&amp;PIVOT=</v>
      </c>
      <c r="I19" t="str">
        <f t="shared" si="1"/>
        <v>C:\Users\A1146318\Deutsche Telekom AG\Top Management BI-Microstrategy - Dokumente\Knime\Output\C51X000041rep.xlsx</v>
      </c>
      <c r="J19" t="s">
        <v>1</v>
      </c>
      <c r="K19" t="str">
        <f>_xlfn.XLOOKUP(J19&amp;L19,Perspective!$A$1:$A$30,Perspective!$B$1:$B$30)</f>
        <v>IST,ISTPY%23BASIS,FC0%23BASIS,FC4%23BASIS,ACT_FLASH</v>
      </c>
      <c r="L19" t="s">
        <v>12</v>
      </c>
      <c r="M19" t="s">
        <v>144</v>
      </c>
      <c r="N19" t="s">
        <v>162</v>
      </c>
      <c r="O19">
        <v>2022</v>
      </c>
      <c r="P19" t="s">
        <v>150</v>
      </c>
      <c r="Q19" t="s">
        <v>151</v>
      </c>
      <c r="R19" t="s">
        <v>160</v>
      </c>
      <c r="S19" t="s">
        <v>163</v>
      </c>
      <c r="T19" t="s">
        <v>85</v>
      </c>
      <c r="U19" t="s">
        <v>85</v>
      </c>
      <c r="V19" t="s">
        <v>85</v>
      </c>
      <c r="W19" t="s">
        <v>157</v>
      </c>
      <c r="X19" t="s">
        <v>158</v>
      </c>
      <c r="Y19" s="5" t="s">
        <v>6</v>
      </c>
      <c r="Z19" s="5" t="s">
        <v>7</v>
      </c>
      <c r="AA19" s="5" t="s">
        <v>8</v>
      </c>
      <c r="AB19" s="5" t="s">
        <v>9</v>
      </c>
      <c r="AC19" s="5" t="s">
        <v>10</v>
      </c>
      <c r="AD19" s="5" t="s">
        <v>11</v>
      </c>
      <c r="AE19" s="5" t="s">
        <v>4</v>
      </c>
    </row>
    <row r="20" spans="1:31" hidden="1" x14ac:dyDescent="0.25">
      <c r="A20" t="s">
        <v>82</v>
      </c>
      <c r="B20" t="s">
        <v>5</v>
      </c>
      <c r="C20" t="s">
        <v>5</v>
      </c>
      <c r="D20">
        <v>10</v>
      </c>
      <c r="E20" s="3">
        <v>959205110</v>
      </c>
      <c r="G20" t="s">
        <v>29</v>
      </c>
      <c r="H20" s="7" t="str">
        <f t="shared" si="0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FUN0010&amp;LAYER=ALL&amp;SUBJECT=ALL&amp;SUBJECTID=ALL&amp;CONS=EIGENESICHT&amp;PARTNER=GESAMT&amp;REPUNIT=SE,1035,8151,SEAT,SEHR,SEHT,SEME,SETSK,SETCZ,SEPL,SERO,SEGR,SEMK,SEHU,SEMIS&amp;POSITION=959205110&amp;PIVOT=</v>
      </c>
      <c r="I20" t="str">
        <f t="shared" si="1"/>
        <v>C:\Users\A1146318\Deutsche Telekom AG\Top Management BI-Microstrategy - Dokumente\Knime\Output\959205110org.xlsx</v>
      </c>
      <c r="J20" t="s">
        <v>1</v>
      </c>
      <c r="K20" t="str">
        <f>_xlfn.XLOOKUP(J20&amp;L20,Perspective!$A$1:$A$30,Perspective!$B$1:$B$30)</f>
        <v>IST,ISTPY@IST,FC0@IST,FC4@IST,ACT_FLASH</v>
      </c>
      <c r="L20" t="s">
        <v>2</v>
      </c>
      <c r="M20" t="s">
        <v>144</v>
      </c>
      <c r="N20" t="s">
        <v>162</v>
      </c>
      <c r="O20">
        <v>2022</v>
      </c>
      <c r="P20" t="s">
        <v>150</v>
      </c>
      <c r="Q20" t="s">
        <v>275</v>
      </c>
      <c r="R20" t="s">
        <v>273</v>
      </c>
      <c r="S20" t="s">
        <v>163</v>
      </c>
      <c r="T20" t="s">
        <v>85</v>
      </c>
      <c r="U20" t="s">
        <v>85</v>
      </c>
      <c r="V20" t="s">
        <v>85</v>
      </c>
      <c r="W20" t="s">
        <v>157</v>
      </c>
      <c r="X20" t="s">
        <v>158</v>
      </c>
      <c r="Y20" s="5" t="s">
        <v>6</v>
      </c>
      <c r="Z20" s="5" t="s">
        <v>7</v>
      </c>
      <c r="AA20" s="5" t="s">
        <v>8</v>
      </c>
      <c r="AB20" s="5" t="s">
        <v>9</v>
      </c>
      <c r="AC20" s="5" t="s">
        <v>10</v>
      </c>
      <c r="AD20" s="5" t="s">
        <v>11</v>
      </c>
      <c r="AE20" s="5" t="s">
        <v>4</v>
      </c>
    </row>
    <row r="21" spans="1:31" hidden="1" x14ac:dyDescent="0.25">
      <c r="A21" t="s">
        <v>82</v>
      </c>
      <c r="B21" t="s">
        <v>5</v>
      </c>
      <c r="C21" t="s">
        <v>5</v>
      </c>
      <c r="D21">
        <v>10</v>
      </c>
      <c r="E21" s="3">
        <v>959205110</v>
      </c>
      <c r="G21" t="s">
        <v>29</v>
      </c>
      <c r="H21" s="7" t="str">
        <f t="shared" si="0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FUN0010&amp;LAYER=ALL&amp;SUBJECT=ALL&amp;SUBJECTID=ALL&amp;CONS=EIGENESICHT&amp;PARTNER=GESAMT&amp;REPUNIT=SE,1035,8151,SEAT,SEHR,SEHT,SEME,SETSK,SETCZ,SEPL,SERO,SEGR,SEMK,SEHU,SEMIS&amp;POSITION=959205110&amp;PIVOT=</v>
      </c>
      <c r="I21" t="str">
        <f t="shared" si="1"/>
        <v>C:\Users\A1146318\Deutsche Telekom AG\Top Management BI-Microstrategy - Dokumente\Knime\Output\959205110rep.xlsx</v>
      </c>
      <c r="J21" t="s">
        <v>1</v>
      </c>
      <c r="K21" t="str">
        <f>_xlfn.XLOOKUP(J21&amp;L21,Perspective!$A$1:$A$30,Perspective!$B$1:$B$30)</f>
        <v>IST,ISTPY%23BASIS,FC0%23BASIS,FC4%23BASIS,ACT_FLASH</v>
      </c>
      <c r="L21" t="s">
        <v>12</v>
      </c>
      <c r="M21" t="s">
        <v>144</v>
      </c>
      <c r="N21" t="s">
        <v>162</v>
      </c>
      <c r="O21">
        <v>2022</v>
      </c>
      <c r="P21" t="s">
        <v>150</v>
      </c>
      <c r="Q21" t="s">
        <v>275</v>
      </c>
      <c r="R21" t="s">
        <v>273</v>
      </c>
      <c r="S21" t="s">
        <v>163</v>
      </c>
      <c r="T21" t="s">
        <v>85</v>
      </c>
      <c r="U21" t="s">
        <v>85</v>
      </c>
      <c r="V21" t="s">
        <v>85</v>
      </c>
      <c r="W21" t="s">
        <v>157</v>
      </c>
      <c r="X21" t="s">
        <v>158</v>
      </c>
      <c r="Y21" s="5" t="s">
        <v>6</v>
      </c>
      <c r="Z21" s="5" t="s">
        <v>7</v>
      </c>
      <c r="AA21" s="5" t="s">
        <v>8</v>
      </c>
      <c r="AB21" s="5" t="s">
        <v>9</v>
      </c>
      <c r="AC21" s="5" t="s">
        <v>10</v>
      </c>
      <c r="AD21" s="5" t="s">
        <v>11</v>
      </c>
      <c r="AE21" s="5" t="s">
        <v>4</v>
      </c>
    </row>
    <row r="22" spans="1:31" hidden="1" x14ac:dyDescent="0.25">
      <c r="A22" t="s">
        <v>82</v>
      </c>
      <c r="B22" t="s">
        <v>5</v>
      </c>
      <c r="C22" t="s">
        <v>5</v>
      </c>
      <c r="D22">
        <v>11</v>
      </c>
      <c r="E22" s="3" t="s">
        <v>272</v>
      </c>
      <c r="F22" s="3">
        <v>959205110</v>
      </c>
      <c r="G22" t="s">
        <v>30</v>
      </c>
      <c r="H22" s="7" t="str">
        <f>CONCATENATE("https://finex.telekom.de/CLMSTR/api/Finex/Values?SERVER=HE113381.emea1.cds.t-internal.com&amp;DATABASE=",M22,"&amp;CUBE=MASTER&amp;MAPPINGMD=false&amp;CHILDREN=false&amp;NODE=true&amp;RECEIVEEMPTY=true&amp;YEAR=",O22,"&amp;PERIOD=",P22,"&amp;CONTENT=",K22,"&amp;REPCUR=GC,LC&amp;FLOW="&amp;S22&amp;"&amp;FUNCTION="&amp;R22&amp;"&amp;LAYER="&amp;T22&amp;"&amp;SUBJECT="&amp;U22&amp;"&amp;SUBJECTID="&amp;V22&amp;"&amp;CONS="&amp;W22&amp;"&amp;PARTNER="&amp;X22&amp;"&amp;REPUNIT=",Q22,"&amp;POSITION=",F22,"&amp;PIVOT=")</f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FUN0010&amp;LAYER=ALL&amp;SUBJECT=ALL&amp;SUBJECTID=ALL&amp;CONS=DT&amp;PARTNER=GESAMT&amp;REPUNIT=SE,1035,8151,SEAT,SEHR,SEHT,SEME,SETSK,SETCZ,SEPL,SERO,SEGR,SEMK,SEHU,SEMIS&amp;POSITION=959205110&amp;PIVOT=</v>
      </c>
      <c r="I22" t="str">
        <f t="shared" si="1"/>
        <v>C:\Users\A1146318\Deutsche Telekom AG\Top Management BI-Microstrategy - Dokumente\Knime\Output\959205110exorg.xlsx</v>
      </c>
      <c r="J22" t="s">
        <v>1</v>
      </c>
      <c r="K22" t="str">
        <f>_xlfn.XLOOKUP(J22&amp;L22,Perspective!$A$1:$A$30,Perspective!$B$1:$B$30)</f>
        <v>IST,ISTPY@IST,FC0@IST,FC4@IST,ACT_FLASH</v>
      </c>
      <c r="L22" t="s">
        <v>2</v>
      </c>
      <c r="M22" t="s">
        <v>144</v>
      </c>
      <c r="N22" t="s">
        <v>162</v>
      </c>
      <c r="O22">
        <v>2022</v>
      </c>
      <c r="P22" t="s">
        <v>150</v>
      </c>
      <c r="Q22" t="s">
        <v>275</v>
      </c>
      <c r="R22" t="s">
        <v>273</v>
      </c>
      <c r="S22" t="s">
        <v>163</v>
      </c>
      <c r="T22" t="s">
        <v>85</v>
      </c>
      <c r="U22" t="s">
        <v>85</v>
      </c>
      <c r="V22" t="s">
        <v>85</v>
      </c>
      <c r="W22" t="s">
        <v>271</v>
      </c>
      <c r="X22" t="s">
        <v>158</v>
      </c>
      <c r="Y22" s="5" t="s">
        <v>6</v>
      </c>
      <c r="Z22" s="5" t="s">
        <v>7</v>
      </c>
      <c r="AA22" s="5" t="s">
        <v>8</v>
      </c>
      <c r="AB22" s="5" t="s">
        <v>9</v>
      </c>
      <c r="AC22" s="5" t="s">
        <v>10</v>
      </c>
      <c r="AD22" s="5" t="s">
        <v>11</v>
      </c>
      <c r="AE22" s="5" t="s">
        <v>4</v>
      </c>
    </row>
    <row r="23" spans="1:31" hidden="1" x14ac:dyDescent="0.25">
      <c r="A23" t="s">
        <v>82</v>
      </c>
      <c r="B23" t="s">
        <v>5</v>
      </c>
      <c r="C23" t="s">
        <v>5</v>
      </c>
      <c r="D23">
        <v>11</v>
      </c>
      <c r="E23" s="3" t="s">
        <v>272</v>
      </c>
      <c r="F23" s="3">
        <v>959205110</v>
      </c>
      <c r="G23" t="s">
        <v>30</v>
      </c>
      <c r="H23" s="7" t="str">
        <f>CONCATENATE("https://finex.telekom.de/CLMSTR/api/Finex/Values?SERVER=HE113381.emea1.cds.t-internal.com&amp;DATABASE=",M23,"&amp;CUBE=MASTER&amp;MAPPINGMD=false&amp;CHILDREN=false&amp;NODE=true&amp;RECEIVEEMPTY=true&amp;YEAR=",O23,"&amp;PERIOD=",P23,"&amp;CONTENT=",K23,"&amp;REPCUR=GC,LC&amp;FLOW="&amp;S23&amp;"&amp;FUNCTION="&amp;R23&amp;"&amp;LAYER="&amp;T23&amp;"&amp;SUBJECT="&amp;U23&amp;"&amp;SUBJECTID="&amp;V23&amp;"&amp;CONS="&amp;W23&amp;"&amp;PARTNER="&amp;X23&amp;"&amp;REPUNIT=",Q23,"&amp;POSITION=",F23,"&amp;PIVOT=")</f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FUN0010&amp;LAYER=ALL&amp;SUBJECT=ALL&amp;SUBJECTID=ALL&amp;CONS=DT&amp;PARTNER=GESAMT&amp;REPUNIT=SE,1035,8151,SEAT,SEHR,SEHT,SEME,SETSK,SETCZ,SEPL,SERO,SEGR,SEMK,SEHU,SEMIS&amp;POSITION=959205110&amp;PIVOT=</v>
      </c>
      <c r="I23" t="str">
        <f t="shared" si="1"/>
        <v>C:\Users\A1146318\Deutsche Telekom AG\Top Management BI-Microstrategy - Dokumente\Knime\Output\959205110exrep.xlsx</v>
      </c>
      <c r="J23" t="s">
        <v>1</v>
      </c>
      <c r="K23" t="str">
        <f>_xlfn.XLOOKUP(J23&amp;L23,Perspective!$A$1:$A$30,Perspective!$B$1:$B$30)</f>
        <v>IST,ISTPY%23BASIS,FC0%23BASIS,FC4%23BASIS,ACT_FLASH</v>
      </c>
      <c r="L23" t="s">
        <v>12</v>
      </c>
      <c r="M23" t="s">
        <v>144</v>
      </c>
      <c r="N23" t="s">
        <v>162</v>
      </c>
      <c r="O23">
        <v>2022</v>
      </c>
      <c r="P23" t="s">
        <v>150</v>
      </c>
      <c r="Q23" t="s">
        <v>275</v>
      </c>
      <c r="R23" t="s">
        <v>273</v>
      </c>
      <c r="S23" t="s">
        <v>163</v>
      </c>
      <c r="T23" t="s">
        <v>85</v>
      </c>
      <c r="U23" t="s">
        <v>85</v>
      </c>
      <c r="V23" t="s">
        <v>85</v>
      </c>
      <c r="W23" t="s">
        <v>271</v>
      </c>
      <c r="X23" t="s">
        <v>158</v>
      </c>
      <c r="Y23" s="5" t="s">
        <v>6</v>
      </c>
      <c r="Z23" s="5" t="s">
        <v>7</v>
      </c>
      <c r="AA23" s="5" t="s">
        <v>8</v>
      </c>
      <c r="AB23" s="5" t="s">
        <v>9</v>
      </c>
      <c r="AC23" s="5" t="s">
        <v>10</v>
      </c>
      <c r="AD23" s="5" t="s">
        <v>11</v>
      </c>
      <c r="AE23" s="5" t="s">
        <v>4</v>
      </c>
    </row>
    <row r="24" spans="1:31" hidden="1" x14ac:dyDescent="0.25">
      <c r="A24" t="s">
        <v>82</v>
      </c>
      <c r="B24" t="s">
        <v>5</v>
      </c>
      <c r="C24" t="s">
        <v>5</v>
      </c>
      <c r="D24">
        <v>12</v>
      </c>
      <c r="E24" s="3" t="s">
        <v>31</v>
      </c>
      <c r="G24" t="s">
        <v>32</v>
      </c>
      <c r="H24" s="7" t="str">
        <f t="shared" ref="H24:H29" si="2">CONCATENATE("https://finex.telekom.de/CLMSTR/api/Finex/Values?SERVER=HE113381.emea1.cds.t-internal.com&amp;DATABASE=",M24,"&amp;CUBE=MASTER&amp;MAPPINGMD=false&amp;CHILDREN=false&amp;NODE=true&amp;RECEIVEEMPTY=true&amp;YEAR=",O24,"&amp;PERIOD=",P24,"&amp;CONTENT=",K24,"&amp;REPCUR=GC,LC&amp;FLOW="&amp;S24&amp;"&amp;FUNCTION="&amp;R24&amp;"&amp;LAYER="&amp;T24&amp;"&amp;SUBJECT="&amp;U24&amp;"&amp;SUBJECTID="&amp;V24&amp;"&amp;CONS="&amp;W24&amp;"&amp;PARTNER="&amp;X24&amp;"&amp;REPUNIT=",Q24,"&amp;POSITION=",E24,"&amp;PIVOT=")</f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JECTID=ALL&amp;CONS=EIGENESICHT&amp;PARTNER=GESAMT&amp;REPUNIT=SE,1035,8151,SEAT,SEHR,SEHT,SEME,SETSK,SETCZ,SEPL,SERO,SEGR,SEMK,SEHU,SEMIS&amp;POSITION=C590600000&amp;PIVOT=</v>
      </c>
      <c r="I24" t="str">
        <f t="shared" si="1"/>
        <v>C:\Users\A1146318\Deutsche Telekom AG\Top Management BI-Microstrategy - Dokumente\Knime\Output\C590600000org.xlsx</v>
      </c>
      <c r="J24" t="s">
        <v>1</v>
      </c>
      <c r="K24" t="str">
        <f>_xlfn.XLOOKUP(J24&amp;L24,Perspective!$A$1:$A$30,Perspective!$B$1:$B$30)</f>
        <v>IST,ISTPY@IST,FC0@IST,FC4@IST,ACT_FLASH</v>
      </c>
      <c r="L24" t="s">
        <v>2</v>
      </c>
      <c r="M24" t="s">
        <v>144</v>
      </c>
      <c r="N24" t="s">
        <v>162</v>
      </c>
      <c r="O24">
        <v>2022</v>
      </c>
      <c r="P24" t="s">
        <v>150</v>
      </c>
      <c r="Q24" t="s">
        <v>275</v>
      </c>
      <c r="R24" t="s">
        <v>160</v>
      </c>
      <c r="S24" t="s">
        <v>163</v>
      </c>
      <c r="T24" t="s">
        <v>85</v>
      </c>
      <c r="U24" t="s">
        <v>85</v>
      </c>
      <c r="V24" t="s">
        <v>85</v>
      </c>
      <c r="W24" t="s">
        <v>157</v>
      </c>
      <c r="X24" t="s">
        <v>158</v>
      </c>
      <c r="Y24" s="5" t="s">
        <v>6</v>
      </c>
      <c r="Z24" s="5" t="s">
        <v>7</v>
      </c>
      <c r="AA24" s="5" t="s">
        <v>8</v>
      </c>
      <c r="AB24" s="5" t="s">
        <v>9</v>
      </c>
      <c r="AC24" s="5" t="s">
        <v>10</v>
      </c>
      <c r="AD24" s="5" t="s">
        <v>11</v>
      </c>
      <c r="AE24" s="5" t="s">
        <v>4</v>
      </c>
    </row>
    <row r="25" spans="1:31" hidden="1" x14ac:dyDescent="0.25">
      <c r="A25" t="s">
        <v>82</v>
      </c>
      <c r="B25" t="s">
        <v>5</v>
      </c>
      <c r="C25" t="s">
        <v>5</v>
      </c>
      <c r="D25">
        <v>12</v>
      </c>
      <c r="E25" s="3" t="s">
        <v>31</v>
      </c>
      <c r="G25" t="s">
        <v>32</v>
      </c>
      <c r="H25" s="7" t="str">
        <f t="shared" si="2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JECTID=ALL&amp;CONS=EIGENESICHT&amp;PARTNER=GESAMT&amp;REPUNIT=SE,1035,8151,SEAT,SEHR,SEHT,SEME,SETSK,SETCZ,SEPL,SERO,SEGR,SEMK,SEHU,SEMIS&amp;POSITION=C590600000&amp;PIVOT=</v>
      </c>
      <c r="I25" t="str">
        <f t="shared" si="1"/>
        <v>C:\Users\A1146318\Deutsche Telekom AG\Top Management BI-Microstrategy - Dokumente\Knime\Output\C590600000rep.xlsx</v>
      </c>
      <c r="J25" t="s">
        <v>1</v>
      </c>
      <c r="K25" t="str">
        <f>_xlfn.XLOOKUP(J25&amp;L25,Perspective!$A$1:$A$30,Perspective!$B$1:$B$30)</f>
        <v>IST,ISTPY%23BASIS,FC0%23BASIS,FC4%23BASIS,ACT_FLASH</v>
      </c>
      <c r="L25" t="s">
        <v>12</v>
      </c>
      <c r="M25" t="s">
        <v>144</v>
      </c>
      <c r="N25" t="s">
        <v>162</v>
      </c>
      <c r="O25">
        <v>2022</v>
      </c>
      <c r="P25" t="s">
        <v>150</v>
      </c>
      <c r="Q25" t="s">
        <v>275</v>
      </c>
      <c r="R25" t="s">
        <v>160</v>
      </c>
      <c r="S25" t="s">
        <v>163</v>
      </c>
      <c r="T25" t="s">
        <v>85</v>
      </c>
      <c r="U25" t="s">
        <v>85</v>
      </c>
      <c r="V25" t="s">
        <v>85</v>
      </c>
      <c r="W25" t="s">
        <v>157</v>
      </c>
      <c r="X25" t="s">
        <v>158</v>
      </c>
      <c r="Y25" s="5" t="s">
        <v>6</v>
      </c>
      <c r="Z25" s="5" t="s">
        <v>7</v>
      </c>
      <c r="AA25" s="5" t="s">
        <v>8</v>
      </c>
      <c r="AB25" s="5" t="s">
        <v>9</v>
      </c>
      <c r="AC25" s="5" t="s">
        <v>10</v>
      </c>
      <c r="AD25" s="5" t="s">
        <v>11</v>
      </c>
      <c r="AE25" s="5" t="s">
        <v>4</v>
      </c>
    </row>
    <row r="26" spans="1:31" x14ac:dyDescent="0.25">
      <c r="A26" t="s">
        <v>81</v>
      </c>
      <c r="B26" t="s">
        <v>5</v>
      </c>
      <c r="C26" t="s">
        <v>5</v>
      </c>
      <c r="D26">
        <v>13</v>
      </c>
      <c r="E26" s="3">
        <v>959205090</v>
      </c>
      <c r="G26" t="s">
        <v>33</v>
      </c>
      <c r="H26" s="7" t="str">
        <f t="shared" si="2"/>
        <v>https://finex.telekom.de/CLMSTR/api/Finex/Values?SERVER=HE113381.emea1.cds.t-internal.com&amp;DATABASE=FxET23_a&amp;CUBE=MASTER&amp;MAPPINGMD=false&amp;CHILDREN=false&amp;NODE=true&amp;RECEIVEEMPTY=true&amp;YEAR=2023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JECTID=ALL&amp;CONS=EIGENESICHT&amp;PARTNER=GESAMT&amp;REPUNIT=SE,1035,8151,SEAT,SEHR,SEHT,SEME,SETSK,SETCZ,SEPL,SERO,SEGR,SEMK,SEHU,SEMIS&amp;POSITION=959205090&amp;PIVOT=</v>
      </c>
      <c r="I26" t="str">
        <f>"C:\Users\A87132692\OneDrive - Deutsche Telekom AG\Desktop\KNIME\OUTPUT\"&amp;E26&amp;L26&amp;".xlsx"</f>
        <v>C:\Users\A87132692\OneDrive - Deutsche Telekom AG\Desktop\KNIME\OUTPUT\959205090org.xlsx</v>
      </c>
      <c r="J26" t="s">
        <v>1</v>
      </c>
      <c r="K26" t="str">
        <f>_xlfn.XLOOKUP(J26&amp;L26,Perspective!$A$1:$A$30,Perspective!$B$1:$B$30)</f>
        <v>IST,ISTPY@IST,FC0@IST,FC4@IST,ACT_FLASH</v>
      </c>
      <c r="L26" t="s">
        <v>2</v>
      </c>
      <c r="M26" t="s">
        <v>429</v>
      </c>
      <c r="N26" t="s">
        <v>162</v>
      </c>
      <c r="O26">
        <v>2023</v>
      </c>
      <c r="P26" t="s">
        <v>150</v>
      </c>
      <c r="Q26" t="s">
        <v>275</v>
      </c>
      <c r="R26" t="s">
        <v>160</v>
      </c>
      <c r="S26" t="s">
        <v>163</v>
      </c>
      <c r="T26" t="s">
        <v>85</v>
      </c>
      <c r="U26" t="s">
        <v>85</v>
      </c>
      <c r="V26" t="s">
        <v>85</v>
      </c>
      <c r="W26" t="s">
        <v>157</v>
      </c>
      <c r="X26" t="s">
        <v>158</v>
      </c>
      <c r="Y26" s="5" t="s">
        <v>6</v>
      </c>
      <c r="Z26" s="5" t="s">
        <v>7</v>
      </c>
      <c r="AA26" s="5" t="s">
        <v>8</v>
      </c>
      <c r="AB26" s="5" t="s">
        <v>9</v>
      </c>
      <c r="AC26" s="5" t="s">
        <v>10</v>
      </c>
      <c r="AD26" s="5" t="s">
        <v>11</v>
      </c>
      <c r="AE26" s="5" t="s">
        <v>4</v>
      </c>
    </row>
    <row r="27" spans="1:31" x14ac:dyDescent="0.25">
      <c r="A27" t="s">
        <v>81</v>
      </c>
      <c r="B27" t="s">
        <v>5</v>
      </c>
      <c r="C27" t="s">
        <v>5</v>
      </c>
      <c r="D27">
        <v>13</v>
      </c>
      <c r="E27" s="3">
        <v>959205090</v>
      </c>
      <c r="G27" t="s">
        <v>33</v>
      </c>
      <c r="H27" s="7" t="str">
        <f t="shared" si="2"/>
        <v>https://finex.telekom.de/CLMSTR/api/Finex/Values?SERVER=HE113381.emea1.cds.t-internal.com&amp;DATABASE=FxET23_a&amp;CUBE=MASTER&amp;MAPPINGMD=false&amp;CHILDREN=false&amp;NODE=true&amp;RECEIVEEMPTY=true&amp;YEAR=2023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JECTID=ALL&amp;CONS=EIGENESICHT&amp;PARTNER=GESAMT&amp;REPUNIT=SE,1035,8151,SEAT,SEHR,SEHT,SEME,SETSK,SETCZ,SEPL,SERO,SEGR,SEMK,SEHU,SEMIS&amp;POSITION=959205090&amp;PIVOT=</v>
      </c>
      <c r="I27" t="str">
        <f>"C:\Users\A87132692\OneDrive - Deutsche Telekom AG\Desktop\KNIME\OUTPUT\"&amp;E27&amp;L27&amp;".xlsx"</f>
        <v>C:\Users\A87132692\OneDrive - Deutsche Telekom AG\Desktop\KNIME\OUTPUT\959205090rep.xlsx</v>
      </c>
      <c r="J27" t="s">
        <v>1</v>
      </c>
      <c r="K27" t="str">
        <f>_xlfn.XLOOKUP(J27&amp;L27,Perspective!$A$1:$A$30,Perspective!$B$1:$B$30)</f>
        <v>IST,ISTPY%23BASIS,FC0%23BASIS,FC4%23BASIS,ACT_FLASH</v>
      </c>
      <c r="L27" t="s">
        <v>12</v>
      </c>
      <c r="M27" t="s">
        <v>429</v>
      </c>
      <c r="N27" t="s">
        <v>162</v>
      </c>
      <c r="O27">
        <v>2023</v>
      </c>
      <c r="P27" t="s">
        <v>150</v>
      </c>
      <c r="Q27" t="s">
        <v>275</v>
      </c>
      <c r="R27" t="s">
        <v>160</v>
      </c>
      <c r="S27" t="s">
        <v>163</v>
      </c>
      <c r="T27" t="s">
        <v>85</v>
      </c>
      <c r="U27" t="s">
        <v>85</v>
      </c>
      <c r="V27" t="s">
        <v>85</v>
      </c>
      <c r="W27" t="s">
        <v>157</v>
      </c>
      <c r="X27" t="s">
        <v>158</v>
      </c>
      <c r="Y27" s="5" t="s">
        <v>6</v>
      </c>
      <c r="Z27" s="5" t="s">
        <v>7</v>
      </c>
      <c r="AA27" s="5" t="s">
        <v>8</v>
      </c>
      <c r="AB27" s="5" t="s">
        <v>9</v>
      </c>
      <c r="AC27" s="5" t="s">
        <v>10</v>
      </c>
      <c r="AD27" s="5" t="s">
        <v>11</v>
      </c>
      <c r="AE27" s="5" t="s">
        <v>4</v>
      </c>
    </row>
    <row r="28" spans="1:31" hidden="1" x14ac:dyDescent="0.25">
      <c r="A28" t="s">
        <v>82</v>
      </c>
      <c r="B28" t="s">
        <v>5</v>
      </c>
      <c r="C28" t="s">
        <v>5</v>
      </c>
      <c r="D28">
        <v>14</v>
      </c>
      <c r="E28" s="3" t="s">
        <v>34</v>
      </c>
      <c r="G28" t="s">
        <v>35</v>
      </c>
      <c r="H28" s="7" t="str">
        <f t="shared" si="2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51X000001&amp;PIVOT=</v>
      </c>
      <c r="I28" t="str">
        <f t="shared" si="1"/>
        <v>C:\Users\A1146318\Deutsche Telekom AG\Top Management BI-Microstrategy - Dokumente\Knime\Output\C51X000001org.xlsx</v>
      </c>
      <c r="J28" t="s">
        <v>1</v>
      </c>
      <c r="K28" t="str">
        <f>_xlfn.XLOOKUP(J28&amp;L28,Perspective!$A$1:$A$30,Perspective!$B$1:$B$30)</f>
        <v>IST,ISTPY@IST,FC0@IST,FC4@IST,ACT_FLASH</v>
      </c>
      <c r="L28" t="s">
        <v>2</v>
      </c>
      <c r="M28" t="s">
        <v>144</v>
      </c>
      <c r="N28" t="s">
        <v>162</v>
      </c>
      <c r="O28">
        <v>2022</v>
      </c>
      <c r="P28" t="s">
        <v>150</v>
      </c>
      <c r="Q28" t="s">
        <v>151</v>
      </c>
      <c r="R28" t="s">
        <v>160</v>
      </c>
      <c r="S28" t="s">
        <v>163</v>
      </c>
      <c r="T28" t="s">
        <v>85</v>
      </c>
      <c r="U28" t="s">
        <v>85</v>
      </c>
      <c r="V28" t="s">
        <v>85</v>
      </c>
      <c r="W28" t="s">
        <v>157</v>
      </c>
      <c r="X28" t="s">
        <v>158</v>
      </c>
      <c r="Y28" s="5" t="s">
        <v>6</v>
      </c>
      <c r="Z28" s="5" t="s">
        <v>7</v>
      </c>
      <c r="AA28" s="5" t="s">
        <v>8</v>
      </c>
      <c r="AB28" s="5" t="s">
        <v>9</v>
      </c>
      <c r="AC28" s="5" t="s">
        <v>10</v>
      </c>
      <c r="AD28" s="5" t="s">
        <v>11</v>
      </c>
      <c r="AE28" s="5" t="s">
        <v>4</v>
      </c>
    </row>
    <row r="29" spans="1:31" hidden="1" x14ac:dyDescent="0.25">
      <c r="A29" t="s">
        <v>82</v>
      </c>
      <c r="B29" t="s">
        <v>5</v>
      </c>
      <c r="C29" t="s">
        <v>5</v>
      </c>
      <c r="D29">
        <v>14</v>
      </c>
      <c r="E29" s="3" t="s">
        <v>34</v>
      </c>
      <c r="G29" t="s">
        <v>35</v>
      </c>
      <c r="H29" s="7" t="str">
        <f t="shared" si="2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51X000001&amp;PIVOT=</v>
      </c>
      <c r="I29" t="str">
        <f t="shared" si="1"/>
        <v>C:\Users\A1146318\Deutsche Telekom AG\Top Management BI-Microstrategy - Dokumente\Knime\Output\C51X000001rep.xlsx</v>
      </c>
      <c r="J29" t="s">
        <v>1</v>
      </c>
      <c r="K29" t="str">
        <f>_xlfn.XLOOKUP(J29&amp;L29,Perspective!$A$1:$A$30,Perspective!$B$1:$B$30)</f>
        <v>IST,ISTPY%23BASIS,FC0%23BASIS,FC4%23BASIS,ACT_FLASH</v>
      </c>
      <c r="L29" t="s">
        <v>12</v>
      </c>
      <c r="M29" t="s">
        <v>144</v>
      </c>
      <c r="N29" t="s">
        <v>162</v>
      </c>
      <c r="O29">
        <v>2022</v>
      </c>
      <c r="P29" t="s">
        <v>150</v>
      </c>
      <c r="Q29" t="s">
        <v>151</v>
      </c>
      <c r="R29" t="s">
        <v>160</v>
      </c>
      <c r="S29" t="s">
        <v>163</v>
      </c>
      <c r="T29" t="s">
        <v>85</v>
      </c>
      <c r="U29" t="s">
        <v>85</v>
      </c>
      <c r="V29" t="s">
        <v>85</v>
      </c>
      <c r="W29" t="s">
        <v>157</v>
      </c>
      <c r="X29" t="s">
        <v>158</v>
      </c>
      <c r="Y29" s="5" t="s">
        <v>6</v>
      </c>
      <c r="Z29" s="5" t="s">
        <v>7</v>
      </c>
      <c r="AA29" s="5" t="s">
        <v>8</v>
      </c>
      <c r="AB29" s="5" t="s">
        <v>9</v>
      </c>
      <c r="AC29" s="5" t="s">
        <v>10</v>
      </c>
      <c r="AD29" s="5" t="s">
        <v>11</v>
      </c>
      <c r="AE29" s="5" t="s">
        <v>4</v>
      </c>
    </row>
    <row r="30" spans="1:31" hidden="1" x14ac:dyDescent="0.25">
      <c r="A30" t="s">
        <v>82</v>
      </c>
      <c r="B30" t="s">
        <v>5</v>
      </c>
      <c r="C30" t="s">
        <v>5</v>
      </c>
      <c r="D30">
        <v>15</v>
      </c>
      <c r="E30" s="3" t="s">
        <v>36</v>
      </c>
      <c r="F30" s="3" t="s">
        <v>0</v>
      </c>
      <c r="G30" t="s">
        <v>37</v>
      </c>
      <c r="H30" s="10" t="str">
        <f t="shared" ref="H30:H45" si="3">CONCATENATE("https://finex.telekom.de/CLMSTR/api/Finex/Values?SERVER=HE113381.emea1.cds.t-internal.com&amp;DATABASE=",M30,"&amp;CUBE=MASTER&amp;MAPPINGMD=false&amp;CHILDREN=false&amp;NODE=true&amp;RECEIVEEMPTY=true&amp;YEAR=",O30,"&amp;PERIOD=",P30,"&amp;CONTENT=",K30,"&amp;REPCUR=GC,LC&amp;FLOW="&amp;S30&amp;"&amp;FUNCTION="&amp;R30&amp;"&amp;LAYER="&amp;T30&amp;"&amp;SUBJECT="&amp;U30&amp;"&amp;SUBJECTID="&amp;V30&amp;"&amp;CONS="&amp;W30&amp;"&amp;PARTNER="&amp;X30&amp;"&amp;REPUNIT=",Q30,"&amp;POSITION=",F30,"&amp;PIVOT=")</f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500000000&amp;PIVOT=</v>
      </c>
      <c r="I30" t="str">
        <f t="shared" si="1"/>
        <v>C:\Users\A1146318\Deutsche Telekom AG\Top Management BI-Microstrategy - Dokumente\Knime\Output\calc_TotNetMarginorg.xlsx</v>
      </c>
      <c r="J30" t="s">
        <v>1</v>
      </c>
      <c r="K30" t="str">
        <f>_xlfn.XLOOKUP(J30&amp;L30,Perspective!$A$1:$A$30,Perspective!$B$1:$B$30)</f>
        <v>IST,ISTPY@IST,FC0@IST,FC4@IST,ACT_FLASH</v>
      </c>
      <c r="L30" t="s">
        <v>2</v>
      </c>
      <c r="M30" t="s">
        <v>144</v>
      </c>
      <c r="N30" t="s">
        <v>162</v>
      </c>
      <c r="O30">
        <v>2022</v>
      </c>
      <c r="P30" t="s">
        <v>150</v>
      </c>
      <c r="Q30" t="s">
        <v>151</v>
      </c>
      <c r="R30" t="s">
        <v>160</v>
      </c>
      <c r="S30" t="s">
        <v>163</v>
      </c>
      <c r="T30" t="s">
        <v>85</v>
      </c>
      <c r="U30" t="s">
        <v>85</v>
      </c>
      <c r="V30" t="s">
        <v>85</v>
      </c>
      <c r="W30" t="s">
        <v>157</v>
      </c>
      <c r="X30" t="s">
        <v>158</v>
      </c>
      <c r="Y30" s="5" t="s">
        <v>6</v>
      </c>
      <c r="Z30" s="5" t="s">
        <v>7</v>
      </c>
      <c r="AA30" s="5" t="s">
        <v>8</v>
      </c>
      <c r="AB30" s="5" t="s">
        <v>9</v>
      </c>
      <c r="AC30" s="5" t="s">
        <v>10</v>
      </c>
      <c r="AD30" s="5" t="s">
        <v>11</v>
      </c>
      <c r="AE30" s="5" t="s">
        <v>4</v>
      </c>
    </row>
    <row r="31" spans="1:31" hidden="1" x14ac:dyDescent="0.25">
      <c r="A31" t="s">
        <v>82</v>
      </c>
      <c r="B31" t="s">
        <v>5</v>
      </c>
      <c r="C31" t="s">
        <v>5</v>
      </c>
      <c r="D31">
        <v>15</v>
      </c>
      <c r="E31" s="3" t="s">
        <v>36</v>
      </c>
      <c r="F31" s="3" t="s">
        <v>0</v>
      </c>
      <c r="G31" t="s">
        <v>37</v>
      </c>
      <c r="H31" s="10" t="str">
        <f t="shared" si="3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500000000&amp;PIVOT=</v>
      </c>
      <c r="I31" t="str">
        <f t="shared" si="1"/>
        <v>C:\Users\A1146318\Deutsche Telekom AG\Top Management BI-Microstrategy - Dokumente\Knime\Output\calc_TotNetMarginrep.xlsx</v>
      </c>
      <c r="J31" t="s">
        <v>1</v>
      </c>
      <c r="K31" t="str">
        <f>_xlfn.XLOOKUP(J31&amp;L31,Perspective!$A$1:$A$30,Perspective!$B$1:$B$30)</f>
        <v>IST,ISTPY%23BASIS,FC0%23BASIS,FC4%23BASIS,ACT_FLASH</v>
      </c>
      <c r="L31" t="s">
        <v>12</v>
      </c>
      <c r="M31" t="s">
        <v>144</v>
      </c>
      <c r="N31" t="s">
        <v>162</v>
      </c>
      <c r="O31">
        <v>2022</v>
      </c>
      <c r="P31" t="s">
        <v>150</v>
      </c>
      <c r="Q31" t="s">
        <v>151</v>
      </c>
      <c r="R31" t="s">
        <v>160</v>
      </c>
      <c r="S31" t="s">
        <v>163</v>
      </c>
      <c r="T31" t="s">
        <v>85</v>
      </c>
      <c r="U31" t="s">
        <v>85</v>
      </c>
      <c r="V31" t="s">
        <v>85</v>
      </c>
      <c r="W31" t="s">
        <v>157</v>
      </c>
      <c r="X31" t="s">
        <v>158</v>
      </c>
      <c r="Y31" s="5" t="s">
        <v>6</v>
      </c>
      <c r="Z31" s="5" t="s">
        <v>7</v>
      </c>
      <c r="AA31" s="5" t="s">
        <v>8</v>
      </c>
      <c r="AB31" s="5" t="s">
        <v>9</v>
      </c>
      <c r="AC31" s="5" t="s">
        <v>10</v>
      </c>
      <c r="AD31" s="5" t="s">
        <v>11</v>
      </c>
      <c r="AE31" s="5" t="s">
        <v>4</v>
      </c>
    </row>
    <row r="32" spans="1:31" hidden="1" x14ac:dyDescent="0.25">
      <c r="A32" t="s">
        <v>82</v>
      </c>
      <c r="B32" t="s">
        <v>5</v>
      </c>
      <c r="C32" t="s">
        <v>5</v>
      </c>
      <c r="D32">
        <v>16</v>
      </c>
      <c r="E32" s="3" t="s">
        <v>36</v>
      </c>
      <c r="F32" s="3" t="s">
        <v>44</v>
      </c>
      <c r="G32" t="s">
        <v>37</v>
      </c>
      <c r="H32" s="10" t="str">
        <f t="shared" si="3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FUN0020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600000000&amp;PIVOT=</v>
      </c>
      <c r="I32" t="str">
        <f t="shared" si="1"/>
        <v>C:\Users\A1146318\Deutsche Telekom AG\Top Management BI-Microstrategy - Dokumente\Knime\Output\calc_TotNetMarginorg.xlsx</v>
      </c>
      <c r="J32" t="s">
        <v>1</v>
      </c>
      <c r="K32" t="str">
        <f>_xlfn.XLOOKUP(J32&amp;L32,Perspective!$A$1:$A$30,Perspective!$B$1:$B$30)</f>
        <v>IST,ISTPY@IST,FC0@IST,FC4@IST,ACT_FLASH</v>
      </c>
      <c r="L32" t="s">
        <v>2</v>
      </c>
      <c r="M32" t="s">
        <v>144</v>
      </c>
      <c r="N32" t="s">
        <v>162</v>
      </c>
      <c r="O32">
        <v>2022</v>
      </c>
      <c r="P32" t="s">
        <v>150</v>
      </c>
      <c r="Q32" t="s">
        <v>151</v>
      </c>
      <c r="R32" t="s">
        <v>267</v>
      </c>
      <c r="S32" t="s">
        <v>163</v>
      </c>
      <c r="T32" t="s">
        <v>85</v>
      </c>
      <c r="U32" t="s">
        <v>85</v>
      </c>
      <c r="V32" t="s">
        <v>85</v>
      </c>
      <c r="W32" t="s">
        <v>157</v>
      </c>
      <c r="X32" t="s">
        <v>158</v>
      </c>
      <c r="Y32" s="5" t="s">
        <v>6</v>
      </c>
      <c r="Z32" s="5" t="s">
        <v>7</v>
      </c>
      <c r="AA32" s="5" t="s">
        <v>8</v>
      </c>
      <c r="AB32" s="5" t="s">
        <v>9</v>
      </c>
      <c r="AC32" s="5" t="s">
        <v>10</v>
      </c>
      <c r="AD32" s="5" t="s">
        <v>11</v>
      </c>
      <c r="AE32" s="5" t="s">
        <v>4</v>
      </c>
    </row>
    <row r="33" spans="1:31" hidden="1" x14ac:dyDescent="0.25">
      <c r="A33" t="s">
        <v>82</v>
      </c>
      <c r="B33" t="s">
        <v>5</v>
      </c>
      <c r="C33" t="s">
        <v>5</v>
      </c>
      <c r="D33">
        <v>16</v>
      </c>
      <c r="E33" s="3" t="s">
        <v>36</v>
      </c>
      <c r="F33" s="3" t="s">
        <v>44</v>
      </c>
      <c r="G33" t="s">
        <v>37</v>
      </c>
      <c r="H33" s="10" t="str">
        <f t="shared" si="3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FUN0020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600000000&amp;PIVOT=</v>
      </c>
      <c r="I33" t="str">
        <f t="shared" si="1"/>
        <v>C:\Users\A1146318\Deutsche Telekom AG\Top Management BI-Microstrategy - Dokumente\Knime\Output\calc_TotNetMarginrep.xlsx</v>
      </c>
      <c r="J33" t="s">
        <v>1</v>
      </c>
      <c r="K33" t="str">
        <f>_xlfn.XLOOKUP(J33&amp;L33,Perspective!$A$1:$A$30,Perspective!$B$1:$B$30)</f>
        <v>IST,ISTPY%23BASIS,FC0%23BASIS,FC4%23BASIS,ACT_FLASH</v>
      </c>
      <c r="L33" t="s">
        <v>12</v>
      </c>
      <c r="M33" t="s">
        <v>144</v>
      </c>
      <c r="N33" t="s">
        <v>162</v>
      </c>
      <c r="O33">
        <v>2022</v>
      </c>
      <c r="P33" t="s">
        <v>150</v>
      </c>
      <c r="Q33" t="s">
        <v>151</v>
      </c>
      <c r="R33" t="s">
        <v>267</v>
      </c>
      <c r="S33" t="s">
        <v>163</v>
      </c>
      <c r="T33" t="s">
        <v>85</v>
      </c>
      <c r="U33" t="s">
        <v>85</v>
      </c>
      <c r="V33" t="s">
        <v>85</v>
      </c>
      <c r="W33" t="s">
        <v>157</v>
      </c>
      <c r="X33" t="s">
        <v>158</v>
      </c>
      <c r="Y33" s="5" t="s">
        <v>6</v>
      </c>
      <c r="Z33" s="5" t="s">
        <v>7</v>
      </c>
      <c r="AA33" s="5" t="s">
        <v>8</v>
      </c>
      <c r="AB33" s="5" t="s">
        <v>9</v>
      </c>
      <c r="AC33" s="5" t="s">
        <v>10</v>
      </c>
      <c r="AD33" s="5" t="s">
        <v>11</v>
      </c>
      <c r="AE33" s="5" t="s">
        <v>4</v>
      </c>
    </row>
    <row r="34" spans="1:31" hidden="1" x14ac:dyDescent="0.25">
      <c r="A34" t="s">
        <v>82</v>
      </c>
      <c r="B34" t="s">
        <v>5</v>
      </c>
      <c r="C34" t="s">
        <v>5</v>
      </c>
      <c r="D34">
        <v>17</v>
      </c>
      <c r="E34" s="3" t="s">
        <v>38</v>
      </c>
      <c r="F34" s="3" t="s">
        <v>25</v>
      </c>
      <c r="G34" t="s">
        <v>39</v>
      </c>
      <c r="H34" s="10" t="str">
        <f t="shared" si="3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510000000&amp;PIVOT=</v>
      </c>
      <c r="I34" t="str">
        <f t="shared" si="1"/>
        <v>C:\Users\A1146318\Deutsche Telekom AG\Top Management BI-Microstrategy - Dokumente\Knime\Output\calc_FixNetMarginorg.xlsx</v>
      </c>
      <c r="J34" t="s">
        <v>1</v>
      </c>
      <c r="K34" t="str">
        <f>_xlfn.XLOOKUP(J34&amp;L34,Perspective!$A$1:$A$30,Perspective!$B$1:$B$30)</f>
        <v>IST,ISTPY@IST,FC0@IST,FC4@IST,ACT_FLASH</v>
      </c>
      <c r="L34" t="s">
        <v>2</v>
      </c>
      <c r="M34" t="s">
        <v>144</v>
      </c>
      <c r="N34" t="s">
        <v>162</v>
      </c>
      <c r="O34">
        <v>2022</v>
      </c>
      <c r="P34" t="s">
        <v>150</v>
      </c>
      <c r="Q34" t="s">
        <v>151</v>
      </c>
      <c r="R34" t="s">
        <v>160</v>
      </c>
      <c r="S34" t="s">
        <v>163</v>
      </c>
      <c r="T34" t="s">
        <v>85</v>
      </c>
      <c r="U34" t="s">
        <v>85</v>
      </c>
      <c r="V34" t="s">
        <v>85</v>
      </c>
      <c r="W34" t="s">
        <v>157</v>
      </c>
      <c r="X34" t="s">
        <v>158</v>
      </c>
      <c r="Y34" s="5" t="s">
        <v>6</v>
      </c>
      <c r="Z34" s="5" t="s">
        <v>7</v>
      </c>
      <c r="AA34" s="5" t="s">
        <v>8</v>
      </c>
      <c r="AB34" s="5" t="s">
        <v>9</v>
      </c>
      <c r="AC34" s="5" t="s">
        <v>10</v>
      </c>
      <c r="AD34" s="5" t="s">
        <v>11</v>
      </c>
      <c r="AE34" s="5" t="s">
        <v>4</v>
      </c>
    </row>
    <row r="35" spans="1:31" hidden="1" x14ac:dyDescent="0.25">
      <c r="A35" t="s">
        <v>82</v>
      </c>
      <c r="B35" t="s">
        <v>5</v>
      </c>
      <c r="C35" t="s">
        <v>5</v>
      </c>
      <c r="D35">
        <v>17</v>
      </c>
      <c r="E35" s="3" t="s">
        <v>38</v>
      </c>
      <c r="F35" s="3" t="s">
        <v>25</v>
      </c>
      <c r="G35" t="s">
        <v>39</v>
      </c>
      <c r="H35" s="10" t="str">
        <f t="shared" si="3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510000000&amp;PIVOT=</v>
      </c>
      <c r="I35" t="str">
        <f t="shared" si="1"/>
        <v>C:\Users\A1146318\Deutsche Telekom AG\Top Management BI-Microstrategy - Dokumente\Knime\Output\calc_FixNetMarginrep.xlsx</v>
      </c>
      <c r="J35" t="s">
        <v>1</v>
      </c>
      <c r="K35" t="str">
        <f>_xlfn.XLOOKUP(J35&amp;L35,Perspective!$A$1:$A$30,Perspective!$B$1:$B$30)</f>
        <v>IST,ISTPY%23BASIS,FC0%23BASIS,FC4%23BASIS,ACT_FLASH</v>
      </c>
      <c r="L35" t="s">
        <v>12</v>
      </c>
      <c r="M35" t="s">
        <v>144</v>
      </c>
      <c r="N35" t="s">
        <v>162</v>
      </c>
      <c r="O35">
        <v>2022</v>
      </c>
      <c r="P35" t="s">
        <v>150</v>
      </c>
      <c r="Q35" t="s">
        <v>151</v>
      </c>
      <c r="R35" t="s">
        <v>160</v>
      </c>
      <c r="S35" t="s">
        <v>163</v>
      </c>
      <c r="T35" t="s">
        <v>85</v>
      </c>
      <c r="U35" t="s">
        <v>85</v>
      </c>
      <c r="V35" t="s">
        <v>85</v>
      </c>
      <c r="W35" t="s">
        <v>157</v>
      </c>
      <c r="X35" t="s">
        <v>158</v>
      </c>
      <c r="Y35" s="5" t="s">
        <v>6</v>
      </c>
      <c r="Z35" s="5" t="s">
        <v>7</v>
      </c>
      <c r="AA35" s="5" t="s">
        <v>8</v>
      </c>
      <c r="AB35" s="5" t="s">
        <v>9</v>
      </c>
      <c r="AC35" s="5" t="s">
        <v>10</v>
      </c>
      <c r="AD35" s="5" t="s">
        <v>11</v>
      </c>
      <c r="AE35" s="5" t="s">
        <v>4</v>
      </c>
    </row>
    <row r="36" spans="1:31" hidden="1" x14ac:dyDescent="0.25">
      <c r="A36" t="s">
        <v>82</v>
      </c>
      <c r="B36" t="s">
        <v>5</v>
      </c>
      <c r="C36" t="s">
        <v>5</v>
      </c>
      <c r="D36">
        <v>18</v>
      </c>
      <c r="E36" s="3" t="s">
        <v>38</v>
      </c>
      <c r="F36" s="3" t="s">
        <v>44</v>
      </c>
      <c r="G36" t="s">
        <v>39</v>
      </c>
      <c r="H36" s="10" t="str">
        <f t="shared" si="3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FUN0091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600000000&amp;PIVOT=</v>
      </c>
      <c r="I36" t="str">
        <f t="shared" si="1"/>
        <v>C:\Users\A1146318\Deutsche Telekom AG\Top Management BI-Microstrategy - Dokumente\Knime\Output\calc_FixNetMarginorg.xlsx</v>
      </c>
      <c r="J36" t="s">
        <v>1</v>
      </c>
      <c r="K36" t="str">
        <f>_xlfn.XLOOKUP(J36&amp;L36,Perspective!$A$1:$A$30,Perspective!$B$1:$B$30)</f>
        <v>IST,ISTPY@IST,FC0@IST,FC4@IST,ACT_FLASH</v>
      </c>
      <c r="L36" t="s">
        <v>2</v>
      </c>
      <c r="M36" t="s">
        <v>144</v>
      </c>
      <c r="N36" t="s">
        <v>162</v>
      </c>
      <c r="O36">
        <v>2022</v>
      </c>
      <c r="P36" t="s">
        <v>150</v>
      </c>
      <c r="Q36" t="s">
        <v>151</v>
      </c>
      <c r="R36" t="s">
        <v>268</v>
      </c>
      <c r="S36" t="s">
        <v>163</v>
      </c>
      <c r="T36" t="s">
        <v>85</v>
      </c>
      <c r="U36" t="s">
        <v>85</v>
      </c>
      <c r="V36" t="s">
        <v>85</v>
      </c>
      <c r="W36" t="s">
        <v>157</v>
      </c>
      <c r="X36" t="s">
        <v>158</v>
      </c>
      <c r="Y36" s="5" t="s">
        <v>6</v>
      </c>
      <c r="Z36" s="5" t="s">
        <v>7</v>
      </c>
      <c r="AA36" s="5" t="s">
        <v>8</v>
      </c>
      <c r="AB36" s="5" t="s">
        <v>9</v>
      </c>
      <c r="AC36" s="5" t="s">
        <v>10</v>
      </c>
      <c r="AD36" s="5" t="s">
        <v>11</v>
      </c>
      <c r="AE36" s="5" t="s">
        <v>4</v>
      </c>
    </row>
    <row r="37" spans="1:31" hidden="1" x14ac:dyDescent="0.25">
      <c r="A37" t="s">
        <v>82</v>
      </c>
      <c r="B37" t="s">
        <v>5</v>
      </c>
      <c r="C37" t="s">
        <v>5</v>
      </c>
      <c r="D37">
        <v>18</v>
      </c>
      <c r="E37" s="3" t="s">
        <v>38</v>
      </c>
      <c r="F37" s="3" t="s">
        <v>44</v>
      </c>
      <c r="G37" t="s">
        <v>39</v>
      </c>
      <c r="H37" s="10" t="str">
        <f t="shared" si="3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FUN0091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600000000&amp;PIVOT=</v>
      </c>
      <c r="I37" t="str">
        <f t="shared" si="1"/>
        <v>C:\Users\A1146318\Deutsche Telekom AG\Top Management BI-Microstrategy - Dokumente\Knime\Output\calc_FixNetMarginrep.xlsx</v>
      </c>
      <c r="J37" t="s">
        <v>1</v>
      </c>
      <c r="K37" t="str">
        <f>_xlfn.XLOOKUP(J37&amp;L37,Perspective!$A$1:$A$30,Perspective!$B$1:$B$30)</f>
        <v>IST,ISTPY%23BASIS,FC0%23BASIS,FC4%23BASIS,ACT_FLASH</v>
      </c>
      <c r="L37" t="s">
        <v>12</v>
      </c>
      <c r="M37" t="s">
        <v>144</v>
      </c>
      <c r="N37" t="s">
        <v>162</v>
      </c>
      <c r="O37">
        <v>2022</v>
      </c>
      <c r="P37" t="s">
        <v>150</v>
      </c>
      <c r="Q37" t="s">
        <v>151</v>
      </c>
      <c r="R37" t="s">
        <v>268</v>
      </c>
      <c r="S37" t="s">
        <v>163</v>
      </c>
      <c r="T37" t="s">
        <v>85</v>
      </c>
      <c r="U37" t="s">
        <v>85</v>
      </c>
      <c r="V37" t="s">
        <v>85</v>
      </c>
      <c r="W37" t="s">
        <v>157</v>
      </c>
      <c r="X37" t="s">
        <v>158</v>
      </c>
      <c r="Y37" s="5" t="s">
        <v>6</v>
      </c>
      <c r="Z37" s="5" t="s">
        <v>7</v>
      </c>
      <c r="AA37" s="5" t="s">
        <v>8</v>
      </c>
      <c r="AB37" s="5" t="s">
        <v>9</v>
      </c>
      <c r="AC37" s="5" t="s">
        <v>10</v>
      </c>
      <c r="AD37" s="5" t="s">
        <v>11</v>
      </c>
      <c r="AE37" s="5" t="s">
        <v>4</v>
      </c>
    </row>
    <row r="38" spans="1:31" hidden="1" x14ac:dyDescent="0.25">
      <c r="A38" t="s">
        <v>82</v>
      </c>
      <c r="B38" t="s">
        <v>5</v>
      </c>
      <c r="C38" t="s">
        <v>5</v>
      </c>
      <c r="D38">
        <v>19</v>
      </c>
      <c r="E38" s="3" t="s">
        <v>40</v>
      </c>
      <c r="F38" s="3" t="s">
        <v>13</v>
      </c>
      <c r="G38" t="s">
        <v>41</v>
      </c>
      <c r="H38" s="10" t="str">
        <f t="shared" si="3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520000000&amp;PIVOT=</v>
      </c>
      <c r="I38" t="str">
        <f t="shared" si="1"/>
        <v>C:\Users\A1146318\Deutsche Telekom AG\Top Management BI-Microstrategy - Dokumente\Knime\Output\calc_MobNetMarginorg.xlsx</v>
      </c>
      <c r="J38" t="s">
        <v>1</v>
      </c>
      <c r="K38" t="str">
        <f>_xlfn.XLOOKUP(J38&amp;L38,Perspective!$A$1:$A$30,Perspective!$B$1:$B$30)</f>
        <v>IST,ISTPY@IST,FC0@IST,FC4@IST,ACT_FLASH</v>
      </c>
      <c r="L38" t="s">
        <v>2</v>
      </c>
      <c r="M38" t="s">
        <v>144</v>
      </c>
      <c r="N38" t="s">
        <v>162</v>
      </c>
      <c r="O38">
        <v>2022</v>
      </c>
      <c r="P38" t="s">
        <v>150</v>
      </c>
      <c r="Q38" t="s">
        <v>151</v>
      </c>
      <c r="R38" t="s">
        <v>160</v>
      </c>
      <c r="S38" t="s">
        <v>163</v>
      </c>
      <c r="T38" t="s">
        <v>85</v>
      </c>
      <c r="U38" t="s">
        <v>85</v>
      </c>
      <c r="V38" t="s">
        <v>85</v>
      </c>
      <c r="W38" t="s">
        <v>157</v>
      </c>
      <c r="X38" t="s">
        <v>158</v>
      </c>
      <c r="Y38" s="5" t="s">
        <v>6</v>
      </c>
      <c r="Z38" s="5" t="s">
        <v>7</v>
      </c>
      <c r="AA38" s="5" t="s">
        <v>8</v>
      </c>
      <c r="AB38" s="5" t="s">
        <v>9</v>
      </c>
      <c r="AC38" s="5" t="s">
        <v>10</v>
      </c>
      <c r="AD38" s="5" t="s">
        <v>11</v>
      </c>
      <c r="AE38" s="5" t="s">
        <v>4</v>
      </c>
    </row>
    <row r="39" spans="1:31" hidden="1" x14ac:dyDescent="0.25">
      <c r="A39" t="s">
        <v>82</v>
      </c>
      <c r="B39" t="s">
        <v>5</v>
      </c>
      <c r="C39" t="s">
        <v>5</v>
      </c>
      <c r="D39">
        <v>19</v>
      </c>
      <c r="E39" s="3" t="s">
        <v>40</v>
      </c>
      <c r="F39" s="3" t="s">
        <v>13</v>
      </c>
      <c r="G39" t="s">
        <v>41</v>
      </c>
      <c r="H39" s="10" t="str">
        <f t="shared" si="3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520000000&amp;PIVOT=</v>
      </c>
      <c r="I39" t="str">
        <f t="shared" si="1"/>
        <v>C:\Users\A1146318\Deutsche Telekom AG\Top Management BI-Microstrategy - Dokumente\Knime\Output\calc_MobNetMarginrep.xlsx</v>
      </c>
      <c r="J39" t="s">
        <v>1</v>
      </c>
      <c r="K39" t="str">
        <f>_xlfn.XLOOKUP(J39&amp;L39,Perspective!$A$1:$A$30,Perspective!$B$1:$B$30)</f>
        <v>IST,ISTPY%23BASIS,FC0%23BASIS,FC4%23BASIS,ACT_FLASH</v>
      </c>
      <c r="L39" t="s">
        <v>12</v>
      </c>
      <c r="M39" t="s">
        <v>144</v>
      </c>
      <c r="N39" t="s">
        <v>162</v>
      </c>
      <c r="O39">
        <v>2022</v>
      </c>
      <c r="P39" t="s">
        <v>150</v>
      </c>
      <c r="Q39" t="s">
        <v>151</v>
      </c>
      <c r="R39" t="s">
        <v>160</v>
      </c>
      <c r="S39" t="s">
        <v>163</v>
      </c>
      <c r="T39" t="s">
        <v>85</v>
      </c>
      <c r="U39" t="s">
        <v>85</v>
      </c>
      <c r="V39" t="s">
        <v>85</v>
      </c>
      <c r="W39" t="s">
        <v>157</v>
      </c>
      <c r="X39" t="s">
        <v>158</v>
      </c>
      <c r="Y39" s="5" t="s">
        <v>6</v>
      </c>
      <c r="Z39" s="5" t="s">
        <v>7</v>
      </c>
      <c r="AA39" s="5" t="s">
        <v>8</v>
      </c>
      <c r="AB39" s="5" t="s">
        <v>9</v>
      </c>
      <c r="AC39" s="5" t="s">
        <v>10</v>
      </c>
      <c r="AD39" s="5" t="s">
        <v>11</v>
      </c>
      <c r="AE39" s="5" t="s">
        <v>4</v>
      </c>
    </row>
    <row r="40" spans="1:31" hidden="1" x14ac:dyDescent="0.25">
      <c r="A40" t="s">
        <v>82</v>
      </c>
      <c r="B40" t="s">
        <v>5</v>
      </c>
      <c r="C40" t="s">
        <v>5</v>
      </c>
      <c r="D40">
        <v>20</v>
      </c>
      <c r="E40" s="3" t="s">
        <v>40</v>
      </c>
      <c r="F40" s="3" t="s">
        <v>44</v>
      </c>
      <c r="G40" t="s">
        <v>41</v>
      </c>
      <c r="H40" s="10" t="str">
        <f t="shared" si="3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FUN0092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600000000&amp;PIVOT=</v>
      </c>
      <c r="I40" t="str">
        <f t="shared" si="1"/>
        <v>C:\Users\A1146318\Deutsche Telekom AG\Top Management BI-Microstrategy - Dokumente\Knime\Output\calc_MobNetMarginorg.xlsx</v>
      </c>
      <c r="J40" t="s">
        <v>1</v>
      </c>
      <c r="K40" t="str">
        <f>_xlfn.XLOOKUP(J40&amp;L40,Perspective!$A$1:$A$30,Perspective!$B$1:$B$30)</f>
        <v>IST,ISTPY@IST,FC0@IST,FC4@IST,ACT_FLASH</v>
      </c>
      <c r="L40" t="s">
        <v>2</v>
      </c>
      <c r="M40" t="s">
        <v>144</v>
      </c>
      <c r="N40" t="s">
        <v>162</v>
      </c>
      <c r="O40">
        <v>2022</v>
      </c>
      <c r="P40" t="s">
        <v>150</v>
      </c>
      <c r="Q40" t="s">
        <v>151</v>
      </c>
      <c r="R40" t="s">
        <v>269</v>
      </c>
      <c r="S40" t="s">
        <v>163</v>
      </c>
      <c r="T40" t="s">
        <v>85</v>
      </c>
      <c r="U40" t="s">
        <v>85</v>
      </c>
      <c r="V40" t="s">
        <v>85</v>
      </c>
      <c r="W40" t="s">
        <v>157</v>
      </c>
      <c r="X40" t="s">
        <v>158</v>
      </c>
      <c r="Y40" s="5" t="s">
        <v>6</v>
      </c>
      <c r="Z40" s="5" t="s">
        <v>7</v>
      </c>
      <c r="AA40" s="5" t="s">
        <v>8</v>
      </c>
      <c r="AB40" s="5" t="s">
        <v>9</v>
      </c>
      <c r="AC40" s="5" t="s">
        <v>10</v>
      </c>
      <c r="AD40" s="5" t="s">
        <v>11</v>
      </c>
      <c r="AE40" s="5" t="s">
        <v>4</v>
      </c>
    </row>
    <row r="41" spans="1:31" hidden="1" x14ac:dyDescent="0.25">
      <c r="A41" t="s">
        <v>82</v>
      </c>
      <c r="B41" t="s">
        <v>5</v>
      </c>
      <c r="C41" t="s">
        <v>5</v>
      </c>
      <c r="D41">
        <v>20</v>
      </c>
      <c r="E41" s="3" t="s">
        <v>40</v>
      </c>
      <c r="F41" s="3" t="s">
        <v>44</v>
      </c>
      <c r="G41" t="s">
        <v>41</v>
      </c>
      <c r="H41" s="10" t="str">
        <f t="shared" si="3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FUN0092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600000000&amp;PIVOT=</v>
      </c>
      <c r="I41" t="str">
        <f t="shared" si="1"/>
        <v>C:\Users\A1146318\Deutsche Telekom AG\Top Management BI-Microstrategy - Dokumente\Knime\Output\calc_MobNetMarginrep.xlsx</v>
      </c>
      <c r="J41" t="s">
        <v>1</v>
      </c>
      <c r="K41" t="str">
        <f>_xlfn.XLOOKUP(J41&amp;L41,Perspective!$A$1:$A$30,Perspective!$B$1:$B$30)</f>
        <v>IST,ISTPY%23BASIS,FC0%23BASIS,FC4%23BASIS,ACT_FLASH</v>
      </c>
      <c r="L41" t="s">
        <v>12</v>
      </c>
      <c r="M41" t="s">
        <v>144</v>
      </c>
      <c r="N41" t="s">
        <v>162</v>
      </c>
      <c r="O41">
        <v>2022</v>
      </c>
      <c r="P41" t="s">
        <v>150</v>
      </c>
      <c r="Q41" t="s">
        <v>151</v>
      </c>
      <c r="R41" t="s">
        <v>269</v>
      </c>
      <c r="S41" t="s">
        <v>163</v>
      </c>
      <c r="T41" t="s">
        <v>85</v>
      </c>
      <c r="U41" t="s">
        <v>85</v>
      </c>
      <c r="V41" t="s">
        <v>85</v>
      </c>
      <c r="W41" t="s">
        <v>157</v>
      </c>
      <c r="X41" t="s">
        <v>158</v>
      </c>
      <c r="Y41" s="5" t="s">
        <v>6</v>
      </c>
      <c r="Z41" s="5" t="s">
        <v>7</v>
      </c>
      <c r="AA41" s="5" t="s">
        <v>8</v>
      </c>
      <c r="AB41" s="5" t="s">
        <v>9</v>
      </c>
      <c r="AC41" s="5" t="s">
        <v>10</v>
      </c>
      <c r="AD41" s="5" t="s">
        <v>11</v>
      </c>
      <c r="AE41" s="5" t="s">
        <v>4</v>
      </c>
    </row>
    <row r="42" spans="1:31" hidden="1" x14ac:dyDescent="0.25">
      <c r="A42" t="s">
        <v>82</v>
      </c>
      <c r="B42" t="s">
        <v>5</v>
      </c>
      <c r="C42" t="s">
        <v>5</v>
      </c>
      <c r="D42">
        <v>21</v>
      </c>
      <c r="E42" s="3" t="s">
        <v>42</v>
      </c>
      <c r="F42" s="3" t="s">
        <v>247</v>
      </c>
      <c r="G42" t="s">
        <v>43</v>
      </c>
      <c r="H42" s="10" t="str">
        <f t="shared" si="3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530000000&amp;PIVOT=</v>
      </c>
      <c r="I42" t="str">
        <f t="shared" si="1"/>
        <v>C:\Users\A1146318\Deutsche Telekom AG\Top Management BI-Microstrategy - Dokumente\Knime\Output\calc_SysSolNetMarginorg.xlsx</v>
      </c>
      <c r="J42" t="s">
        <v>1</v>
      </c>
      <c r="K42" t="str">
        <f>_xlfn.XLOOKUP(J42&amp;L42,Perspective!$A$1:$A$30,Perspective!$B$1:$B$30)</f>
        <v>IST,ISTPY@IST,FC0@IST,FC4@IST,ACT_FLASH</v>
      </c>
      <c r="L42" t="s">
        <v>2</v>
      </c>
      <c r="M42" t="s">
        <v>144</v>
      </c>
      <c r="N42" t="s">
        <v>162</v>
      </c>
      <c r="O42">
        <v>2022</v>
      </c>
      <c r="P42" t="s">
        <v>150</v>
      </c>
      <c r="Q42" t="s">
        <v>151</v>
      </c>
      <c r="R42" t="s">
        <v>160</v>
      </c>
      <c r="S42" t="s">
        <v>163</v>
      </c>
      <c r="T42" t="s">
        <v>85</v>
      </c>
      <c r="U42" t="s">
        <v>85</v>
      </c>
      <c r="V42" t="s">
        <v>85</v>
      </c>
      <c r="W42" t="s">
        <v>157</v>
      </c>
      <c r="X42" t="s">
        <v>158</v>
      </c>
      <c r="Y42" s="5" t="s">
        <v>6</v>
      </c>
      <c r="Z42" s="5" t="s">
        <v>7</v>
      </c>
      <c r="AA42" s="5" t="s">
        <v>8</v>
      </c>
      <c r="AB42" s="5" t="s">
        <v>9</v>
      </c>
      <c r="AC42" s="5" t="s">
        <v>10</v>
      </c>
      <c r="AD42" s="5" t="s">
        <v>11</v>
      </c>
      <c r="AE42" s="5" t="s">
        <v>4</v>
      </c>
    </row>
    <row r="43" spans="1:31" hidden="1" x14ac:dyDescent="0.25">
      <c r="A43" t="s">
        <v>82</v>
      </c>
      <c r="B43" t="s">
        <v>5</v>
      </c>
      <c r="C43" t="s">
        <v>5</v>
      </c>
      <c r="D43">
        <v>21</v>
      </c>
      <c r="E43" s="3" t="s">
        <v>42</v>
      </c>
      <c r="F43" s="3" t="s">
        <v>247</v>
      </c>
      <c r="G43" t="s">
        <v>43</v>
      </c>
      <c r="H43" s="10" t="str">
        <f t="shared" si="3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530000000&amp;PIVOT=</v>
      </c>
      <c r="I43" t="str">
        <f t="shared" si="1"/>
        <v>C:\Users\A1146318\Deutsche Telekom AG\Top Management BI-Microstrategy - Dokumente\Knime\Output\calc_SysSolNetMarginrep.xlsx</v>
      </c>
      <c r="J43" t="s">
        <v>1</v>
      </c>
      <c r="K43" t="str">
        <f>_xlfn.XLOOKUP(J43&amp;L43,Perspective!$A$1:$A$30,Perspective!$B$1:$B$30)</f>
        <v>IST,ISTPY%23BASIS,FC0%23BASIS,FC4%23BASIS,ACT_FLASH</v>
      </c>
      <c r="L43" t="s">
        <v>12</v>
      </c>
      <c r="M43" t="s">
        <v>144</v>
      </c>
      <c r="N43" t="s">
        <v>162</v>
      </c>
      <c r="O43">
        <v>2022</v>
      </c>
      <c r="P43" t="s">
        <v>150</v>
      </c>
      <c r="Q43" t="s">
        <v>151</v>
      </c>
      <c r="R43" t="s">
        <v>160</v>
      </c>
      <c r="S43" t="s">
        <v>163</v>
      </c>
      <c r="T43" t="s">
        <v>85</v>
      </c>
      <c r="U43" t="s">
        <v>85</v>
      </c>
      <c r="V43" t="s">
        <v>85</v>
      </c>
      <c r="W43" t="s">
        <v>157</v>
      </c>
      <c r="X43" t="s">
        <v>158</v>
      </c>
      <c r="Y43" s="5" t="s">
        <v>6</v>
      </c>
      <c r="Z43" s="5" t="s">
        <v>7</v>
      </c>
      <c r="AA43" s="5" t="s">
        <v>8</v>
      </c>
      <c r="AB43" s="5" t="s">
        <v>9</v>
      </c>
      <c r="AC43" s="5" t="s">
        <v>10</v>
      </c>
      <c r="AD43" s="5" t="s">
        <v>11</v>
      </c>
      <c r="AE43" s="5" t="s">
        <v>4</v>
      </c>
    </row>
    <row r="44" spans="1:31" hidden="1" x14ac:dyDescent="0.25">
      <c r="A44" t="s">
        <v>82</v>
      </c>
      <c r="B44" t="s">
        <v>5</v>
      </c>
      <c r="C44" t="s">
        <v>5</v>
      </c>
      <c r="D44">
        <v>22</v>
      </c>
      <c r="E44" s="3" t="s">
        <v>42</v>
      </c>
      <c r="F44" s="3" t="s">
        <v>44</v>
      </c>
      <c r="G44" t="s">
        <v>43</v>
      </c>
      <c r="H44" s="10" t="str">
        <f t="shared" si="3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FUN0093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600000000&amp;PIVOT=</v>
      </c>
      <c r="I44" t="str">
        <f t="shared" si="1"/>
        <v>C:\Users\A1146318\Deutsche Telekom AG\Top Management BI-Microstrategy - Dokumente\Knime\Output\calc_SysSolNetMarginorg.xlsx</v>
      </c>
      <c r="J44" t="s">
        <v>1</v>
      </c>
      <c r="K44" t="str">
        <f>_xlfn.XLOOKUP(J44&amp;L44,Perspective!$A$1:$A$30,Perspective!$B$1:$B$30)</f>
        <v>IST,ISTPY@IST,FC0@IST,FC4@IST,ACT_FLASH</v>
      </c>
      <c r="L44" t="s">
        <v>2</v>
      </c>
      <c r="M44" t="s">
        <v>144</v>
      </c>
      <c r="N44" t="s">
        <v>162</v>
      </c>
      <c r="O44">
        <v>2022</v>
      </c>
      <c r="P44" t="s">
        <v>150</v>
      </c>
      <c r="Q44" t="s">
        <v>151</v>
      </c>
      <c r="R44" t="s">
        <v>270</v>
      </c>
      <c r="S44" t="s">
        <v>163</v>
      </c>
      <c r="T44" t="s">
        <v>85</v>
      </c>
      <c r="U44" t="s">
        <v>85</v>
      </c>
      <c r="V44" t="s">
        <v>85</v>
      </c>
      <c r="W44" t="s">
        <v>157</v>
      </c>
      <c r="X44" t="s">
        <v>158</v>
      </c>
      <c r="Y44" s="5" t="s">
        <v>6</v>
      </c>
      <c r="Z44" s="5" t="s">
        <v>7</v>
      </c>
      <c r="AA44" s="5" t="s">
        <v>8</v>
      </c>
      <c r="AB44" s="5" t="s">
        <v>9</v>
      </c>
      <c r="AC44" s="5" t="s">
        <v>10</v>
      </c>
      <c r="AD44" s="5" t="s">
        <v>11</v>
      </c>
      <c r="AE44" s="5" t="s">
        <v>4</v>
      </c>
    </row>
    <row r="45" spans="1:31" hidden="1" x14ac:dyDescent="0.25">
      <c r="A45" t="s">
        <v>82</v>
      </c>
      <c r="B45" t="s">
        <v>5</v>
      </c>
      <c r="C45" t="s">
        <v>5</v>
      </c>
      <c r="D45">
        <v>22</v>
      </c>
      <c r="E45" s="3" t="s">
        <v>42</v>
      </c>
      <c r="F45" s="3" t="s">
        <v>44</v>
      </c>
      <c r="G45" t="s">
        <v>43</v>
      </c>
      <c r="H45" s="10" t="str">
        <f t="shared" si="3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FUN0093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600000000&amp;PIVOT=</v>
      </c>
      <c r="I45" t="str">
        <f t="shared" si="1"/>
        <v>C:\Users\A1146318\Deutsche Telekom AG\Top Management BI-Microstrategy - Dokumente\Knime\Output\calc_SysSolNetMarginrep.xlsx</v>
      </c>
      <c r="J45" t="s">
        <v>1</v>
      </c>
      <c r="K45" t="str">
        <f>_xlfn.XLOOKUP(J45&amp;L45,Perspective!$A$1:$A$30,Perspective!$B$1:$B$30)</f>
        <v>IST,ISTPY%23BASIS,FC0%23BASIS,FC4%23BASIS,ACT_FLASH</v>
      </c>
      <c r="L45" t="s">
        <v>12</v>
      </c>
      <c r="M45" t="s">
        <v>144</v>
      </c>
      <c r="N45" t="s">
        <v>162</v>
      </c>
      <c r="O45">
        <v>2022</v>
      </c>
      <c r="P45" t="s">
        <v>150</v>
      </c>
      <c r="Q45" t="s">
        <v>151</v>
      </c>
      <c r="R45" t="s">
        <v>270</v>
      </c>
      <c r="S45" t="s">
        <v>163</v>
      </c>
      <c r="T45" t="s">
        <v>85</v>
      </c>
      <c r="U45" t="s">
        <v>85</v>
      </c>
      <c r="V45" t="s">
        <v>85</v>
      </c>
      <c r="W45" t="s">
        <v>157</v>
      </c>
      <c r="X45" t="s">
        <v>158</v>
      </c>
      <c r="Y45" s="5" t="s">
        <v>6</v>
      </c>
      <c r="Z45" s="5" t="s">
        <v>7</v>
      </c>
      <c r="AA45" s="5" t="s">
        <v>8</v>
      </c>
      <c r="AB45" s="5" t="s">
        <v>9</v>
      </c>
      <c r="AC45" s="5" t="s">
        <v>10</v>
      </c>
      <c r="AD45" s="5" t="s">
        <v>11</v>
      </c>
      <c r="AE45" s="5" t="s">
        <v>4</v>
      </c>
    </row>
    <row r="46" spans="1:31" hidden="1" x14ac:dyDescent="0.25">
      <c r="A46" t="s">
        <v>82</v>
      </c>
      <c r="B46" t="s">
        <v>5</v>
      </c>
      <c r="C46" t="s">
        <v>5</v>
      </c>
      <c r="D46">
        <v>23</v>
      </c>
      <c r="E46" s="3" t="s">
        <v>44</v>
      </c>
      <c r="G46" t="s">
        <v>45</v>
      </c>
      <c r="H46" s="7" t="str">
        <f t="shared" ref="H46:H77" si="4">CONCATENATE("https://finex.telekom.de/CLMSTR/api/Finex/Values?SERVER=HE113381.emea1.cds.t-internal.com&amp;DATABASE=",M46,"&amp;CUBE=MASTER&amp;MAPPINGMD=false&amp;CHILDREN=false&amp;NODE=true&amp;RECEIVEEMPTY=true&amp;YEAR=",O46,"&amp;PERIOD=",P46,"&amp;CONTENT=",K46,"&amp;REPCUR=GC,LC&amp;FLOW="&amp;S46&amp;"&amp;FUNCTION="&amp;R46&amp;"&amp;LAYER="&amp;T46&amp;"&amp;SUBJECT="&amp;U46&amp;"&amp;SUBJECTID="&amp;V46&amp;"&amp;CONS="&amp;W46&amp;"&amp;PARTNER="&amp;X46&amp;"&amp;REPUNIT=",Q46,"&amp;POSITION=",E46,"&amp;PIVOT=")</f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600000000&amp;PIVOT=</v>
      </c>
      <c r="I46" t="str">
        <f t="shared" si="1"/>
        <v>C:\Users\A1146318\Deutsche Telekom AG\Top Management BI-Microstrategy - Dokumente\Knime\Output\C600000000org.xlsx</v>
      </c>
      <c r="J46" t="s">
        <v>1</v>
      </c>
      <c r="K46" t="str">
        <f>_xlfn.XLOOKUP(J46&amp;L46,Perspective!$A$1:$A$30,Perspective!$B$1:$B$30)</f>
        <v>IST,ISTPY@IST,FC0@IST,FC4@IST,ACT_FLASH</v>
      </c>
      <c r="L46" t="s">
        <v>2</v>
      </c>
      <c r="M46" t="s">
        <v>144</v>
      </c>
      <c r="N46" t="s">
        <v>162</v>
      </c>
      <c r="O46">
        <v>2022</v>
      </c>
      <c r="P46" t="s">
        <v>150</v>
      </c>
      <c r="Q46" t="s">
        <v>151</v>
      </c>
      <c r="R46" t="s">
        <v>160</v>
      </c>
      <c r="S46" t="s">
        <v>163</v>
      </c>
      <c r="T46" t="s">
        <v>85</v>
      </c>
      <c r="U46" t="s">
        <v>85</v>
      </c>
      <c r="V46" t="s">
        <v>85</v>
      </c>
      <c r="W46" t="s">
        <v>157</v>
      </c>
      <c r="X46" t="s">
        <v>158</v>
      </c>
      <c r="Y46" s="5" t="s">
        <v>6</v>
      </c>
      <c r="Z46" s="5" t="s">
        <v>7</v>
      </c>
      <c r="AA46" s="5" t="s">
        <v>8</v>
      </c>
      <c r="AB46" s="5" t="s">
        <v>9</v>
      </c>
      <c r="AC46" s="5" t="s">
        <v>10</v>
      </c>
      <c r="AD46" s="5" t="s">
        <v>11</v>
      </c>
      <c r="AE46" s="5" t="s">
        <v>4</v>
      </c>
    </row>
    <row r="47" spans="1:31" hidden="1" x14ac:dyDescent="0.25">
      <c r="A47" t="s">
        <v>82</v>
      </c>
      <c r="B47" t="s">
        <v>5</v>
      </c>
      <c r="C47" t="s">
        <v>5</v>
      </c>
      <c r="D47">
        <v>23</v>
      </c>
      <c r="E47" s="3" t="s">
        <v>44</v>
      </c>
      <c r="G47" t="s">
        <v>45</v>
      </c>
      <c r="H47" s="7" t="str">
        <f t="shared" si="4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600000000&amp;PIVOT=</v>
      </c>
      <c r="I47" t="str">
        <f t="shared" si="1"/>
        <v>C:\Users\A1146318\Deutsche Telekom AG\Top Management BI-Microstrategy - Dokumente\Knime\Output\C600000000rep.xlsx</v>
      </c>
      <c r="J47" t="s">
        <v>1</v>
      </c>
      <c r="K47" t="str">
        <f>_xlfn.XLOOKUP(J47&amp;L47,Perspective!$A$1:$A$30,Perspective!$B$1:$B$30)</f>
        <v>IST,ISTPY%23BASIS,FC0%23BASIS,FC4%23BASIS,ACT_FLASH</v>
      </c>
      <c r="L47" t="s">
        <v>12</v>
      </c>
      <c r="M47" t="s">
        <v>144</v>
      </c>
      <c r="N47" t="s">
        <v>162</v>
      </c>
      <c r="O47">
        <v>2022</v>
      </c>
      <c r="P47" t="s">
        <v>150</v>
      </c>
      <c r="Q47" t="s">
        <v>151</v>
      </c>
      <c r="R47" t="s">
        <v>160</v>
      </c>
      <c r="S47" t="s">
        <v>163</v>
      </c>
      <c r="T47" t="s">
        <v>85</v>
      </c>
      <c r="U47" t="s">
        <v>85</v>
      </c>
      <c r="V47" t="s">
        <v>85</v>
      </c>
      <c r="W47" t="s">
        <v>157</v>
      </c>
      <c r="X47" t="s">
        <v>158</v>
      </c>
      <c r="Y47" s="5" t="s">
        <v>6</v>
      </c>
      <c r="Z47" s="5" t="s">
        <v>7</v>
      </c>
      <c r="AA47" s="5" t="s">
        <v>8</v>
      </c>
      <c r="AB47" s="5" t="s">
        <v>9</v>
      </c>
      <c r="AC47" s="5" t="s">
        <v>10</v>
      </c>
      <c r="AD47" s="5" t="s">
        <v>11</v>
      </c>
      <c r="AE47" s="5" t="s">
        <v>4</v>
      </c>
    </row>
    <row r="48" spans="1:31" hidden="1" x14ac:dyDescent="0.25">
      <c r="A48" t="s">
        <v>82</v>
      </c>
      <c r="B48" t="s">
        <v>5</v>
      </c>
      <c r="C48" t="s">
        <v>5</v>
      </c>
      <c r="D48">
        <v>24</v>
      </c>
      <c r="E48" s="3" t="s">
        <v>46</v>
      </c>
      <c r="G48" t="s">
        <v>47</v>
      </c>
      <c r="H48" s="7" t="str">
        <f t="shared" si="4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000024&amp;PIVOT=</v>
      </c>
      <c r="I48" t="str">
        <f t="shared" si="1"/>
        <v>C:\Users\A1146318\Deutsche Telekom AG\Top Management BI-Microstrategy - Dokumente\Knime\Output\C61X000024org.xlsx</v>
      </c>
      <c r="J48" t="s">
        <v>1</v>
      </c>
      <c r="K48" t="str">
        <f>_xlfn.XLOOKUP(J48&amp;L48,Perspective!$A$1:$A$30,Perspective!$B$1:$B$30)</f>
        <v>IST,ISTPY@IST,FC0@IST,FC4@IST,ACT_FLASH</v>
      </c>
      <c r="L48" t="s">
        <v>2</v>
      </c>
      <c r="M48" t="s">
        <v>144</v>
      </c>
      <c r="N48" t="s">
        <v>162</v>
      </c>
      <c r="O48">
        <v>2022</v>
      </c>
      <c r="P48" t="s">
        <v>150</v>
      </c>
      <c r="Q48" t="s">
        <v>151</v>
      </c>
      <c r="R48" t="s">
        <v>160</v>
      </c>
      <c r="S48" t="s">
        <v>163</v>
      </c>
      <c r="T48" t="s">
        <v>85</v>
      </c>
      <c r="U48" t="s">
        <v>85</v>
      </c>
      <c r="V48" t="s">
        <v>85</v>
      </c>
      <c r="W48" t="s">
        <v>157</v>
      </c>
      <c r="X48" t="s">
        <v>158</v>
      </c>
      <c r="Y48" s="5" t="s">
        <v>6</v>
      </c>
      <c r="Z48" s="5" t="s">
        <v>7</v>
      </c>
      <c r="AA48" s="5" t="s">
        <v>8</v>
      </c>
      <c r="AB48" s="5" t="s">
        <v>9</v>
      </c>
      <c r="AC48" s="5" t="s">
        <v>10</v>
      </c>
      <c r="AD48" s="5" t="s">
        <v>11</v>
      </c>
      <c r="AE48" s="5" t="s">
        <v>4</v>
      </c>
    </row>
    <row r="49" spans="1:31" hidden="1" x14ac:dyDescent="0.25">
      <c r="A49" t="s">
        <v>82</v>
      </c>
      <c r="B49" t="s">
        <v>5</v>
      </c>
      <c r="C49" t="s">
        <v>5</v>
      </c>
      <c r="D49">
        <v>24</v>
      </c>
      <c r="E49" s="3" t="s">
        <v>46</v>
      </c>
      <c r="G49" t="s">
        <v>47</v>
      </c>
      <c r="H49" s="7" t="str">
        <f t="shared" si="4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000024&amp;PIVOT=</v>
      </c>
      <c r="I49" t="str">
        <f t="shared" si="1"/>
        <v>C:\Users\A1146318\Deutsche Telekom AG\Top Management BI-Microstrategy - Dokumente\Knime\Output\C61X000024rep.xlsx</v>
      </c>
      <c r="J49" t="s">
        <v>1</v>
      </c>
      <c r="K49" t="str">
        <f>_xlfn.XLOOKUP(J49&amp;L49,Perspective!$A$1:$A$30,Perspective!$B$1:$B$30)</f>
        <v>IST,ISTPY%23BASIS,FC0%23BASIS,FC4%23BASIS,ACT_FLASH</v>
      </c>
      <c r="L49" t="s">
        <v>12</v>
      </c>
      <c r="M49" t="s">
        <v>144</v>
      </c>
      <c r="N49" t="s">
        <v>162</v>
      </c>
      <c r="O49">
        <v>2022</v>
      </c>
      <c r="P49" t="s">
        <v>150</v>
      </c>
      <c r="Q49" t="s">
        <v>151</v>
      </c>
      <c r="R49" t="s">
        <v>160</v>
      </c>
      <c r="S49" t="s">
        <v>163</v>
      </c>
      <c r="T49" t="s">
        <v>85</v>
      </c>
      <c r="U49" t="s">
        <v>85</v>
      </c>
      <c r="V49" t="s">
        <v>85</v>
      </c>
      <c r="W49" t="s">
        <v>157</v>
      </c>
      <c r="X49" t="s">
        <v>158</v>
      </c>
      <c r="Y49" s="5" t="s">
        <v>6</v>
      </c>
      <c r="Z49" s="5" t="s">
        <v>7</v>
      </c>
      <c r="AA49" s="5" t="s">
        <v>8</v>
      </c>
      <c r="AB49" s="5" t="s">
        <v>9</v>
      </c>
      <c r="AC49" s="5" t="s">
        <v>10</v>
      </c>
      <c r="AD49" s="5" t="s">
        <v>11</v>
      </c>
      <c r="AE49" s="5" t="s">
        <v>4</v>
      </c>
    </row>
    <row r="50" spans="1:31" hidden="1" x14ac:dyDescent="0.25">
      <c r="A50" t="s">
        <v>82</v>
      </c>
      <c r="B50" t="s">
        <v>5</v>
      </c>
      <c r="C50" t="s">
        <v>5</v>
      </c>
      <c r="D50">
        <v>25</v>
      </c>
      <c r="E50" s="3" t="s">
        <v>48</v>
      </c>
      <c r="G50" t="s">
        <v>49</v>
      </c>
      <c r="H50" s="7" t="str">
        <f t="shared" si="4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000030&amp;PIVOT=</v>
      </c>
      <c r="I50" t="str">
        <f t="shared" si="1"/>
        <v>C:\Users\A1146318\Deutsche Telekom AG\Top Management BI-Microstrategy - Dokumente\Knime\Output\C61X000030org.xlsx</v>
      </c>
      <c r="J50" t="s">
        <v>1</v>
      </c>
      <c r="K50" t="str">
        <f>_xlfn.XLOOKUP(J50&amp;L50,Perspective!$A$1:$A$30,Perspective!$B$1:$B$30)</f>
        <v>IST,ISTPY@IST,FC0@IST,FC4@IST,ACT_FLASH</v>
      </c>
      <c r="L50" t="s">
        <v>2</v>
      </c>
      <c r="M50" t="s">
        <v>144</v>
      </c>
      <c r="N50" t="s">
        <v>162</v>
      </c>
      <c r="O50">
        <v>2022</v>
      </c>
      <c r="P50" t="s">
        <v>150</v>
      </c>
      <c r="Q50" t="s">
        <v>151</v>
      </c>
      <c r="R50" t="s">
        <v>160</v>
      </c>
      <c r="S50" t="s">
        <v>163</v>
      </c>
      <c r="T50" t="s">
        <v>85</v>
      </c>
      <c r="U50" t="s">
        <v>85</v>
      </c>
      <c r="V50" t="s">
        <v>85</v>
      </c>
      <c r="W50" t="s">
        <v>157</v>
      </c>
      <c r="X50" t="s">
        <v>158</v>
      </c>
      <c r="Y50" s="5" t="s">
        <v>6</v>
      </c>
      <c r="Z50" s="5" t="s">
        <v>7</v>
      </c>
      <c r="AA50" s="5" t="s">
        <v>8</v>
      </c>
      <c r="AB50" s="5" t="s">
        <v>9</v>
      </c>
      <c r="AC50" s="5" t="s">
        <v>10</v>
      </c>
      <c r="AD50" s="5" t="s">
        <v>11</v>
      </c>
      <c r="AE50" s="5" t="s">
        <v>4</v>
      </c>
    </row>
    <row r="51" spans="1:31" hidden="1" x14ac:dyDescent="0.25">
      <c r="A51" t="s">
        <v>82</v>
      </c>
      <c r="B51" t="s">
        <v>5</v>
      </c>
      <c r="C51" t="s">
        <v>5</v>
      </c>
      <c r="D51">
        <v>25</v>
      </c>
      <c r="E51" s="3" t="s">
        <v>48</v>
      </c>
      <c r="G51" t="s">
        <v>49</v>
      </c>
      <c r="H51" s="7" t="str">
        <f t="shared" si="4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000030&amp;PIVOT=</v>
      </c>
      <c r="I51" t="str">
        <f t="shared" si="1"/>
        <v>C:\Users\A1146318\Deutsche Telekom AG\Top Management BI-Microstrategy - Dokumente\Knime\Output\C61X000030rep.xlsx</v>
      </c>
      <c r="J51" t="s">
        <v>1</v>
      </c>
      <c r="K51" t="str">
        <f>_xlfn.XLOOKUP(J51&amp;L51,Perspective!$A$1:$A$30,Perspective!$B$1:$B$30)</f>
        <v>IST,ISTPY%23BASIS,FC0%23BASIS,FC4%23BASIS,ACT_FLASH</v>
      </c>
      <c r="L51" t="s">
        <v>12</v>
      </c>
      <c r="M51" t="s">
        <v>144</v>
      </c>
      <c r="N51" t="s">
        <v>162</v>
      </c>
      <c r="O51">
        <v>2022</v>
      </c>
      <c r="P51" t="s">
        <v>150</v>
      </c>
      <c r="Q51" t="s">
        <v>151</v>
      </c>
      <c r="R51" t="s">
        <v>160</v>
      </c>
      <c r="S51" t="s">
        <v>163</v>
      </c>
      <c r="T51" t="s">
        <v>85</v>
      </c>
      <c r="U51" t="s">
        <v>85</v>
      </c>
      <c r="V51" t="s">
        <v>85</v>
      </c>
      <c r="W51" t="s">
        <v>157</v>
      </c>
      <c r="X51" t="s">
        <v>158</v>
      </c>
      <c r="Y51" s="5" t="s">
        <v>6</v>
      </c>
      <c r="Z51" s="5" t="s">
        <v>7</v>
      </c>
      <c r="AA51" s="5" t="s">
        <v>8</v>
      </c>
      <c r="AB51" s="5" t="s">
        <v>9</v>
      </c>
      <c r="AC51" s="5" t="s">
        <v>10</v>
      </c>
      <c r="AD51" s="5" t="s">
        <v>11</v>
      </c>
      <c r="AE51" s="5" t="s">
        <v>4</v>
      </c>
    </row>
    <row r="52" spans="1:31" hidden="1" x14ac:dyDescent="0.25">
      <c r="A52" t="s">
        <v>82</v>
      </c>
      <c r="B52" t="s">
        <v>5</v>
      </c>
      <c r="C52" t="s">
        <v>5</v>
      </c>
      <c r="D52">
        <v>26</v>
      </c>
      <c r="E52" s="3" t="s">
        <v>50</v>
      </c>
      <c r="G52" t="s">
        <v>51</v>
      </c>
      <c r="H52" s="7" t="str">
        <f t="shared" si="4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000002&amp;PIVOT=</v>
      </c>
      <c r="I52" t="str">
        <f t="shared" si="1"/>
        <v>C:\Users\A1146318\Deutsche Telekom AG\Top Management BI-Microstrategy - Dokumente\Knime\Output\C61X000002org.xlsx</v>
      </c>
      <c r="J52" t="s">
        <v>1</v>
      </c>
      <c r="K52" t="str">
        <f>_xlfn.XLOOKUP(J52&amp;L52,Perspective!$A$1:$A$30,Perspective!$B$1:$B$30)</f>
        <v>IST,ISTPY@IST,FC0@IST,FC4@IST,ACT_FLASH</v>
      </c>
      <c r="L52" t="s">
        <v>2</v>
      </c>
      <c r="M52" t="s">
        <v>144</v>
      </c>
      <c r="N52" t="s">
        <v>162</v>
      </c>
      <c r="O52">
        <v>2022</v>
      </c>
      <c r="P52" t="s">
        <v>150</v>
      </c>
      <c r="Q52" t="s">
        <v>151</v>
      </c>
      <c r="R52" t="s">
        <v>160</v>
      </c>
      <c r="S52" t="s">
        <v>163</v>
      </c>
      <c r="T52" t="s">
        <v>85</v>
      </c>
      <c r="U52" t="s">
        <v>85</v>
      </c>
      <c r="V52" t="s">
        <v>85</v>
      </c>
      <c r="W52" t="s">
        <v>157</v>
      </c>
      <c r="X52" t="s">
        <v>158</v>
      </c>
      <c r="Y52" s="5" t="s">
        <v>6</v>
      </c>
      <c r="Z52" s="5" t="s">
        <v>7</v>
      </c>
      <c r="AA52" s="5" t="s">
        <v>8</v>
      </c>
      <c r="AB52" s="5" t="s">
        <v>9</v>
      </c>
      <c r="AC52" s="5" t="s">
        <v>10</v>
      </c>
      <c r="AD52" s="5" t="s">
        <v>11</v>
      </c>
      <c r="AE52" s="5" t="s">
        <v>4</v>
      </c>
    </row>
    <row r="53" spans="1:31" hidden="1" x14ac:dyDescent="0.25">
      <c r="A53" t="s">
        <v>82</v>
      </c>
      <c r="B53" t="s">
        <v>5</v>
      </c>
      <c r="C53" t="s">
        <v>5</v>
      </c>
      <c r="D53">
        <v>26</v>
      </c>
      <c r="E53" s="3" t="s">
        <v>50</v>
      </c>
      <c r="G53" t="s">
        <v>51</v>
      </c>
      <c r="H53" s="7" t="str">
        <f t="shared" si="4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000002&amp;PIVOT=</v>
      </c>
      <c r="I53" t="str">
        <f t="shared" si="1"/>
        <v>C:\Users\A1146318\Deutsche Telekom AG\Top Management BI-Microstrategy - Dokumente\Knime\Output\C61X000002rep.xlsx</v>
      </c>
      <c r="J53" t="s">
        <v>1</v>
      </c>
      <c r="K53" t="str">
        <f>_xlfn.XLOOKUP(J53&amp;L53,Perspective!$A$1:$A$30,Perspective!$B$1:$B$30)</f>
        <v>IST,ISTPY%23BASIS,FC0%23BASIS,FC4%23BASIS,ACT_FLASH</v>
      </c>
      <c r="L53" t="s">
        <v>12</v>
      </c>
      <c r="M53" t="s">
        <v>144</v>
      </c>
      <c r="N53" t="s">
        <v>162</v>
      </c>
      <c r="O53">
        <v>2022</v>
      </c>
      <c r="P53" t="s">
        <v>150</v>
      </c>
      <c r="Q53" t="s">
        <v>151</v>
      </c>
      <c r="R53" t="s">
        <v>160</v>
      </c>
      <c r="S53" t="s">
        <v>163</v>
      </c>
      <c r="T53" t="s">
        <v>85</v>
      </c>
      <c r="U53" t="s">
        <v>85</v>
      </c>
      <c r="V53" t="s">
        <v>85</v>
      </c>
      <c r="W53" t="s">
        <v>157</v>
      </c>
      <c r="X53" t="s">
        <v>158</v>
      </c>
      <c r="Y53" s="5" t="s">
        <v>6</v>
      </c>
      <c r="Z53" s="5" t="s">
        <v>7</v>
      </c>
      <c r="AA53" s="5" t="s">
        <v>8</v>
      </c>
      <c r="AB53" s="5" t="s">
        <v>9</v>
      </c>
      <c r="AC53" s="5" t="s">
        <v>10</v>
      </c>
      <c r="AD53" s="5" t="s">
        <v>11</v>
      </c>
      <c r="AE53" s="5" t="s">
        <v>4</v>
      </c>
    </row>
    <row r="54" spans="1:31" hidden="1" x14ac:dyDescent="0.25">
      <c r="A54" t="s">
        <v>82</v>
      </c>
      <c r="B54" t="s">
        <v>5</v>
      </c>
      <c r="C54" t="s">
        <v>5</v>
      </c>
      <c r="D54">
        <v>27</v>
      </c>
      <c r="E54" s="3" t="s">
        <v>52</v>
      </c>
      <c r="G54" t="s">
        <v>53</v>
      </c>
      <c r="H54" s="7" t="str">
        <f t="shared" si="4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000005&amp;PIVOT=</v>
      </c>
      <c r="I54" t="str">
        <f t="shared" si="1"/>
        <v>C:\Users\A1146318\Deutsche Telekom AG\Top Management BI-Microstrategy - Dokumente\Knime\Output\C61X000005org.xlsx</v>
      </c>
      <c r="J54" t="s">
        <v>1</v>
      </c>
      <c r="K54" t="str">
        <f>_xlfn.XLOOKUP(J54&amp;L54,Perspective!$A$1:$A$30,Perspective!$B$1:$B$30)</f>
        <v>IST,ISTPY@IST,FC0@IST,FC4@IST,ACT_FLASH</v>
      </c>
      <c r="L54" t="s">
        <v>2</v>
      </c>
      <c r="M54" t="s">
        <v>144</v>
      </c>
      <c r="N54" t="s">
        <v>162</v>
      </c>
      <c r="O54">
        <v>2022</v>
      </c>
      <c r="P54" t="s">
        <v>150</v>
      </c>
      <c r="Q54" t="s">
        <v>151</v>
      </c>
      <c r="R54" t="s">
        <v>160</v>
      </c>
      <c r="S54" t="s">
        <v>163</v>
      </c>
      <c r="T54" t="s">
        <v>85</v>
      </c>
      <c r="U54" t="s">
        <v>85</v>
      </c>
      <c r="V54" t="s">
        <v>85</v>
      </c>
      <c r="W54" t="s">
        <v>157</v>
      </c>
      <c r="X54" t="s">
        <v>158</v>
      </c>
      <c r="Y54" s="5" t="s">
        <v>6</v>
      </c>
      <c r="Z54" s="5" t="s">
        <v>7</v>
      </c>
      <c r="AA54" s="5" t="s">
        <v>8</v>
      </c>
      <c r="AB54" s="5" t="s">
        <v>9</v>
      </c>
      <c r="AC54" s="5" t="s">
        <v>10</v>
      </c>
      <c r="AD54" s="5" t="s">
        <v>11</v>
      </c>
      <c r="AE54" s="5" t="s">
        <v>4</v>
      </c>
    </row>
    <row r="55" spans="1:31" hidden="1" x14ac:dyDescent="0.25">
      <c r="A55" t="s">
        <v>82</v>
      </c>
      <c r="B55" t="s">
        <v>5</v>
      </c>
      <c r="C55" t="s">
        <v>5</v>
      </c>
      <c r="D55">
        <v>27</v>
      </c>
      <c r="E55" s="3" t="s">
        <v>52</v>
      </c>
      <c r="G55" t="s">
        <v>53</v>
      </c>
      <c r="H55" s="7" t="str">
        <f t="shared" si="4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000005&amp;PIVOT=</v>
      </c>
      <c r="I55" t="str">
        <f t="shared" si="1"/>
        <v>C:\Users\A1146318\Deutsche Telekom AG\Top Management BI-Microstrategy - Dokumente\Knime\Output\C61X000005rep.xlsx</v>
      </c>
      <c r="J55" t="s">
        <v>1</v>
      </c>
      <c r="K55" t="str">
        <f>_xlfn.XLOOKUP(J55&amp;L55,Perspective!$A$1:$A$30,Perspective!$B$1:$B$30)</f>
        <v>IST,ISTPY%23BASIS,FC0%23BASIS,FC4%23BASIS,ACT_FLASH</v>
      </c>
      <c r="L55" t="s">
        <v>12</v>
      </c>
      <c r="M55" t="s">
        <v>144</v>
      </c>
      <c r="N55" t="s">
        <v>162</v>
      </c>
      <c r="O55">
        <v>2022</v>
      </c>
      <c r="P55" t="s">
        <v>150</v>
      </c>
      <c r="Q55" t="s">
        <v>151</v>
      </c>
      <c r="R55" t="s">
        <v>160</v>
      </c>
      <c r="S55" t="s">
        <v>163</v>
      </c>
      <c r="T55" t="s">
        <v>85</v>
      </c>
      <c r="U55" t="s">
        <v>85</v>
      </c>
      <c r="V55" t="s">
        <v>85</v>
      </c>
      <c r="W55" t="s">
        <v>157</v>
      </c>
      <c r="X55" t="s">
        <v>158</v>
      </c>
      <c r="Y55" s="5" t="s">
        <v>6</v>
      </c>
      <c r="Z55" s="5" t="s">
        <v>7</v>
      </c>
      <c r="AA55" s="5" t="s">
        <v>8</v>
      </c>
      <c r="AB55" s="5" t="s">
        <v>9</v>
      </c>
      <c r="AC55" s="5" t="s">
        <v>10</v>
      </c>
      <c r="AD55" s="5" t="s">
        <v>11</v>
      </c>
      <c r="AE55" s="5" t="s">
        <v>4</v>
      </c>
    </row>
    <row r="56" spans="1:31" hidden="1" x14ac:dyDescent="0.25">
      <c r="A56" t="s">
        <v>82</v>
      </c>
      <c r="B56" t="s">
        <v>5</v>
      </c>
      <c r="C56" t="s">
        <v>5</v>
      </c>
      <c r="D56">
        <v>28</v>
      </c>
      <c r="E56" s="3" t="s">
        <v>54</v>
      </c>
      <c r="G56" t="s">
        <v>55</v>
      </c>
      <c r="H56" s="7" t="str">
        <f t="shared" si="4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JECTID=ALL&amp;CONS=EIGENESICHT&amp;PARTNER=GESAMT&amp;REPUNIT=SE,1035,8151,SEAT,SEHR,SEHT,SEME,SETSK,SETCZ,SEPL,SERO,SEGR,SEMK,SEHU,SEMIS&amp;POSITION=C640000000&amp;PIVOT=</v>
      </c>
      <c r="I56" t="str">
        <f t="shared" si="1"/>
        <v>C:\Users\A1146318\Deutsche Telekom AG\Top Management BI-Microstrategy - Dokumente\Knime\Output\C640000000org.xlsx</v>
      </c>
      <c r="J56" t="s">
        <v>1</v>
      </c>
      <c r="K56" t="str">
        <f>_xlfn.XLOOKUP(J56&amp;L56,Perspective!$A$1:$A$30,Perspective!$B$1:$B$30)</f>
        <v>IST,ISTPY@IST,FC0@IST,FC4@IST,ACT_FLASH</v>
      </c>
      <c r="L56" t="s">
        <v>2</v>
      </c>
      <c r="M56" t="s">
        <v>144</v>
      </c>
      <c r="N56" t="s">
        <v>162</v>
      </c>
      <c r="O56">
        <v>2022</v>
      </c>
      <c r="P56" t="s">
        <v>150</v>
      </c>
      <c r="Q56" t="s">
        <v>275</v>
      </c>
      <c r="R56" t="s">
        <v>160</v>
      </c>
      <c r="S56" t="s">
        <v>163</v>
      </c>
      <c r="T56" t="s">
        <v>85</v>
      </c>
      <c r="U56" t="s">
        <v>85</v>
      </c>
      <c r="V56" t="s">
        <v>85</v>
      </c>
      <c r="W56" t="s">
        <v>157</v>
      </c>
      <c r="X56" t="s">
        <v>158</v>
      </c>
      <c r="Y56" s="5" t="s">
        <v>6</v>
      </c>
      <c r="Z56" s="5" t="s">
        <v>7</v>
      </c>
      <c r="AA56" s="5" t="s">
        <v>8</v>
      </c>
      <c r="AB56" s="5" t="s">
        <v>9</v>
      </c>
      <c r="AC56" s="5" t="s">
        <v>10</v>
      </c>
      <c r="AD56" s="5" t="s">
        <v>11</v>
      </c>
      <c r="AE56" s="5" t="s">
        <v>4</v>
      </c>
    </row>
    <row r="57" spans="1:31" hidden="1" x14ac:dyDescent="0.25">
      <c r="A57" t="s">
        <v>82</v>
      </c>
      <c r="B57" t="s">
        <v>5</v>
      </c>
      <c r="C57" t="s">
        <v>5</v>
      </c>
      <c r="D57">
        <v>28</v>
      </c>
      <c r="E57" s="3" t="s">
        <v>54</v>
      </c>
      <c r="G57" t="s">
        <v>55</v>
      </c>
      <c r="H57" s="7" t="str">
        <f t="shared" si="4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JECTID=ALL&amp;CONS=EIGENESICHT&amp;PARTNER=GESAMT&amp;REPUNIT=SE,1035,8151,SEAT,SEHR,SEHT,SEME,SETSK,SETCZ,SEPL,SERO,SEGR,SEMK,SEHU,SEMIS&amp;POSITION=C640000000&amp;PIVOT=</v>
      </c>
      <c r="I57" t="str">
        <f t="shared" si="1"/>
        <v>C:\Users\A1146318\Deutsche Telekom AG\Top Management BI-Microstrategy - Dokumente\Knime\Output\C640000000rep.xlsx</v>
      </c>
      <c r="J57" t="s">
        <v>1</v>
      </c>
      <c r="K57" t="str">
        <f>_xlfn.XLOOKUP(J57&amp;L57,Perspective!$A$1:$A$30,Perspective!$B$1:$B$30)</f>
        <v>IST,ISTPY%23BASIS,FC0%23BASIS,FC4%23BASIS,ACT_FLASH</v>
      </c>
      <c r="L57" t="s">
        <v>12</v>
      </c>
      <c r="M57" t="s">
        <v>144</v>
      </c>
      <c r="N57" t="s">
        <v>162</v>
      </c>
      <c r="O57">
        <v>2022</v>
      </c>
      <c r="P57" t="s">
        <v>150</v>
      </c>
      <c r="Q57" t="s">
        <v>275</v>
      </c>
      <c r="R57" t="s">
        <v>160</v>
      </c>
      <c r="S57" t="s">
        <v>163</v>
      </c>
      <c r="T57" t="s">
        <v>85</v>
      </c>
      <c r="U57" t="s">
        <v>85</v>
      </c>
      <c r="V57" t="s">
        <v>85</v>
      </c>
      <c r="W57" t="s">
        <v>157</v>
      </c>
      <c r="X57" t="s">
        <v>158</v>
      </c>
      <c r="Y57" s="5" t="s">
        <v>6</v>
      </c>
      <c r="Z57" s="5" t="s">
        <v>7</v>
      </c>
      <c r="AA57" s="5" t="s">
        <v>8</v>
      </c>
      <c r="AB57" s="5" t="s">
        <v>9</v>
      </c>
      <c r="AC57" s="5" t="s">
        <v>10</v>
      </c>
      <c r="AD57" s="5" t="s">
        <v>11</v>
      </c>
      <c r="AE57" s="5" t="s">
        <v>4</v>
      </c>
    </row>
    <row r="58" spans="1:31" hidden="1" x14ac:dyDescent="0.25">
      <c r="A58" t="s">
        <v>82</v>
      </c>
      <c r="B58" t="s">
        <v>5</v>
      </c>
      <c r="C58" t="s">
        <v>5</v>
      </c>
      <c r="D58">
        <v>29</v>
      </c>
      <c r="E58" s="3" t="s">
        <v>56</v>
      </c>
      <c r="G58" t="s">
        <v>57</v>
      </c>
      <c r="H58" s="7" t="str">
        <f t="shared" si="4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JECTID=ALL&amp;CONS=EIGENESICHT&amp;PARTNER=GESAMT&amp;REPUNIT=SE,1035,8151,SEAT,SEHR,SEHT,SEME,SETSK,SETCZ,SEPL,SERO,SEGR,SEMK,SEHU,SEMIS&amp;POSITION=C61X000006&amp;PIVOT=</v>
      </c>
      <c r="I58" t="str">
        <f t="shared" si="1"/>
        <v>C:\Users\A1146318\Deutsche Telekom AG\Top Management BI-Microstrategy - Dokumente\Knime\Output\C61X000006org.xlsx</v>
      </c>
      <c r="J58" t="s">
        <v>1</v>
      </c>
      <c r="K58" t="str">
        <f>_xlfn.XLOOKUP(J58&amp;L58,Perspective!$A$1:$A$30,Perspective!$B$1:$B$30)</f>
        <v>IST,ISTPY@IST,FC0@IST,FC4@IST,ACT_FLASH</v>
      </c>
      <c r="L58" t="s">
        <v>2</v>
      </c>
      <c r="M58" t="s">
        <v>144</v>
      </c>
      <c r="N58" t="s">
        <v>162</v>
      </c>
      <c r="O58">
        <v>2022</v>
      </c>
      <c r="P58" t="s">
        <v>150</v>
      </c>
      <c r="Q58" t="s">
        <v>275</v>
      </c>
      <c r="R58" t="s">
        <v>160</v>
      </c>
      <c r="S58" t="s">
        <v>163</v>
      </c>
      <c r="T58" t="s">
        <v>85</v>
      </c>
      <c r="U58" t="s">
        <v>85</v>
      </c>
      <c r="V58" t="s">
        <v>85</v>
      </c>
      <c r="W58" t="s">
        <v>157</v>
      </c>
      <c r="X58" t="s">
        <v>158</v>
      </c>
      <c r="Y58" s="5" t="s">
        <v>6</v>
      </c>
      <c r="Z58" s="5" t="s">
        <v>7</v>
      </c>
      <c r="AA58" s="5" t="s">
        <v>8</v>
      </c>
      <c r="AB58" s="5" t="s">
        <v>9</v>
      </c>
      <c r="AC58" s="5" t="s">
        <v>10</v>
      </c>
      <c r="AD58" s="5" t="s">
        <v>11</v>
      </c>
      <c r="AE58" s="5" t="s">
        <v>4</v>
      </c>
    </row>
    <row r="59" spans="1:31" hidden="1" x14ac:dyDescent="0.25">
      <c r="A59" t="s">
        <v>82</v>
      </c>
      <c r="B59" t="s">
        <v>5</v>
      </c>
      <c r="C59" t="s">
        <v>5</v>
      </c>
      <c r="D59">
        <v>29</v>
      </c>
      <c r="E59" s="3" t="s">
        <v>56</v>
      </c>
      <c r="G59" t="s">
        <v>57</v>
      </c>
      <c r="H59" s="7" t="str">
        <f t="shared" si="4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JECTID=ALL&amp;CONS=EIGENESICHT&amp;PARTNER=GESAMT&amp;REPUNIT=SE,1035,8151,SEAT,SEHR,SEHT,SEME,SETSK,SETCZ,SEPL,SERO,SEGR,SEMK,SEHU,SEMIS&amp;POSITION=C61X000006&amp;PIVOT=</v>
      </c>
      <c r="I59" t="str">
        <f t="shared" si="1"/>
        <v>C:\Users\A1146318\Deutsche Telekom AG\Top Management BI-Microstrategy - Dokumente\Knime\Output\C61X000006rep.xlsx</v>
      </c>
      <c r="J59" t="s">
        <v>1</v>
      </c>
      <c r="K59" t="str">
        <f>_xlfn.XLOOKUP(J59&amp;L59,Perspective!$A$1:$A$30,Perspective!$B$1:$B$30)</f>
        <v>IST,ISTPY%23BASIS,FC0%23BASIS,FC4%23BASIS,ACT_FLASH</v>
      </c>
      <c r="L59" t="s">
        <v>12</v>
      </c>
      <c r="M59" t="s">
        <v>144</v>
      </c>
      <c r="N59" t="s">
        <v>162</v>
      </c>
      <c r="O59">
        <v>2022</v>
      </c>
      <c r="P59" t="s">
        <v>150</v>
      </c>
      <c r="Q59" t="s">
        <v>275</v>
      </c>
      <c r="R59" t="s">
        <v>160</v>
      </c>
      <c r="S59" t="s">
        <v>163</v>
      </c>
      <c r="T59" t="s">
        <v>85</v>
      </c>
      <c r="U59" t="s">
        <v>85</v>
      </c>
      <c r="V59" t="s">
        <v>85</v>
      </c>
      <c r="W59" t="s">
        <v>157</v>
      </c>
      <c r="X59" t="s">
        <v>158</v>
      </c>
      <c r="Y59" s="5" t="s">
        <v>6</v>
      </c>
      <c r="Z59" s="5" t="s">
        <v>7</v>
      </c>
      <c r="AA59" s="5" t="s">
        <v>8</v>
      </c>
      <c r="AB59" s="5" t="s">
        <v>9</v>
      </c>
      <c r="AC59" s="5" t="s">
        <v>10</v>
      </c>
      <c r="AD59" s="5" t="s">
        <v>11</v>
      </c>
      <c r="AE59" s="5" t="s">
        <v>4</v>
      </c>
    </row>
    <row r="60" spans="1:31" hidden="1" x14ac:dyDescent="0.25">
      <c r="A60" t="s">
        <v>82</v>
      </c>
      <c r="B60" t="s">
        <v>5</v>
      </c>
      <c r="C60" t="s">
        <v>5</v>
      </c>
      <c r="D60">
        <v>30</v>
      </c>
      <c r="E60" s="3" t="s">
        <v>58</v>
      </c>
      <c r="G60" t="s">
        <v>59</v>
      </c>
      <c r="H60" s="7" t="str">
        <f t="shared" si="4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000001&amp;PIVOT=</v>
      </c>
      <c r="I60" t="str">
        <f t="shared" si="1"/>
        <v>C:\Users\A1146318\Deutsche Telekom AG\Top Management BI-Microstrategy - Dokumente\Knime\Output\C61X000001org.xlsx</v>
      </c>
      <c r="J60" t="s">
        <v>1</v>
      </c>
      <c r="K60" t="str">
        <f>_xlfn.XLOOKUP(J60&amp;L60,Perspective!$A$1:$A$30,Perspective!$B$1:$B$30)</f>
        <v>IST,ISTPY@IST,FC0@IST,FC4@IST,ACT_FLASH</v>
      </c>
      <c r="L60" t="s">
        <v>2</v>
      </c>
      <c r="M60" t="s">
        <v>144</v>
      </c>
      <c r="N60" t="s">
        <v>162</v>
      </c>
      <c r="O60">
        <v>2022</v>
      </c>
      <c r="P60" t="s">
        <v>150</v>
      </c>
      <c r="Q60" t="s">
        <v>151</v>
      </c>
      <c r="R60" t="s">
        <v>160</v>
      </c>
      <c r="S60" t="s">
        <v>163</v>
      </c>
      <c r="T60" t="s">
        <v>85</v>
      </c>
      <c r="U60" t="s">
        <v>85</v>
      </c>
      <c r="V60" t="s">
        <v>85</v>
      </c>
      <c r="W60" t="s">
        <v>157</v>
      </c>
      <c r="X60" t="s">
        <v>158</v>
      </c>
      <c r="Y60" s="5" t="s">
        <v>6</v>
      </c>
      <c r="Z60" s="5" t="s">
        <v>7</v>
      </c>
      <c r="AA60" s="5" t="s">
        <v>8</v>
      </c>
      <c r="AB60" s="5" t="s">
        <v>9</v>
      </c>
      <c r="AC60" s="5" t="s">
        <v>10</v>
      </c>
      <c r="AD60" s="5" t="s">
        <v>11</v>
      </c>
      <c r="AE60" s="5" t="s">
        <v>4</v>
      </c>
    </row>
    <row r="61" spans="1:31" hidden="1" x14ac:dyDescent="0.25">
      <c r="A61" t="s">
        <v>82</v>
      </c>
      <c r="B61" t="s">
        <v>5</v>
      </c>
      <c r="C61" t="s">
        <v>5</v>
      </c>
      <c r="D61">
        <v>30</v>
      </c>
      <c r="E61" s="3" t="s">
        <v>58</v>
      </c>
      <c r="G61" t="s">
        <v>59</v>
      </c>
      <c r="H61" s="7" t="str">
        <f t="shared" si="4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000001&amp;PIVOT=</v>
      </c>
      <c r="I61" t="str">
        <f t="shared" si="1"/>
        <v>C:\Users\A1146318\Deutsche Telekom AG\Top Management BI-Microstrategy - Dokumente\Knime\Output\C61X000001rep.xlsx</v>
      </c>
      <c r="J61" t="s">
        <v>1</v>
      </c>
      <c r="K61" t="str">
        <f>_xlfn.XLOOKUP(J61&amp;L61,Perspective!$A$1:$A$30,Perspective!$B$1:$B$30)</f>
        <v>IST,ISTPY%23BASIS,FC0%23BASIS,FC4%23BASIS,ACT_FLASH</v>
      </c>
      <c r="L61" t="s">
        <v>12</v>
      </c>
      <c r="M61" t="s">
        <v>144</v>
      </c>
      <c r="N61" t="s">
        <v>162</v>
      </c>
      <c r="O61">
        <v>2022</v>
      </c>
      <c r="P61" t="s">
        <v>150</v>
      </c>
      <c r="Q61" t="s">
        <v>151</v>
      </c>
      <c r="R61" t="s">
        <v>160</v>
      </c>
      <c r="S61" t="s">
        <v>163</v>
      </c>
      <c r="T61" t="s">
        <v>85</v>
      </c>
      <c r="U61" t="s">
        <v>85</v>
      </c>
      <c r="V61" t="s">
        <v>85</v>
      </c>
      <c r="W61" t="s">
        <v>157</v>
      </c>
      <c r="X61" t="s">
        <v>158</v>
      </c>
      <c r="Y61" s="5" t="s">
        <v>6</v>
      </c>
      <c r="Z61" s="5" t="s">
        <v>7</v>
      </c>
      <c r="AA61" s="5" t="s">
        <v>8</v>
      </c>
      <c r="AB61" s="5" t="s">
        <v>9</v>
      </c>
      <c r="AC61" s="5" t="s">
        <v>10</v>
      </c>
      <c r="AD61" s="5" t="s">
        <v>11</v>
      </c>
      <c r="AE61" s="5" t="s">
        <v>4</v>
      </c>
    </row>
    <row r="62" spans="1:31" hidden="1" x14ac:dyDescent="0.25">
      <c r="A62" t="s">
        <v>82</v>
      </c>
      <c r="B62" t="s">
        <v>5</v>
      </c>
      <c r="C62" t="s">
        <v>5</v>
      </c>
      <c r="D62">
        <v>31</v>
      </c>
      <c r="E62" s="3" t="s">
        <v>60</v>
      </c>
      <c r="G62" t="s">
        <v>61</v>
      </c>
      <c r="H62" s="7" t="str">
        <f t="shared" si="4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000017&amp;PIVOT=</v>
      </c>
      <c r="I62" t="str">
        <f t="shared" si="1"/>
        <v>C:\Users\A1146318\Deutsche Telekom AG\Top Management BI-Microstrategy - Dokumente\Knime\Output\C61X000017org.xlsx</v>
      </c>
      <c r="J62" t="s">
        <v>1</v>
      </c>
      <c r="K62" t="str">
        <f>_xlfn.XLOOKUP(J62&amp;L62,Perspective!$A$1:$A$30,Perspective!$B$1:$B$30)</f>
        <v>IST,ISTPY@IST,FC0@IST,FC4@IST,ACT_FLASH</v>
      </c>
      <c r="L62" t="s">
        <v>2</v>
      </c>
      <c r="M62" t="s">
        <v>144</v>
      </c>
      <c r="N62" t="s">
        <v>162</v>
      </c>
      <c r="O62">
        <v>2022</v>
      </c>
      <c r="P62" t="s">
        <v>150</v>
      </c>
      <c r="Q62" t="s">
        <v>151</v>
      </c>
      <c r="R62" t="s">
        <v>160</v>
      </c>
      <c r="S62" t="s">
        <v>163</v>
      </c>
      <c r="T62" t="s">
        <v>85</v>
      </c>
      <c r="U62" t="s">
        <v>85</v>
      </c>
      <c r="V62" t="s">
        <v>85</v>
      </c>
      <c r="W62" t="s">
        <v>157</v>
      </c>
      <c r="X62" t="s">
        <v>158</v>
      </c>
      <c r="Y62" s="5" t="s">
        <v>6</v>
      </c>
      <c r="Z62" s="5" t="s">
        <v>7</v>
      </c>
      <c r="AA62" s="5" t="s">
        <v>8</v>
      </c>
      <c r="AB62" s="5" t="s">
        <v>9</v>
      </c>
      <c r="AC62" s="5" t="s">
        <v>10</v>
      </c>
      <c r="AD62" s="5" t="s">
        <v>11</v>
      </c>
      <c r="AE62" s="5" t="s">
        <v>4</v>
      </c>
    </row>
    <row r="63" spans="1:31" hidden="1" x14ac:dyDescent="0.25">
      <c r="A63" t="s">
        <v>82</v>
      </c>
      <c r="B63" t="s">
        <v>5</v>
      </c>
      <c r="C63" t="s">
        <v>5</v>
      </c>
      <c r="D63">
        <v>31</v>
      </c>
      <c r="E63" s="3" t="s">
        <v>60</v>
      </c>
      <c r="G63" t="s">
        <v>61</v>
      </c>
      <c r="H63" s="7" t="str">
        <f t="shared" si="4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000017&amp;PIVOT=</v>
      </c>
      <c r="I63" t="str">
        <f t="shared" si="1"/>
        <v>C:\Users\A1146318\Deutsche Telekom AG\Top Management BI-Microstrategy - Dokumente\Knime\Output\C61X000017rep.xlsx</v>
      </c>
      <c r="J63" t="s">
        <v>1</v>
      </c>
      <c r="K63" t="str">
        <f>_xlfn.XLOOKUP(J63&amp;L63,Perspective!$A$1:$A$30,Perspective!$B$1:$B$30)</f>
        <v>IST,ISTPY%23BASIS,FC0%23BASIS,FC4%23BASIS,ACT_FLASH</v>
      </c>
      <c r="L63" t="s">
        <v>12</v>
      </c>
      <c r="M63" t="s">
        <v>144</v>
      </c>
      <c r="N63" t="s">
        <v>162</v>
      </c>
      <c r="O63">
        <v>2022</v>
      </c>
      <c r="P63" t="s">
        <v>150</v>
      </c>
      <c r="Q63" t="s">
        <v>151</v>
      </c>
      <c r="R63" t="s">
        <v>160</v>
      </c>
      <c r="S63" t="s">
        <v>163</v>
      </c>
      <c r="T63" t="s">
        <v>85</v>
      </c>
      <c r="U63" t="s">
        <v>85</v>
      </c>
      <c r="V63" t="s">
        <v>85</v>
      </c>
      <c r="W63" t="s">
        <v>157</v>
      </c>
      <c r="X63" t="s">
        <v>158</v>
      </c>
      <c r="Y63" s="5" t="s">
        <v>6</v>
      </c>
      <c r="Z63" s="5" t="s">
        <v>7</v>
      </c>
      <c r="AA63" s="5" t="s">
        <v>8</v>
      </c>
      <c r="AB63" s="5" t="s">
        <v>9</v>
      </c>
      <c r="AC63" s="5" t="s">
        <v>10</v>
      </c>
      <c r="AD63" s="5" t="s">
        <v>11</v>
      </c>
      <c r="AE63" s="5" t="s">
        <v>4</v>
      </c>
    </row>
    <row r="64" spans="1:31" hidden="1" x14ac:dyDescent="0.25">
      <c r="A64" t="s">
        <v>82</v>
      </c>
      <c r="B64" t="s">
        <v>5</v>
      </c>
      <c r="C64" t="s">
        <v>5</v>
      </c>
      <c r="D64">
        <v>32</v>
      </c>
      <c r="E64" s="3" t="s">
        <v>62</v>
      </c>
      <c r="G64" t="s">
        <v>63</v>
      </c>
      <c r="H64" s="7" t="str">
        <f t="shared" si="4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660000000&amp;PIVOT=</v>
      </c>
      <c r="I64" t="str">
        <f t="shared" si="1"/>
        <v>C:\Users\A1146318\Deutsche Telekom AG\Top Management BI-Microstrategy - Dokumente\Knime\Output\C660000000org.xlsx</v>
      </c>
      <c r="J64" t="s">
        <v>1</v>
      </c>
      <c r="K64" t="str">
        <f>_xlfn.XLOOKUP(J64&amp;L64,Perspective!$A$1:$A$30,Perspective!$B$1:$B$30)</f>
        <v>IST,ISTPY@IST,FC0@IST,FC4@IST,ACT_FLASH</v>
      </c>
      <c r="L64" t="s">
        <v>2</v>
      </c>
      <c r="M64" t="s">
        <v>144</v>
      </c>
      <c r="N64" t="s">
        <v>162</v>
      </c>
      <c r="O64">
        <v>2022</v>
      </c>
      <c r="P64" t="s">
        <v>150</v>
      </c>
      <c r="Q64" t="s">
        <v>151</v>
      </c>
      <c r="R64" t="s">
        <v>160</v>
      </c>
      <c r="S64" t="s">
        <v>163</v>
      </c>
      <c r="T64" t="s">
        <v>85</v>
      </c>
      <c r="U64" t="s">
        <v>85</v>
      </c>
      <c r="V64" t="s">
        <v>85</v>
      </c>
      <c r="W64" t="s">
        <v>157</v>
      </c>
      <c r="X64" t="s">
        <v>158</v>
      </c>
      <c r="Y64" s="5" t="s">
        <v>6</v>
      </c>
      <c r="Z64" s="5" t="s">
        <v>7</v>
      </c>
      <c r="AA64" s="5" t="s">
        <v>8</v>
      </c>
      <c r="AB64" s="5" t="s">
        <v>9</v>
      </c>
      <c r="AC64" s="5" t="s">
        <v>10</v>
      </c>
      <c r="AD64" s="5" t="s">
        <v>11</v>
      </c>
      <c r="AE64" s="5" t="s">
        <v>4</v>
      </c>
    </row>
    <row r="65" spans="1:31" hidden="1" x14ac:dyDescent="0.25">
      <c r="A65" t="s">
        <v>82</v>
      </c>
      <c r="B65" t="s">
        <v>5</v>
      </c>
      <c r="C65" t="s">
        <v>5</v>
      </c>
      <c r="D65">
        <v>32</v>
      </c>
      <c r="E65" s="3" t="s">
        <v>62</v>
      </c>
      <c r="G65" t="s">
        <v>63</v>
      </c>
      <c r="H65" s="7" t="str">
        <f t="shared" si="4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660000000&amp;PIVOT=</v>
      </c>
      <c r="I65" t="str">
        <f t="shared" si="1"/>
        <v>C:\Users\A1146318\Deutsche Telekom AG\Top Management BI-Microstrategy - Dokumente\Knime\Output\C660000000rep.xlsx</v>
      </c>
      <c r="J65" t="s">
        <v>1</v>
      </c>
      <c r="K65" t="str">
        <f>_xlfn.XLOOKUP(J65&amp;L65,Perspective!$A$1:$A$30,Perspective!$B$1:$B$30)</f>
        <v>IST,ISTPY%23BASIS,FC0%23BASIS,FC4%23BASIS,ACT_FLASH</v>
      </c>
      <c r="L65" t="s">
        <v>12</v>
      </c>
      <c r="M65" t="s">
        <v>144</v>
      </c>
      <c r="N65" t="s">
        <v>162</v>
      </c>
      <c r="O65">
        <v>2022</v>
      </c>
      <c r="P65" t="s">
        <v>150</v>
      </c>
      <c r="Q65" t="s">
        <v>151</v>
      </c>
      <c r="R65" t="s">
        <v>160</v>
      </c>
      <c r="S65" t="s">
        <v>163</v>
      </c>
      <c r="T65" t="s">
        <v>85</v>
      </c>
      <c r="U65" t="s">
        <v>85</v>
      </c>
      <c r="V65" t="s">
        <v>85</v>
      </c>
      <c r="W65" t="s">
        <v>157</v>
      </c>
      <c r="X65" t="s">
        <v>158</v>
      </c>
      <c r="Y65" s="5" t="s">
        <v>6</v>
      </c>
      <c r="Z65" s="5" t="s">
        <v>7</v>
      </c>
      <c r="AA65" s="5" t="s">
        <v>8</v>
      </c>
      <c r="AB65" s="5" t="s">
        <v>9</v>
      </c>
      <c r="AC65" s="5" t="s">
        <v>10</v>
      </c>
      <c r="AD65" s="5" t="s">
        <v>11</v>
      </c>
      <c r="AE65" s="5" t="s">
        <v>4</v>
      </c>
    </row>
    <row r="66" spans="1:31" hidden="1" x14ac:dyDescent="0.25">
      <c r="A66" t="s">
        <v>82</v>
      </c>
      <c r="B66" t="s">
        <v>5</v>
      </c>
      <c r="C66" t="s">
        <v>5</v>
      </c>
      <c r="D66">
        <v>33</v>
      </c>
      <c r="E66" s="3" t="s">
        <v>319</v>
      </c>
      <c r="G66" t="s">
        <v>320</v>
      </c>
      <c r="H66" s="7" t="str">
        <f t="shared" si="4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51X000028&amp;PIVOT=</v>
      </c>
      <c r="I66" t="str">
        <f t="shared" ref="I66:I129" si="5">"C:\Users\A1146318\Deutsche Telekom AG\Top Management BI-Microstrategy - Dokumente\Knime\Output\"&amp;E66&amp;L66&amp;".xlsx"</f>
        <v>C:\Users\A1146318\Deutsche Telekom AG\Top Management BI-Microstrategy - Dokumente\Knime\Output\C51X000028org.xlsx</v>
      </c>
      <c r="J66" t="s">
        <v>1</v>
      </c>
      <c r="K66" t="str">
        <f>_xlfn.XLOOKUP(J66&amp;L66,Perspective!$A$1:$A$30,Perspective!$B$1:$B$30)</f>
        <v>IST,ISTPY@IST,FC0@IST,FC4@IST,ACT_FLASH</v>
      </c>
      <c r="L66" t="s">
        <v>2</v>
      </c>
      <c r="M66" t="s">
        <v>144</v>
      </c>
      <c r="N66" t="s">
        <v>162</v>
      </c>
      <c r="O66">
        <v>2022</v>
      </c>
      <c r="P66" t="s">
        <v>150</v>
      </c>
      <c r="Q66" t="s">
        <v>151</v>
      </c>
      <c r="R66" t="s">
        <v>160</v>
      </c>
      <c r="S66" t="s">
        <v>163</v>
      </c>
      <c r="T66" t="s">
        <v>85</v>
      </c>
      <c r="U66" t="s">
        <v>85</v>
      </c>
      <c r="V66" t="s">
        <v>85</v>
      </c>
      <c r="W66" t="s">
        <v>157</v>
      </c>
      <c r="X66" t="s">
        <v>158</v>
      </c>
      <c r="Y66" s="5" t="s">
        <v>6</v>
      </c>
      <c r="Z66" s="5" t="s">
        <v>7</v>
      </c>
      <c r="AA66" s="5" t="s">
        <v>8</v>
      </c>
      <c r="AB66" s="5" t="s">
        <v>9</v>
      </c>
      <c r="AC66" s="5" t="s">
        <v>10</v>
      </c>
      <c r="AD66" s="5" t="s">
        <v>11</v>
      </c>
      <c r="AE66" s="5" t="s">
        <v>4</v>
      </c>
    </row>
    <row r="67" spans="1:31" hidden="1" x14ac:dyDescent="0.25">
      <c r="A67" t="s">
        <v>82</v>
      </c>
      <c r="B67" t="s">
        <v>5</v>
      </c>
      <c r="C67" t="s">
        <v>5</v>
      </c>
      <c r="D67">
        <v>33</v>
      </c>
      <c r="E67" s="3" t="s">
        <v>319</v>
      </c>
      <c r="G67" t="s">
        <v>320</v>
      </c>
      <c r="H67" s="7" t="str">
        <f t="shared" si="4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51X000028&amp;PIVOT=</v>
      </c>
      <c r="I67" t="str">
        <f t="shared" si="5"/>
        <v>C:\Users\A1146318\Deutsche Telekom AG\Top Management BI-Microstrategy - Dokumente\Knime\Output\C51X000028rep.xlsx</v>
      </c>
      <c r="J67" t="s">
        <v>1</v>
      </c>
      <c r="K67" t="str">
        <f>_xlfn.XLOOKUP(J67&amp;L67,Perspective!$A$1:$A$30,Perspective!$B$1:$B$30)</f>
        <v>IST,ISTPY%23BASIS,FC0%23BASIS,FC4%23BASIS,ACT_FLASH</v>
      </c>
      <c r="L67" t="s">
        <v>12</v>
      </c>
      <c r="M67" t="s">
        <v>144</v>
      </c>
      <c r="N67" t="s">
        <v>162</v>
      </c>
      <c r="O67">
        <v>2022</v>
      </c>
      <c r="P67" t="s">
        <v>150</v>
      </c>
      <c r="Q67" t="s">
        <v>151</v>
      </c>
      <c r="R67" t="s">
        <v>160</v>
      </c>
      <c r="S67" t="s">
        <v>163</v>
      </c>
      <c r="T67" t="s">
        <v>85</v>
      </c>
      <c r="U67" t="s">
        <v>85</v>
      </c>
      <c r="V67" t="s">
        <v>85</v>
      </c>
      <c r="W67" t="s">
        <v>157</v>
      </c>
      <c r="X67" t="s">
        <v>158</v>
      </c>
      <c r="Y67" s="5" t="s">
        <v>6</v>
      </c>
      <c r="Z67" s="5" t="s">
        <v>7</v>
      </c>
      <c r="AA67" s="5" t="s">
        <v>8</v>
      </c>
      <c r="AB67" s="5" t="s">
        <v>9</v>
      </c>
      <c r="AC67" s="5" t="s">
        <v>10</v>
      </c>
      <c r="AD67" s="5" t="s">
        <v>11</v>
      </c>
      <c r="AE67" s="5" t="s">
        <v>4</v>
      </c>
    </row>
    <row r="68" spans="1:31" hidden="1" x14ac:dyDescent="0.25">
      <c r="A68" t="s">
        <v>82</v>
      </c>
      <c r="B68" t="s">
        <v>5</v>
      </c>
      <c r="C68" t="s">
        <v>5</v>
      </c>
      <c r="D68">
        <v>34</v>
      </c>
      <c r="E68" s="3" t="s">
        <v>247</v>
      </c>
      <c r="G68" t="s">
        <v>321</v>
      </c>
      <c r="H68" s="7" t="str">
        <f t="shared" si="4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530000000&amp;PIVOT=</v>
      </c>
      <c r="I68" t="str">
        <f t="shared" si="5"/>
        <v>C:\Users\A1146318\Deutsche Telekom AG\Top Management BI-Microstrategy - Dokumente\Knime\Output\C530000000org.xlsx</v>
      </c>
      <c r="J68" t="s">
        <v>1</v>
      </c>
      <c r="K68" t="str">
        <f>_xlfn.XLOOKUP(J68&amp;L68,Perspective!$A$1:$A$30,Perspective!$B$1:$B$30)</f>
        <v>IST,ISTPY@IST,FC0@IST,FC4@IST,ACT_FLASH</v>
      </c>
      <c r="L68" t="s">
        <v>2</v>
      </c>
      <c r="M68" t="s">
        <v>144</v>
      </c>
      <c r="N68" t="s">
        <v>162</v>
      </c>
      <c r="O68">
        <v>2022</v>
      </c>
      <c r="P68" t="s">
        <v>150</v>
      </c>
      <c r="Q68" t="s">
        <v>151</v>
      </c>
      <c r="R68" t="s">
        <v>160</v>
      </c>
      <c r="S68" t="s">
        <v>163</v>
      </c>
      <c r="T68" t="s">
        <v>85</v>
      </c>
      <c r="U68" t="s">
        <v>85</v>
      </c>
      <c r="V68" t="s">
        <v>85</v>
      </c>
      <c r="W68" t="s">
        <v>157</v>
      </c>
      <c r="X68" t="s">
        <v>158</v>
      </c>
      <c r="Y68" s="5" t="s">
        <v>6</v>
      </c>
      <c r="Z68" s="5" t="s">
        <v>7</v>
      </c>
      <c r="AA68" s="5" t="s">
        <v>8</v>
      </c>
      <c r="AB68" s="5" t="s">
        <v>9</v>
      </c>
      <c r="AC68" s="5" t="s">
        <v>10</v>
      </c>
      <c r="AD68" s="5" t="s">
        <v>11</v>
      </c>
      <c r="AE68" s="5" t="s">
        <v>4</v>
      </c>
    </row>
    <row r="69" spans="1:31" hidden="1" x14ac:dyDescent="0.25">
      <c r="A69" t="s">
        <v>82</v>
      </c>
      <c r="B69" t="s">
        <v>5</v>
      </c>
      <c r="C69" t="s">
        <v>5</v>
      </c>
      <c r="D69">
        <v>34</v>
      </c>
      <c r="E69" s="3" t="s">
        <v>247</v>
      </c>
      <c r="G69" t="s">
        <v>321</v>
      </c>
      <c r="H69" s="7" t="str">
        <f t="shared" si="4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530000000&amp;PIVOT=</v>
      </c>
      <c r="I69" t="str">
        <f t="shared" si="5"/>
        <v>C:\Users\A1146318\Deutsche Telekom AG\Top Management BI-Microstrategy - Dokumente\Knime\Output\C530000000rep.xlsx</v>
      </c>
      <c r="J69" t="s">
        <v>1</v>
      </c>
      <c r="K69" t="str">
        <f>_xlfn.XLOOKUP(J69&amp;L69,Perspective!$A$1:$A$30,Perspective!$B$1:$B$30)</f>
        <v>IST,ISTPY%23BASIS,FC0%23BASIS,FC4%23BASIS,ACT_FLASH</v>
      </c>
      <c r="L69" t="s">
        <v>12</v>
      </c>
      <c r="M69" t="s">
        <v>144</v>
      </c>
      <c r="N69" t="s">
        <v>162</v>
      </c>
      <c r="O69">
        <v>2022</v>
      </c>
      <c r="P69" t="s">
        <v>150</v>
      </c>
      <c r="Q69" t="s">
        <v>151</v>
      </c>
      <c r="R69" t="s">
        <v>160</v>
      </c>
      <c r="S69" t="s">
        <v>163</v>
      </c>
      <c r="T69" t="s">
        <v>85</v>
      </c>
      <c r="U69" t="s">
        <v>85</v>
      </c>
      <c r="V69" t="s">
        <v>85</v>
      </c>
      <c r="W69" t="s">
        <v>157</v>
      </c>
      <c r="X69" t="s">
        <v>158</v>
      </c>
      <c r="Y69" s="5" t="s">
        <v>6</v>
      </c>
      <c r="Z69" s="5" t="s">
        <v>7</v>
      </c>
      <c r="AA69" s="5" t="s">
        <v>8</v>
      </c>
      <c r="AB69" s="5" t="s">
        <v>9</v>
      </c>
      <c r="AC69" s="5" t="s">
        <v>10</v>
      </c>
      <c r="AD69" s="5" t="s">
        <v>11</v>
      </c>
      <c r="AE69" s="5" t="s">
        <v>4</v>
      </c>
    </row>
    <row r="70" spans="1:31" hidden="1" x14ac:dyDescent="0.25">
      <c r="A70" t="s">
        <v>82</v>
      </c>
      <c r="B70" t="s">
        <v>5</v>
      </c>
      <c r="C70" t="s">
        <v>5</v>
      </c>
      <c r="D70">
        <v>35</v>
      </c>
      <c r="E70" s="3" t="s">
        <v>322</v>
      </c>
      <c r="G70" t="s">
        <v>323</v>
      </c>
      <c r="H70" s="7" t="str">
        <f t="shared" si="4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550000000&amp;PIVOT=</v>
      </c>
      <c r="I70" t="str">
        <f t="shared" si="5"/>
        <v>C:\Users\A1146318\Deutsche Telekom AG\Top Management BI-Microstrategy - Dokumente\Knime\Output\C550000000org.xlsx</v>
      </c>
      <c r="J70" t="s">
        <v>1</v>
      </c>
      <c r="K70" t="str">
        <f>_xlfn.XLOOKUP(J70&amp;L70,Perspective!$A$1:$A$30,Perspective!$B$1:$B$30)</f>
        <v>IST,ISTPY@IST,FC0@IST,FC4@IST,ACT_FLASH</v>
      </c>
      <c r="L70" t="s">
        <v>2</v>
      </c>
      <c r="M70" t="s">
        <v>144</v>
      </c>
      <c r="N70" t="s">
        <v>162</v>
      </c>
      <c r="O70">
        <v>2022</v>
      </c>
      <c r="P70" t="s">
        <v>150</v>
      </c>
      <c r="Q70" t="s">
        <v>151</v>
      </c>
      <c r="R70" t="s">
        <v>160</v>
      </c>
      <c r="S70" t="s">
        <v>163</v>
      </c>
      <c r="T70" t="s">
        <v>85</v>
      </c>
      <c r="U70" t="s">
        <v>85</v>
      </c>
      <c r="V70" t="s">
        <v>85</v>
      </c>
      <c r="W70" t="s">
        <v>157</v>
      </c>
      <c r="X70" t="s">
        <v>158</v>
      </c>
      <c r="Y70" s="5" t="s">
        <v>6</v>
      </c>
      <c r="Z70" s="5" t="s">
        <v>7</v>
      </c>
      <c r="AA70" s="5" t="s">
        <v>8</v>
      </c>
      <c r="AB70" s="5" t="s">
        <v>9</v>
      </c>
      <c r="AC70" s="5" t="s">
        <v>10</v>
      </c>
      <c r="AD70" s="5" t="s">
        <v>11</v>
      </c>
      <c r="AE70" s="5" t="s">
        <v>4</v>
      </c>
    </row>
    <row r="71" spans="1:31" hidden="1" x14ac:dyDescent="0.25">
      <c r="A71" t="s">
        <v>82</v>
      </c>
      <c r="B71" t="s">
        <v>5</v>
      </c>
      <c r="C71" t="s">
        <v>5</v>
      </c>
      <c r="D71">
        <v>35</v>
      </c>
      <c r="E71" s="3" t="s">
        <v>322</v>
      </c>
      <c r="G71" t="s">
        <v>323</v>
      </c>
      <c r="H71" s="7" t="str">
        <f t="shared" si="4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550000000&amp;PIVOT=</v>
      </c>
      <c r="I71" t="str">
        <f t="shared" si="5"/>
        <v>C:\Users\A1146318\Deutsche Telekom AG\Top Management BI-Microstrategy - Dokumente\Knime\Output\C550000000rep.xlsx</v>
      </c>
      <c r="J71" t="s">
        <v>1</v>
      </c>
      <c r="K71" t="str">
        <f>_xlfn.XLOOKUP(J71&amp;L71,Perspective!$A$1:$A$30,Perspective!$B$1:$B$30)</f>
        <v>IST,ISTPY%23BASIS,FC0%23BASIS,FC4%23BASIS,ACT_FLASH</v>
      </c>
      <c r="L71" t="s">
        <v>12</v>
      </c>
      <c r="M71" t="s">
        <v>144</v>
      </c>
      <c r="N71" t="s">
        <v>162</v>
      </c>
      <c r="O71">
        <v>2022</v>
      </c>
      <c r="P71" t="s">
        <v>150</v>
      </c>
      <c r="Q71" t="s">
        <v>151</v>
      </c>
      <c r="R71" t="s">
        <v>160</v>
      </c>
      <c r="S71" t="s">
        <v>163</v>
      </c>
      <c r="T71" t="s">
        <v>85</v>
      </c>
      <c r="U71" t="s">
        <v>85</v>
      </c>
      <c r="V71" t="s">
        <v>85</v>
      </c>
      <c r="W71" t="s">
        <v>157</v>
      </c>
      <c r="X71" t="s">
        <v>158</v>
      </c>
      <c r="Y71" s="5" t="s">
        <v>6</v>
      </c>
      <c r="Z71" s="5" t="s">
        <v>7</v>
      </c>
      <c r="AA71" s="5" t="s">
        <v>8</v>
      </c>
      <c r="AB71" s="5" t="s">
        <v>9</v>
      </c>
      <c r="AC71" s="5" t="s">
        <v>10</v>
      </c>
      <c r="AD71" s="5" t="s">
        <v>11</v>
      </c>
      <c r="AE71" s="5" t="s">
        <v>4</v>
      </c>
    </row>
    <row r="72" spans="1:31" hidden="1" x14ac:dyDescent="0.25">
      <c r="A72" t="s">
        <v>82</v>
      </c>
      <c r="B72" t="s">
        <v>5</v>
      </c>
      <c r="C72" t="s">
        <v>5</v>
      </c>
      <c r="D72">
        <v>36</v>
      </c>
      <c r="E72" s="3" t="s">
        <v>324</v>
      </c>
      <c r="G72" t="s">
        <v>325</v>
      </c>
      <c r="H72" s="7" t="str">
        <f t="shared" si="4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560000000&amp;PIVOT=</v>
      </c>
      <c r="I72" t="str">
        <f t="shared" si="5"/>
        <v>C:\Users\A1146318\Deutsche Telekom AG\Top Management BI-Microstrategy - Dokumente\Knime\Output\C560000000org.xlsx</v>
      </c>
      <c r="J72" t="s">
        <v>1</v>
      </c>
      <c r="K72" t="str">
        <f>_xlfn.XLOOKUP(J72&amp;L72,Perspective!$A$1:$A$30,Perspective!$B$1:$B$30)</f>
        <v>IST,ISTPY@IST,FC0@IST,FC4@IST,ACT_FLASH</v>
      </c>
      <c r="L72" t="s">
        <v>2</v>
      </c>
      <c r="M72" t="s">
        <v>144</v>
      </c>
      <c r="N72" t="s">
        <v>162</v>
      </c>
      <c r="O72">
        <v>2022</v>
      </c>
      <c r="P72" t="s">
        <v>150</v>
      </c>
      <c r="Q72" t="s">
        <v>151</v>
      </c>
      <c r="R72" t="s">
        <v>160</v>
      </c>
      <c r="S72" t="s">
        <v>163</v>
      </c>
      <c r="T72" t="s">
        <v>85</v>
      </c>
      <c r="U72" t="s">
        <v>85</v>
      </c>
      <c r="V72" t="s">
        <v>85</v>
      </c>
      <c r="W72" t="s">
        <v>157</v>
      </c>
      <c r="X72" t="s">
        <v>158</v>
      </c>
      <c r="Y72" s="5" t="s">
        <v>6</v>
      </c>
      <c r="Z72" s="5" t="s">
        <v>7</v>
      </c>
      <c r="AA72" s="5" t="s">
        <v>8</v>
      </c>
      <c r="AB72" s="5" t="s">
        <v>9</v>
      </c>
      <c r="AC72" s="5" t="s">
        <v>10</v>
      </c>
      <c r="AD72" s="5" t="s">
        <v>11</v>
      </c>
      <c r="AE72" s="5" t="s">
        <v>4</v>
      </c>
    </row>
    <row r="73" spans="1:31" hidden="1" x14ac:dyDescent="0.25">
      <c r="A73" t="s">
        <v>82</v>
      </c>
      <c r="B73" t="s">
        <v>5</v>
      </c>
      <c r="C73" t="s">
        <v>5</v>
      </c>
      <c r="D73">
        <v>36</v>
      </c>
      <c r="E73" s="3" t="s">
        <v>324</v>
      </c>
      <c r="G73" t="s">
        <v>325</v>
      </c>
      <c r="H73" s="7" t="str">
        <f t="shared" si="4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560000000&amp;PIVOT=</v>
      </c>
      <c r="I73" t="str">
        <f t="shared" si="5"/>
        <v>C:\Users\A1146318\Deutsche Telekom AG\Top Management BI-Microstrategy - Dokumente\Knime\Output\C560000000rep.xlsx</v>
      </c>
      <c r="J73" t="s">
        <v>1</v>
      </c>
      <c r="K73" t="str">
        <f>_xlfn.XLOOKUP(J73&amp;L73,Perspective!$A$1:$A$30,Perspective!$B$1:$B$30)</f>
        <v>IST,ISTPY%23BASIS,FC0%23BASIS,FC4%23BASIS,ACT_FLASH</v>
      </c>
      <c r="L73" t="s">
        <v>12</v>
      </c>
      <c r="M73" t="s">
        <v>144</v>
      </c>
      <c r="N73" t="s">
        <v>162</v>
      </c>
      <c r="O73">
        <v>2022</v>
      </c>
      <c r="P73" t="s">
        <v>150</v>
      </c>
      <c r="Q73" t="s">
        <v>151</v>
      </c>
      <c r="R73" t="s">
        <v>160</v>
      </c>
      <c r="S73" t="s">
        <v>163</v>
      </c>
      <c r="T73" t="s">
        <v>85</v>
      </c>
      <c r="U73" t="s">
        <v>85</v>
      </c>
      <c r="V73" t="s">
        <v>85</v>
      </c>
      <c r="W73" t="s">
        <v>157</v>
      </c>
      <c r="X73" t="s">
        <v>158</v>
      </c>
      <c r="Y73" s="5" t="s">
        <v>6</v>
      </c>
      <c r="Z73" s="5" t="s">
        <v>7</v>
      </c>
      <c r="AA73" s="5" t="s">
        <v>8</v>
      </c>
      <c r="AB73" s="5" t="s">
        <v>9</v>
      </c>
      <c r="AC73" s="5" t="s">
        <v>10</v>
      </c>
      <c r="AD73" s="5" t="s">
        <v>11</v>
      </c>
      <c r="AE73" s="5" t="s">
        <v>4</v>
      </c>
    </row>
    <row r="74" spans="1:31" hidden="1" x14ac:dyDescent="0.25">
      <c r="A74" t="s">
        <v>82</v>
      </c>
      <c r="B74" t="s">
        <v>5</v>
      </c>
      <c r="C74" t="s">
        <v>5</v>
      </c>
      <c r="D74">
        <v>37</v>
      </c>
      <c r="E74" s="3" t="s">
        <v>326</v>
      </c>
      <c r="G74" t="s">
        <v>327</v>
      </c>
      <c r="H74" s="7" t="str">
        <f t="shared" si="4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570000000&amp;PIVOT=</v>
      </c>
      <c r="I74" t="str">
        <f t="shared" si="5"/>
        <v>C:\Users\A1146318\Deutsche Telekom AG\Top Management BI-Microstrategy - Dokumente\Knime\Output\C570000000org.xlsx</v>
      </c>
      <c r="J74" t="s">
        <v>1</v>
      </c>
      <c r="K74" t="str">
        <f>_xlfn.XLOOKUP(J74&amp;L74,Perspective!$A$1:$A$30,Perspective!$B$1:$B$30)</f>
        <v>IST,ISTPY@IST,FC0@IST,FC4@IST,ACT_FLASH</v>
      </c>
      <c r="L74" t="s">
        <v>2</v>
      </c>
      <c r="M74" t="s">
        <v>144</v>
      </c>
      <c r="N74" t="s">
        <v>162</v>
      </c>
      <c r="O74">
        <v>2022</v>
      </c>
      <c r="P74" t="s">
        <v>150</v>
      </c>
      <c r="Q74" t="s">
        <v>151</v>
      </c>
      <c r="R74" t="s">
        <v>160</v>
      </c>
      <c r="S74" t="s">
        <v>163</v>
      </c>
      <c r="T74" t="s">
        <v>85</v>
      </c>
      <c r="U74" t="s">
        <v>85</v>
      </c>
      <c r="V74" t="s">
        <v>85</v>
      </c>
      <c r="W74" t="s">
        <v>157</v>
      </c>
      <c r="X74" t="s">
        <v>158</v>
      </c>
      <c r="Y74" s="5" t="s">
        <v>6</v>
      </c>
      <c r="Z74" s="5" t="s">
        <v>7</v>
      </c>
      <c r="AA74" s="5" t="s">
        <v>8</v>
      </c>
      <c r="AB74" s="5" t="s">
        <v>9</v>
      </c>
      <c r="AC74" s="5" t="s">
        <v>10</v>
      </c>
      <c r="AD74" s="5" t="s">
        <v>11</v>
      </c>
      <c r="AE74" s="5" t="s">
        <v>4</v>
      </c>
    </row>
    <row r="75" spans="1:31" hidden="1" x14ac:dyDescent="0.25">
      <c r="A75" t="s">
        <v>82</v>
      </c>
      <c r="B75" t="s">
        <v>5</v>
      </c>
      <c r="C75" t="s">
        <v>5</v>
      </c>
      <c r="D75">
        <v>37</v>
      </c>
      <c r="E75" s="3" t="s">
        <v>326</v>
      </c>
      <c r="G75" t="s">
        <v>327</v>
      </c>
      <c r="H75" s="7" t="str">
        <f t="shared" si="4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570000000&amp;PIVOT=</v>
      </c>
      <c r="I75" t="str">
        <f t="shared" si="5"/>
        <v>C:\Users\A1146318\Deutsche Telekom AG\Top Management BI-Microstrategy - Dokumente\Knime\Output\C570000000rep.xlsx</v>
      </c>
      <c r="J75" t="s">
        <v>1</v>
      </c>
      <c r="K75" t="str">
        <f>_xlfn.XLOOKUP(J75&amp;L75,Perspective!$A$1:$A$30,Perspective!$B$1:$B$30)</f>
        <v>IST,ISTPY%23BASIS,FC0%23BASIS,FC4%23BASIS,ACT_FLASH</v>
      </c>
      <c r="L75" t="s">
        <v>12</v>
      </c>
      <c r="M75" t="s">
        <v>144</v>
      </c>
      <c r="N75" t="s">
        <v>162</v>
      </c>
      <c r="O75">
        <v>2022</v>
      </c>
      <c r="P75" t="s">
        <v>150</v>
      </c>
      <c r="Q75" t="s">
        <v>151</v>
      </c>
      <c r="R75" t="s">
        <v>160</v>
      </c>
      <c r="S75" t="s">
        <v>163</v>
      </c>
      <c r="T75" t="s">
        <v>85</v>
      </c>
      <c r="U75" t="s">
        <v>85</v>
      </c>
      <c r="V75" t="s">
        <v>85</v>
      </c>
      <c r="W75" t="s">
        <v>157</v>
      </c>
      <c r="X75" t="s">
        <v>158</v>
      </c>
      <c r="Y75" s="5" t="s">
        <v>6</v>
      </c>
      <c r="Z75" s="5" t="s">
        <v>7</v>
      </c>
      <c r="AA75" s="5" t="s">
        <v>8</v>
      </c>
      <c r="AB75" s="5" t="s">
        <v>9</v>
      </c>
      <c r="AC75" s="5" t="s">
        <v>10</v>
      </c>
      <c r="AD75" s="5" t="s">
        <v>11</v>
      </c>
      <c r="AE75" s="5" t="s">
        <v>4</v>
      </c>
    </row>
    <row r="76" spans="1:31" hidden="1" x14ac:dyDescent="0.25">
      <c r="A76" t="s">
        <v>82</v>
      </c>
      <c r="B76" t="s">
        <v>5</v>
      </c>
      <c r="C76" t="s">
        <v>5</v>
      </c>
      <c r="D76">
        <v>38</v>
      </c>
      <c r="E76" s="3" t="s">
        <v>328</v>
      </c>
      <c r="G76" t="s">
        <v>329</v>
      </c>
      <c r="H76" s="7" t="str">
        <f t="shared" si="4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FUN0010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000035&amp;PIVOT=</v>
      </c>
      <c r="I76" t="str">
        <f t="shared" si="5"/>
        <v>C:\Users\A1146318\Deutsche Telekom AG\Top Management BI-Microstrategy - Dokumente\Knime\Output\C61X000035org.xlsx</v>
      </c>
      <c r="J76" t="s">
        <v>1</v>
      </c>
      <c r="K76" t="str">
        <f>_xlfn.XLOOKUP(J76&amp;L76,Perspective!$A$1:$A$30,Perspective!$B$1:$B$30)</f>
        <v>IST,ISTPY@IST,FC0@IST,FC4@IST,ACT_FLASH</v>
      </c>
      <c r="L76" t="s">
        <v>2</v>
      </c>
      <c r="M76" t="s">
        <v>144</v>
      </c>
      <c r="N76" t="s">
        <v>162</v>
      </c>
      <c r="O76">
        <v>2022</v>
      </c>
      <c r="P76" t="s">
        <v>150</v>
      </c>
      <c r="Q76" t="s">
        <v>151</v>
      </c>
      <c r="R76" t="s">
        <v>273</v>
      </c>
      <c r="S76" t="s">
        <v>163</v>
      </c>
      <c r="T76" t="s">
        <v>85</v>
      </c>
      <c r="U76" t="s">
        <v>85</v>
      </c>
      <c r="V76" t="s">
        <v>85</v>
      </c>
      <c r="W76" t="s">
        <v>157</v>
      </c>
      <c r="X76" t="s">
        <v>158</v>
      </c>
      <c r="Y76" s="5" t="s">
        <v>6</v>
      </c>
      <c r="Z76" s="5" t="s">
        <v>7</v>
      </c>
      <c r="AA76" s="5" t="s">
        <v>8</v>
      </c>
      <c r="AB76" s="5" t="s">
        <v>9</v>
      </c>
      <c r="AC76" s="5" t="s">
        <v>10</v>
      </c>
      <c r="AD76" s="5" t="s">
        <v>11</v>
      </c>
      <c r="AE76" s="5" t="s">
        <v>4</v>
      </c>
    </row>
    <row r="77" spans="1:31" hidden="1" x14ac:dyDescent="0.25">
      <c r="A77" t="s">
        <v>82</v>
      </c>
      <c r="B77" t="s">
        <v>5</v>
      </c>
      <c r="C77" t="s">
        <v>5</v>
      </c>
      <c r="D77">
        <v>38</v>
      </c>
      <c r="E77" s="3" t="s">
        <v>328</v>
      </c>
      <c r="G77" t="s">
        <v>329</v>
      </c>
      <c r="H77" s="7" t="str">
        <f t="shared" si="4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FUN0010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000035&amp;PIVOT=</v>
      </c>
      <c r="I77" t="str">
        <f t="shared" si="5"/>
        <v>C:\Users\A1146318\Deutsche Telekom AG\Top Management BI-Microstrategy - Dokumente\Knime\Output\C61X000035rep.xlsx</v>
      </c>
      <c r="J77" t="s">
        <v>1</v>
      </c>
      <c r="K77" t="str">
        <f>_xlfn.XLOOKUP(J77&amp;L77,Perspective!$A$1:$A$30,Perspective!$B$1:$B$30)</f>
        <v>IST,ISTPY%23BASIS,FC0%23BASIS,FC4%23BASIS,ACT_FLASH</v>
      </c>
      <c r="L77" t="s">
        <v>12</v>
      </c>
      <c r="M77" t="s">
        <v>144</v>
      </c>
      <c r="N77" t="s">
        <v>162</v>
      </c>
      <c r="O77">
        <v>2022</v>
      </c>
      <c r="P77" t="s">
        <v>150</v>
      </c>
      <c r="Q77" t="s">
        <v>151</v>
      </c>
      <c r="R77" t="s">
        <v>273</v>
      </c>
      <c r="S77" t="s">
        <v>163</v>
      </c>
      <c r="T77" t="s">
        <v>85</v>
      </c>
      <c r="U77" t="s">
        <v>85</v>
      </c>
      <c r="V77" t="s">
        <v>85</v>
      </c>
      <c r="W77" t="s">
        <v>157</v>
      </c>
      <c r="X77" t="s">
        <v>158</v>
      </c>
      <c r="Y77" s="5" t="s">
        <v>6</v>
      </c>
      <c r="Z77" s="5" t="s">
        <v>7</v>
      </c>
      <c r="AA77" s="5" t="s">
        <v>8</v>
      </c>
      <c r="AB77" s="5" t="s">
        <v>9</v>
      </c>
      <c r="AC77" s="5" t="s">
        <v>10</v>
      </c>
      <c r="AD77" s="5" t="s">
        <v>11</v>
      </c>
      <c r="AE77" s="5" t="s">
        <v>4</v>
      </c>
    </row>
    <row r="78" spans="1:31" hidden="1" x14ac:dyDescent="0.25">
      <c r="A78" t="s">
        <v>82</v>
      </c>
      <c r="B78" t="s">
        <v>5</v>
      </c>
      <c r="C78" t="s">
        <v>5</v>
      </c>
      <c r="D78">
        <v>39</v>
      </c>
      <c r="E78" s="3" t="s">
        <v>331</v>
      </c>
      <c r="G78" t="s">
        <v>330</v>
      </c>
      <c r="H78" s="7" t="str">
        <f t="shared" ref="H78:H109" si="6">CONCATENATE("https://finex.telekom.de/CLMSTR/api/Finex/Values?SERVER=HE113381.emea1.cds.t-internal.com&amp;DATABASE=",M78,"&amp;CUBE=MASTER&amp;MAPPINGMD=false&amp;CHILDREN=false&amp;NODE=true&amp;RECEIVEEMPTY=true&amp;YEAR=",O78,"&amp;PERIOD=",P78,"&amp;CONTENT=",K78,"&amp;REPCUR=GC,LC&amp;FLOW="&amp;S78&amp;"&amp;FUNCTION="&amp;R78&amp;"&amp;LAYER="&amp;T78&amp;"&amp;SUBJECT="&amp;U78&amp;"&amp;SUBJECTID="&amp;V78&amp;"&amp;CONS="&amp;W78&amp;"&amp;PARTNER="&amp;X78&amp;"&amp;REPUNIT=",Q78,"&amp;POSITION=",E78,"&amp;PIVOT=")</f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FUN0010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000038&amp;PIVOT=</v>
      </c>
      <c r="I78" t="str">
        <f t="shared" si="5"/>
        <v>C:\Users\A1146318\Deutsche Telekom AG\Top Management BI-Microstrategy - Dokumente\Knime\Output\C61X000038org.xlsx</v>
      </c>
      <c r="J78" t="s">
        <v>1</v>
      </c>
      <c r="K78" t="str">
        <f>_xlfn.XLOOKUP(J78&amp;L78,Perspective!$A$1:$A$30,Perspective!$B$1:$B$30)</f>
        <v>IST,ISTPY@IST,FC0@IST,FC4@IST,ACT_FLASH</v>
      </c>
      <c r="L78" t="s">
        <v>2</v>
      </c>
      <c r="M78" t="s">
        <v>144</v>
      </c>
      <c r="N78" t="s">
        <v>162</v>
      </c>
      <c r="O78">
        <v>2022</v>
      </c>
      <c r="P78" t="s">
        <v>150</v>
      </c>
      <c r="Q78" t="s">
        <v>151</v>
      </c>
      <c r="R78" t="s">
        <v>273</v>
      </c>
      <c r="S78" t="s">
        <v>163</v>
      </c>
      <c r="T78" t="s">
        <v>85</v>
      </c>
      <c r="U78" t="s">
        <v>85</v>
      </c>
      <c r="V78" t="s">
        <v>85</v>
      </c>
      <c r="W78" t="s">
        <v>157</v>
      </c>
      <c r="X78" t="s">
        <v>158</v>
      </c>
      <c r="Y78" s="5" t="s">
        <v>6</v>
      </c>
      <c r="Z78" s="5" t="s">
        <v>7</v>
      </c>
      <c r="AA78" s="5" t="s">
        <v>8</v>
      </c>
      <c r="AB78" s="5" t="s">
        <v>9</v>
      </c>
      <c r="AC78" s="5" t="s">
        <v>10</v>
      </c>
      <c r="AD78" s="5" t="s">
        <v>11</v>
      </c>
      <c r="AE78" s="5" t="s">
        <v>4</v>
      </c>
    </row>
    <row r="79" spans="1:31" hidden="1" x14ac:dyDescent="0.25">
      <c r="A79" t="s">
        <v>82</v>
      </c>
      <c r="B79" t="s">
        <v>5</v>
      </c>
      <c r="C79" t="s">
        <v>5</v>
      </c>
      <c r="D79">
        <v>39</v>
      </c>
      <c r="E79" s="3" t="s">
        <v>331</v>
      </c>
      <c r="G79" t="s">
        <v>330</v>
      </c>
      <c r="H79" s="7" t="str">
        <f t="shared" si="6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FUN0010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000038&amp;PIVOT=</v>
      </c>
      <c r="I79" t="str">
        <f t="shared" si="5"/>
        <v>C:\Users\A1146318\Deutsche Telekom AG\Top Management BI-Microstrategy - Dokumente\Knime\Output\C61X000038rep.xlsx</v>
      </c>
      <c r="J79" t="s">
        <v>1</v>
      </c>
      <c r="K79" t="str">
        <f>_xlfn.XLOOKUP(J79&amp;L79,Perspective!$A$1:$A$30,Perspective!$B$1:$B$30)</f>
        <v>IST,ISTPY%23BASIS,FC0%23BASIS,FC4%23BASIS,ACT_FLASH</v>
      </c>
      <c r="L79" t="s">
        <v>12</v>
      </c>
      <c r="M79" t="s">
        <v>144</v>
      </c>
      <c r="N79" t="s">
        <v>162</v>
      </c>
      <c r="O79">
        <v>2022</v>
      </c>
      <c r="P79" t="s">
        <v>150</v>
      </c>
      <c r="Q79" t="s">
        <v>151</v>
      </c>
      <c r="R79" t="s">
        <v>273</v>
      </c>
      <c r="S79" t="s">
        <v>163</v>
      </c>
      <c r="T79" t="s">
        <v>85</v>
      </c>
      <c r="U79" t="s">
        <v>85</v>
      </c>
      <c r="V79" t="s">
        <v>85</v>
      </c>
      <c r="W79" t="s">
        <v>157</v>
      </c>
      <c r="X79" t="s">
        <v>158</v>
      </c>
      <c r="Y79" s="5" t="s">
        <v>6</v>
      </c>
      <c r="Z79" s="5" t="s">
        <v>7</v>
      </c>
      <c r="AA79" s="5" t="s">
        <v>8</v>
      </c>
      <c r="AB79" s="5" t="s">
        <v>9</v>
      </c>
      <c r="AC79" s="5" t="s">
        <v>10</v>
      </c>
      <c r="AD79" s="5" t="s">
        <v>11</v>
      </c>
      <c r="AE79" s="5" t="s">
        <v>4</v>
      </c>
    </row>
    <row r="80" spans="1:31" hidden="1" x14ac:dyDescent="0.25">
      <c r="A80" t="s">
        <v>82</v>
      </c>
      <c r="B80" t="s">
        <v>5</v>
      </c>
      <c r="C80" t="s">
        <v>5</v>
      </c>
      <c r="D80">
        <v>40</v>
      </c>
      <c r="E80" s="3" t="s">
        <v>333</v>
      </c>
      <c r="G80" t="s">
        <v>332</v>
      </c>
      <c r="H80" s="7" t="str">
        <f t="shared" si="6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FUN0010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000039&amp;PIVOT=</v>
      </c>
      <c r="I80" t="str">
        <f t="shared" si="5"/>
        <v>C:\Users\A1146318\Deutsche Telekom AG\Top Management BI-Microstrategy - Dokumente\Knime\Output\C61X000039org.xlsx</v>
      </c>
      <c r="J80" t="s">
        <v>1</v>
      </c>
      <c r="K80" t="str">
        <f>_xlfn.XLOOKUP(J80&amp;L80,Perspective!$A$1:$A$30,Perspective!$B$1:$B$30)</f>
        <v>IST,ISTPY@IST,FC0@IST,FC4@IST,ACT_FLASH</v>
      </c>
      <c r="L80" t="s">
        <v>2</v>
      </c>
      <c r="M80" t="s">
        <v>144</v>
      </c>
      <c r="N80" t="s">
        <v>162</v>
      </c>
      <c r="O80">
        <v>2022</v>
      </c>
      <c r="P80" t="s">
        <v>150</v>
      </c>
      <c r="Q80" t="s">
        <v>151</v>
      </c>
      <c r="R80" t="s">
        <v>273</v>
      </c>
      <c r="S80" t="s">
        <v>163</v>
      </c>
      <c r="T80" t="s">
        <v>85</v>
      </c>
      <c r="U80" t="s">
        <v>85</v>
      </c>
      <c r="V80" t="s">
        <v>85</v>
      </c>
      <c r="W80" t="s">
        <v>157</v>
      </c>
      <c r="X80" t="s">
        <v>158</v>
      </c>
      <c r="Y80" s="5" t="s">
        <v>6</v>
      </c>
      <c r="Z80" s="5" t="s">
        <v>7</v>
      </c>
      <c r="AA80" s="5" t="s">
        <v>8</v>
      </c>
      <c r="AB80" s="5" t="s">
        <v>9</v>
      </c>
      <c r="AC80" s="5" t="s">
        <v>10</v>
      </c>
      <c r="AD80" s="5" t="s">
        <v>11</v>
      </c>
      <c r="AE80" s="5" t="s">
        <v>4</v>
      </c>
    </row>
    <row r="81" spans="1:31" hidden="1" x14ac:dyDescent="0.25">
      <c r="A81" t="s">
        <v>82</v>
      </c>
      <c r="B81" t="s">
        <v>5</v>
      </c>
      <c r="C81" t="s">
        <v>5</v>
      </c>
      <c r="D81">
        <v>40</v>
      </c>
      <c r="E81" s="3" t="s">
        <v>333</v>
      </c>
      <c r="G81" t="s">
        <v>332</v>
      </c>
      <c r="H81" s="7" t="str">
        <f t="shared" si="6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FUN0010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000039&amp;PIVOT=</v>
      </c>
      <c r="I81" t="str">
        <f t="shared" si="5"/>
        <v>C:\Users\A1146318\Deutsche Telekom AG\Top Management BI-Microstrategy - Dokumente\Knime\Output\C61X000039rep.xlsx</v>
      </c>
      <c r="J81" t="s">
        <v>1</v>
      </c>
      <c r="K81" t="str">
        <f>_xlfn.XLOOKUP(J81&amp;L81,Perspective!$A$1:$A$30,Perspective!$B$1:$B$30)</f>
        <v>IST,ISTPY%23BASIS,FC0%23BASIS,FC4%23BASIS,ACT_FLASH</v>
      </c>
      <c r="L81" t="s">
        <v>12</v>
      </c>
      <c r="M81" t="s">
        <v>144</v>
      </c>
      <c r="N81" t="s">
        <v>162</v>
      </c>
      <c r="O81">
        <v>2022</v>
      </c>
      <c r="P81" t="s">
        <v>150</v>
      </c>
      <c r="Q81" t="s">
        <v>151</v>
      </c>
      <c r="R81" t="s">
        <v>273</v>
      </c>
      <c r="S81" t="s">
        <v>163</v>
      </c>
      <c r="T81" t="s">
        <v>85</v>
      </c>
      <c r="U81" t="s">
        <v>85</v>
      </c>
      <c r="V81" t="s">
        <v>85</v>
      </c>
      <c r="W81" t="s">
        <v>157</v>
      </c>
      <c r="X81" t="s">
        <v>158</v>
      </c>
      <c r="Y81" s="5" t="s">
        <v>6</v>
      </c>
      <c r="Z81" s="5" t="s">
        <v>7</v>
      </c>
      <c r="AA81" s="5" t="s">
        <v>8</v>
      </c>
      <c r="AB81" s="5" t="s">
        <v>9</v>
      </c>
      <c r="AC81" s="5" t="s">
        <v>10</v>
      </c>
      <c r="AD81" s="5" t="s">
        <v>11</v>
      </c>
      <c r="AE81" s="5" t="s">
        <v>4</v>
      </c>
    </row>
    <row r="82" spans="1:31" hidden="1" x14ac:dyDescent="0.25">
      <c r="A82" t="s">
        <v>82</v>
      </c>
      <c r="B82" t="s">
        <v>5</v>
      </c>
      <c r="C82" t="s">
        <v>5</v>
      </c>
      <c r="D82">
        <v>41</v>
      </c>
      <c r="E82" s="3" t="s">
        <v>335</v>
      </c>
      <c r="G82" t="s">
        <v>334</v>
      </c>
      <c r="H82" s="7" t="str">
        <f t="shared" si="6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FUN0010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000042&amp;PIVOT=</v>
      </c>
      <c r="I82" t="str">
        <f t="shared" si="5"/>
        <v>C:\Users\A1146318\Deutsche Telekom AG\Top Management BI-Microstrategy - Dokumente\Knime\Output\C61X000042org.xlsx</v>
      </c>
      <c r="J82" t="s">
        <v>1</v>
      </c>
      <c r="K82" t="str">
        <f>_xlfn.XLOOKUP(J82&amp;L82,Perspective!$A$1:$A$30,Perspective!$B$1:$B$30)</f>
        <v>IST,ISTPY@IST,FC0@IST,FC4@IST,ACT_FLASH</v>
      </c>
      <c r="L82" t="s">
        <v>2</v>
      </c>
      <c r="M82" t="s">
        <v>144</v>
      </c>
      <c r="N82" t="s">
        <v>162</v>
      </c>
      <c r="O82">
        <v>2022</v>
      </c>
      <c r="P82" t="s">
        <v>150</v>
      </c>
      <c r="Q82" t="s">
        <v>151</v>
      </c>
      <c r="R82" t="s">
        <v>273</v>
      </c>
      <c r="S82" t="s">
        <v>163</v>
      </c>
      <c r="T82" t="s">
        <v>85</v>
      </c>
      <c r="U82" t="s">
        <v>85</v>
      </c>
      <c r="V82" t="s">
        <v>85</v>
      </c>
      <c r="W82" t="s">
        <v>157</v>
      </c>
      <c r="X82" t="s">
        <v>158</v>
      </c>
      <c r="Y82" s="5" t="s">
        <v>6</v>
      </c>
      <c r="Z82" s="5" t="s">
        <v>7</v>
      </c>
      <c r="AA82" s="5" t="s">
        <v>8</v>
      </c>
      <c r="AB82" s="5" t="s">
        <v>9</v>
      </c>
      <c r="AC82" s="5" t="s">
        <v>10</v>
      </c>
      <c r="AD82" s="5" t="s">
        <v>11</v>
      </c>
      <c r="AE82" s="5" t="s">
        <v>4</v>
      </c>
    </row>
    <row r="83" spans="1:31" hidden="1" x14ac:dyDescent="0.25">
      <c r="A83" t="s">
        <v>82</v>
      </c>
      <c r="B83" t="s">
        <v>5</v>
      </c>
      <c r="C83" t="s">
        <v>5</v>
      </c>
      <c r="D83">
        <v>41</v>
      </c>
      <c r="E83" s="3" t="s">
        <v>335</v>
      </c>
      <c r="G83" t="s">
        <v>334</v>
      </c>
      <c r="H83" s="7" t="str">
        <f t="shared" si="6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FUN0010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000042&amp;PIVOT=</v>
      </c>
      <c r="I83" t="str">
        <f t="shared" si="5"/>
        <v>C:\Users\A1146318\Deutsche Telekom AG\Top Management BI-Microstrategy - Dokumente\Knime\Output\C61X000042rep.xlsx</v>
      </c>
      <c r="J83" t="s">
        <v>1</v>
      </c>
      <c r="K83" t="str">
        <f>_xlfn.XLOOKUP(J83&amp;L83,Perspective!$A$1:$A$30,Perspective!$B$1:$B$30)</f>
        <v>IST,ISTPY%23BASIS,FC0%23BASIS,FC4%23BASIS,ACT_FLASH</v>
      </c>
      <c r="L83" t="s">
        <v>12</v>
      </c>
      <c r="M83" t="s">
        <v>144</v>
      </c>
      <c r="N83" t="s">
        <v>162</v>
      </c>
      <c r="O83">
        <v>2022</v>
      </c>
      <c r="P83" t="s">
        <v>150</v>
      </c>
      <c r="Q83" t="s">
        <v>151</v>
      </c>
      <c r="R83" t="s">
        <v>273</v>
      </c>
      <c r="S83" t="s">
        <v>163</v>
      </c>
      <c r="T83" t="s">
        <v>85</v>
      </c>
      <c r="U83" t="s">
        <v>85</v>
      </c>
      <c r="V83" t="s">
        <v>85</v>
      </c>
      <c r="W83" t="s">
        <v>157</v>
      </c>
      <c r="X83" t="s">
        <v>158</v>
      </c>
      <c r="Y83" s="5" t="s">
        <v>6</v>
      </c>
      <c r="Z83" s="5" t="s">
        <v>7</v>
      </c>
      <c r="AA83" s="5" t="s">
        <v>8</v>
      </c>
      <c r="AB83" s="5" t="s">
        <v>9</v>
      </c>
      <c r="AC83" s="5" t="s">
        <v>10</v>
      </c>
      <c r="AD83" s="5" t="s">
        <v>11</v>
      </c>
      <c r="AE83" s="5" t="s">
        <v>4</v>
      </c>
    </row>
    <row r="84" spans="1:31" hidden="1" x14ac:dyDescent="0.25">
      <c r="A84" t="s">
        <v>82</v>
      </c>
      <c r="B84" t="s">
        <v>5</v>
      </c>
      <c r="C84" t="s">
        <v>5</v>
      </c>
      <c r="D84">
        <v>42</v>
      </c>
      <c r="E84" s="3" t="s">
        <v>336</v>
      </c>
      <c r="G84" t="s">
        <v>337</v>
      </c>
      <c r="H84" s="7" t="str">
        <f t="shared" si="6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FUN0010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000047&amp;PIVOT=</v>
      </c>
      <c r="I84" t="str">
        <f t="shared" si="5"/>
        <v>C:\Users\A1146318\Deutsche Telekom AG\Top Management BI-Microstrategy - Dokumente\Knime\Output\C61X000047org.xlsx</v>
      </c>
      <c r="J84" t="s">
        <v>1</v>
      </c>
      <c r="K84" t="str">
        <f>_xlfn.XLOOKUP(J84&amp;L84,Perspective!$A$1:$A$30,Perspective!$B$1:$B$30)</f>
        <v>IST,ISTPY@IST,FC0@IST,FC4@IST,ACT_FLASH</v>
      </c>
      <c r="L84" t="s">
        <v>2</v>
      </c>
      <c r="M84" t="s">
        <v>144</v>
      </c>
      <c r="N84" t="s">
        <v>162</v>
      </c>
      <c r="O84">
        <v>2022</v>
      </c>
      <c r="P84" t="s">
        <v>150</v>
      </c>
      <c r="Q84" t="s">
        <v>151</v>
      </c>
      <c r="R84" t="s">
        <v>273</v>
      </c>
      <c r="S84" t="s">
        <v>163</v>
      </c>
      <c r="T84" t="s">
        <v>85</v>
      </c>
      <c r="U84" t="s">
        <v>85</v>
      </c>
      <c r="V84" t="s">
        <v>85</v>
      </c>
      <c r="W84" t="s">
        <v>157</v>
      </c>
      <c r="X84" t="s">
        <v>158</v>
      </c>
      <c r="Y84" s="5" t="s">
        <v>6</v>
      </c>
      <c r="Z84" s="5" t="s">
        <v>7</v>
      </c>
      <c r="AA84" s="5" t="s">
        <v>8</v>
      </c>
      <c r="AB84" s="5" t="s">
        <v>9</v>
      </c>
      <c r="AC84" s="5" t="s">
        <v>10</v>
      </c>
      <c r="AD84" s="5" t="s">
        <v>11</v>
      </c>
      <c r="AE84" s="5" t="s">
        <v>4</v>
      </c>
    </row>
    <row r="85" spans="1:31" hidden="1" x14ac:dyDescent="0.25">
      <c r="A85" t="s">
        <v>82</v>
      </c>
      <c r="B85" t="s">
        <v>5</v>
      </c>
      <c r="C85" t="s">
        <v>5</v>
      </c>
      <c r="D85">
        <v>42</v>
      </c>
      <c r="E85" s="3" t="s">
        <v>336</v>
      </c>
      <c r="G85" t="s">
        <v>337</v>
      </c>
      <c r="H85" s="7" t="str">
        <f t="shared" si="6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FUN0010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000047&amp;PIVOT=</v>
      </c>
      <c r="I85" t="str">
        <f t="shared" si="5"/>
        <v>C:\Users\A1146318\Deutsche Telekom AG\Top Management BI-Microstrategy - Dokumente\Knime\Output\C61X000047rep.xlsx</v>
      </c>
      <c r="J85" t="s">
        <v>1</v>
      </c>
      <c r="K85" t="str">
        <f>_xlfn.XLOOKUP(J85&amp;L85,Perspective!$A$1:$A$30,Perspective!$B$1:$B$30)</f>
        <v>IST,ISTPY%23BASIS,FC0%23BASIS,FC4%23BASIS,ACT_FLASH</v>
      </c>
      <c r="L85" t="s">
        <v>12</v>
      </c>
      <c r="M85" t="s">
        <v>144</v>
      </c>
      <c r="N85" t="s">
        <v>162</v>
      </c>
      <c r="O85">
        <v>2022</v>
      </c>
      <c r="P85" t="s">
        <v>150</v>
      </c>
      <c r="Q85" t="s">
        <v>151</v>
      </c>
      <c r="R85" t="s">
        <v>273</v>
      </c>
      <c r="S85" t="s">
        <v>163</v>
      </c>
      <c r="T85" t="s">
        <v>85</v>
      </c>
      <c r="U85" t="s">
        <v>85</v>
      </c>
      <c r="V85" t="s">
        <v>85</v>
      </c>
      <c r="W85" t="s">
        <v>157</v>
      </c>
      <c r="X85" t="s">
        <v>158</v>
      </c>
      <c r="Y85" s="5" t="s">
        <v>6</v>
      </c>
      <c r="Z85" s="5" t="s">
        <v>7</v>
      </c>
      <c r="AA85" s="5" t="s">
        <v>8</v>
      </c>
      <c r="AB85" s="5" t="s">
        <v>9</v>
      </c>
      <c r="AC85" s="5" t="s">
        <v>10</v>
      </c>
      <c r="AD85" s="5" t="s">
        <v>11</v>
      </c>
      <c r="AE85" s="5" t="s">
        <v>4</v>
      </c>
    </row>
    <row r="86" spans="1:31" hidden="1" x14ac:dyDescent="0.25">
      <c r="A86" t="s">
        <v>82</v>
      </c>
      <c r="B86" t="s">
        <v>5</v>
      </c>
      <c r="C86" t="s">
        <v>5</v>
      </c>
      <c r="D86">
        <v>43</v>
      </c>
      <c r="E86" s="3" t="s">
        <v>338</v>
      </c>
      <c r="G86" t="s">
        <v>339</v>
      </c>
      <c r="H86" s="7" t="str">
        <f t="shared" si="6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FUN0010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000051&amp;PIVOT=</v>
      </c>
      <c r="I86" t="str">
        <f t="shared" si="5"/>
        <v>C:\Users\A1146318\Deutsche Telekom AG\Top Management BI-Microstrategy - Dokumente\Knime\Output\C61X000051org.xlsx</v>
      </c>
      <c r="J86" t="s">
        <v>1</v>
      </c>
      <c r="K86" t="str">
        <f>_xlfn.XLOOKUP(J86&amp;L86,Perspective!$A$1:$A$30,Perspective!$B$1:$B$30)</f>
        <v>IST,ISTPY@IST,FC0@IST,FC4@IST,ACT_FLASH</v>
      </c>
      <c r="L86" t="s">
        <v>2</v>
      </c>
      <c r="M86" t="s">
        <v>144</v>
      </c>
      <c r="N86" t="s">
        <v>162</v>
      </c>
      <c r="O86">
        <v>2022</v>
      </c>
      <c r="P86" t="s">
        <v>150</v>
      </c>
      <c r="Q86" t="s">
        <v>151</v>
      </c>
      <c r="R86" t="s">
        <v>273</v>
      </c>
      <c r="S86" t="s">
        <v>163</v>
      </c>
      <c r="T86" t="s">
        <v>85</v>
      </c>
      <c r="U86" t="s">
        <v>85</v>
      </c>
      <c r="V86" t="s">
        <v>85</v>
      </c>
      <c r="W86" t="s">
        <v>157</v>
      </c>
      <c r="X86" t="s">
        <v>158</v>
      </c>
      <c r="Y86" s="5" t="s">
        <v>6</v>
      </c>
      <c r="Z86" s="5" t="s">
        <v>7</v>
      </c>
      <c r="AA86" s="5" t="s">
        <v>8</v>
      </c>
      <c r="AB86" s="5" t="s">
        <v>9</v>
      </c>
      <c r="AC86" s="5" t="s">
        <v>10</v>
      </c>
      <c r="AD86" s="5" t="s">
        <v>11</v>
      </c>
      <c r="AE86" s="5" t="s">
        <v>4</v>
      </c>
    </row>
    <row r="87" spans="1:31" hidden="1" x14ac:dyDescent="0.25">
      <c r="A87" t="s">
        <v>82</v>
      </c>
      <c r="B87" t="s">
        <v>5</v>
      </c>
      <c r="C87" t="s">
        <v>5</v>
      </c>
      <c r="D87">
        <v>43</v>
      </c>
      <c r="E87" s="3" t="s">
        <v>338</v>
      </c>
      <c r="G87" t="s">
        <v>339</v>
      </c>
      <c r="H87" s="7" t="str">
        <f t="shared" si="6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FUN0010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000051&amp;PIVOT=</v>
      </c>
      <c r="I87" t="str">
        <f t="shared" si="5"/>
        <v>C:\Users\A1146318\Deutsche Telekom AG\Top Management BI-Microstrategy - Dokumente\Knime\Output\C61X000051rep.xlsx</v>
      </c>
      <c r="J87" t="s">
        <v>1</v>
      </c>
      <c r="K87" t="str">
        <f>_xlfn.XLOOKUP(J87&amp;L87,Perspective!$A$1:$A$30,Perspective!$B$1:$B$30)</f>
        <v>IST,ISTPY%23BASIS,FC0%23BASIS,FC4%23BASIS,ACT_FLASH</v>
      </c>
      <c r="L87" t="s">
        <v>12</v>
      </c>
      <c r="M87" t="s">
        <v>144</v>
      </c>
      <c r="N87" t="s">
        <v>162</v>
      </c>
      <c r="O87">
        <v>2022</v>
      </c>
      <c r="P87" t="s">
        <v>150</v>
      </c>
      <c r="Q87" t="s">
        <v>151</v>
      </c>
      <c r="R87" t="s">
        <v>273</v>
      </c>
      <c r="S87" t="s">
        <v>163</v>
      </c>
      <c r="T87" t="s">
        <v>85</v>
      </c>
      <c r="U87" t="s">
        <v>85</v>
      </c>
      <c r="V87" t="s">
        <v>85</v>
      </c>
      <c r="W87" t="s">
        <v>157</v>
      </c>
      <c r="X87" t="s">
        <v>158</v>
      </c>
      <c r="Y87" s="5" t="s">
        <v>6</v>
      </c>
      <c r="Z87" s="5" t="s">
        <v>7</v>
      </c>
      <c r="AA87" s="5" t="s">
        <v>8</v>
      </c>
      <c r="AB87" s="5" t="s">
        <v>9</v>
      </c>
      <c r="AC87" s="5" t="s">
        <v>10</v>
      </c>
      <c r="AD87" s="5" t="s">
        <v>11</v>
      </c>
      <c r="AE87" s="5" t="s">
        <v>4</v>
      </c>
    </row>
    <row r="88" spans="1:31" hidden="1" x14ac:dyDescent="0.25">
      <c r="A88" t="s">
        <v>82</v>
      </c>
      <c r="B88" t="s">
        <v>5</v>
      </c>
      <c r="C88" t="s">
        <v>5</v>
      </c>
      <c r="D88">
        <v>44</v>
      </c>
      <c r="E88" s="3" t="s">
        <v>340</v>
      </c>
      <c r="G88" t="s">
        <v>341</v>
      </c>
      <c r="H88" s="7" t="str">
        <f t="shared" si="6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FUN0010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000052&amp;PIVOT=</v>
      </c>
      <c r="I88" t="str">
        <f t="shared" si="5"/>
        <v>C:\Users\A1146318\Deutsche Telekom AG\Top Management BI-Microstrategy - Dokumente\Knime\Output\C61X000052org.xlsx</v>
      </c>
      <c r="J88" t="s">
        <v>1</v>
      </c>
      <c r="K88" t="str">
        <f>_xlfn.XLOOKUP(J88&amp;L88,Perspective!$A$1:$A$30,Perspective!$B$1:$B$30)</f>
        <v>IST,ISTPY@IST,FC0@IST,FC4@IST,ACT_FLASH</v>
      </c>
      <c r="L88" t="s">
        <v>2</v>
      </c>
      <c r="M88" t="s">
        <v>144</v>
      </c>
      <c r="N88" t="s">
        <v>162</v>
      </c>
      <c r="O88">
        <v>2022</v>
      </c>
      <c r="P88" t="s">
        <v>150</v>
      </c>
      <c r="Q88" t="s">
        <v>151</v>
      </c>
      <c r="R88" t="s">
        <v>273</v>
      </c>
      <c r="S88" t="s">
        <v>163</v>
      </c>
      <c r="T88" t="s">
        <v>85</v>
      </c>
      <c r="U88" t="s">
        <v>85</v>
      </c>
      <c r="V88" t="s">
        <v>85</v>
      </c>
      <c r="W88" t="s">
        <v>157</v>
      </c>
      <c r="X88" t="s">
        <v>158</v>
      </c>
      <c r="Y88" s="5" t="s">
        <v>6</v>
      </c>
      <c r="Z88" s="5" t="s">
        <v>7</v>
      </c>
      <c r="AA88" s="5" t="s">
        <v>8</v>
      </c>
      <c r="AB88" s="5" t="s">
        <v>9</v>
      </c>
      <c r="AC88" s="5" t="s">
        <v>10</v>
      </c>
      <c r="AD88" s="5" t="s">
        <v>11</v>
      </c>
      <c r="AE88" s="5" t="s">
        <v>4</v>
      </c>
    </row>
    <row r="89" spans="1:31" hidden="1" x14ac:dyDescent="0.25">
      <c r="A89" t="s">
        <v>82</v>
      </c>
      <c r="B89" t="s">
        <v>5</v>
      </c>
      <c r="C89" t="s">
        <v>5</v>
      </c>
      <c r="D89">
        <v>44</v>
      </c>
      <c r="E89" s="3" t="s">
        <v>340</v>
      </c>
      <c r="G89" t="s">
        <v>341</v>
      </c>
      <c r="H89" s="7" t="str">
        <f t="shared" si="6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FUN0010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000052&amp;PIVOT=</v>
      </c>
      <c r="I89" t="str">
        <f t="shared" si="5"/>
        <v>C:\Users\A1146318\Deutsche Telekom AG\Top Management BI-Microstrategy - Dokumente\Knime\Output\C61X000052rep.xlsx</v>
      </c>
      <c r="J89" t="s">
        <v>1</v>
      </c>
      <c r="K89" t="str">
        <f>_xlfn.XLOOKUP(J89&amp;L89,Perspective!$A$1:$A$30,Perspective!$B$1:$B$30)</f>
        <v>IST,ISTPY%23BASIS,FC0%23BASIS,FC4%23BASIS,ACT_FLASH</v>
      </c>
      <c r="L89" t="s">
        <v>12</v>
      </c>
      <c r="M89" t="s">
        <v>144</v>
      </c>
      <c r="N89" t="s">
        <v>162</v>
      </c>
      <c r="O89">
        <v>2022</v>
      </c>
      <c r="P89" t="s">
        <v>150</v>
      </c>
      <c r="Q89" t="s">
        <v>151</v>
      </c>
      <c r="R89" t="s">
        <v>273</v>
      </c>
      <c r="S89" t="s">
        <v>163</v>
      </c>
      <c r="T89" t="s">
        <v>85</v>
      </c>
      <c r="U89" t="s">
        <v>85</v>
      </c>
      <c r="V89" t="s">
        <v>85</v>
      </c>
      <c r="W89" t="s">
        <v>157</v>
      </c>
      <c r="X89" t="s">
        <v>158</v>
      </c>
      <c r="Y89" s="5" t="s">
        <v>6</v>
      </c>
      <c r="Z89" s="5" t="s">
        <v>7</v>
      </c>
      <c r="AA89" s="5" t="s">
        <v>8</v>
      </c>
      <c r="AB89" s="5" t="s">
        <v>9</v>
      </c>
      <c r="AC89" s="5" t="s">
        <v>10</v>
      </c>
      <c r="AD89" s="5" t="s">
        <v>11</v>
      </c>
      <c r="AE89" s="5" t="s">
        <v>4</v>
      </c>
    </row>
    <row r="90" spans="1:31" hidden="1" x14ac:dyDescent="0.25">
      <c r="A90" t="s">
        <v>82</v>
      </c>
      <c r="B90" t="s">
        <v>5</v>
      </c>
      <c r="C90" t="s">
        <v>5</v>
      </c>
      <c r="D90">
        <v>45</v>
      </c>
      <c r="E90" s="3" t="s">
        <v>342</v>
      </c>
      <c r="G90" t="s">
        <v>343</v>
      </c>
      <c r="H90" s="7" t="str">
        <f t="shared" si="6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FUN0010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000053&amp;PIVOT=</v>
      </c>
      <c r="I90" t="str">
        <f t="shared" si="5"/>
        <v>C:\Users\A1146318\Deutsche Telekom AG\Top Management BI-Microstrategy - Dokumente\Knime\Output\C61X000053org.xlsx</v>
      </c>
      <c r="J90" t="s">
        <v>1</v>
      </c>
      <c r="K90" t="str">
        <f>_xlfn.XLOOKUP(J90&amp;L90,Perspective!$A$1:$A$30,Perspective!$B$1:$B$30)</f>
        <v>IST,ISTPY@IST,FC0@IST,FC4@IST,ACT_FLASH</v>
      </c>
      <c r="L90" t="s">
        <v>2</v>
      </c>
      <c r="M90" t="s">
        <v>144</v>
      </c>
      <c r="N90" t="s">
        <v>162</v>
      </c>
      <c r="O90">
        <v>2022</v>
      </c>
      <c r="P90" t="s">
        <v>150</v>
      </c>
      <c r="Q90" t="s">
        <v>151</v>
      </c>
      <c r="R90" t="s">
        <v>273</v>
      </c>
      <c r="S90" t="s">
        <v>163</v>
      </c>
      <c r="T90" t="s">
        <v>85</v>
      </c>
      <c r="U90" t="s">
        <v>85</v>
      </c>
      <c r="V90" t="s">
        <v>85</v>
      </c>
      <c r="W90" t="s">
        <v>157</v>
      </c>
      <c r="X90" t="s">
        <v>158</v>
      </c>
      <c r="Y90" s="5" t="s">
        <v>6</v>
      </c>
      <c r="Z90" s="5" t="s">
        <v>7</v>
      </c>
      <c r="AA90" s="5" t="s">
        <v>8</v>
      </c>
      <c r="AB90" s="5" t="s">
        <v>9</v>
      </c>
      <c r="AC90" s="5" t="s">
        <v>10</v>
      </c>
      <c r="AD90" s="5" t="s">
        <v>11</v>
      </c>
      <c r="AE90" s="5" t="s">
        <v>4</v>
      </c>
    </row>
    <row r="91" spans="1:31" hidden="1" x14ac:dyDescent="0.25">
      <c r="A91" t="s">
        <v>82</v>
      </c>
      <c r="B91" t="s">
        <v>5</v>
      </c>
      <c r="C91" t="s">
        <v>5</v>
      </c>
      <c r="D91">
        <v>45</v>
      </c>
      <c r="E91" s="3" t="s">
        <v>342</v>
      </c>
      <c r="G91" t="s">
        <v>343</v>
      </c>
      <c r="H91" s="7" t="str">
        <f t="shared" si="6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FUN0010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000053&amp;PIVOT=</v>
      </c>
      <c r="I91" t="str">
        <f t="shared" si="5"/>
        <v>C:\Users\A1146318\Deutsche Telekom AG\Top Management BI-Microstrategy - Dokumente\Knime\Output\C61X000053rep.xlsx</v>
      </c>
      <c r="J91" t="s">
        <v>1</v>
      </c>
      <c r="K91" t="str">
        <f>_xlfn.XLOOKUP(J91&amp;L91,Perspective!$A$1:$A$30,Perspective!$B$1:$B$30)</f>
        <v>IST,ISTPY%23BASIS,FC0%23BASIS,FC4%23BASIS,ACT_FLASH</v>
      </c>
      <c r="L91" t="s">
        <v>12</v>
      </c>
      <c r="M91" t="s">
        <v>144</v>
      </c>
      <c r="N91" t="s">
        <v>162</v>
      </c>
      <c r="O91">
        <v>2022</v>
      </c>
      <c r="P91" t="s">
        <v>150</v>
      </c>
      <c r="Q91" t="s">
        <v>151</v>
      </c>
      <c r="R91" t="s">
        <v>273</v>
      </c>
      <c r="S91" t="s">
        <v>163</v>
      </c>
      <c r="T91" t="s">
        <v>85</v>
      </c>
      <c r="U91" t="s">
        <v>85</v>
      </c>
      <c r="V91" t="s">
        <v>85</v>
      </c>
      <c r="W91" t="s">
        <v>157</v>
      </c>
      <c r="X91" t="s">
        <v>158</v>
      </c>
      <c r="Y91" s="5" t="s">
        <v>6</v>
      </c>
      <c r="Z91" s="5" t="s">
        <v>7</v>
      </c>
      <c r="AA91" s="5" t="s">
        <v>8</v>
      </c>
      <c r="AB91" s="5" t="s">
        <v>9</v>
      </c>
      <c r="AC91" s="5" t="s">
        <v>10</v>
      </c>
      <c r="AD91" s="5" t="s">
        <v>11</v>
      </c>
      <c r="AE91" s="5" t="s">
        <v>4</v>
      </c>
    </row>
    <row r="92" spans="1:31" hidden="1" x14ac:dyDescent="0.25">
      <c r="A92" t="s">
        <v>82</v>
      </c>
      <c r="B92" t="s">
        <v>5</v>
      </c>
      <c r="C92" t="s">
        <v>5</v>
      </c>
      <c r="D92">
        <v>46</v>
      </c>
      <c r="E92" s="3" t="s">
        <v>344</v>
      </c>
      <c r="G92" t="s">
        <v>345</v>
      </c>
      <c r="H92" s="7" t="str">
        <f t="shared" si="6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FUN0010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000056&amp;PIVOT=</v>
      </c>
      <c r="I92" t="str">
        <f t="shared" si="5"/>
        <v>C:\Users\A1146318\Deutsche Telekom AG\Top Management BI-Microstrategy - Dokumente\Knime\Output\C61X000056org.xlsx</v>
      </c>
      <c r="J92" t="s">
        <v>1</v>
      </c>
      <c r="K92" t="str">
        <f>_xlfn.XLOOKUP(J92&amp;L92,Perspective!$A$1:$A$30,Perspective!$B$1:$B$30)</f>
        <v>IST,ISTPY@IST,FC0@IST,FC4@IST,ACT_FLASH</v>
      </c>
      <c r="L92" t="s">
        <v>2</v>
      </c>
      <c r="M92" t="s">
        <v>144</v>
      </c>
      <c r="N92" t="s">
        <v>162</v>
      </c>
      <c r="O92">
        <v>2022</v>
      </c>
      <c r="P92" t="s">
        <v>150</v>
      </c>
      <c r="Q92" t="s">
        <v>151</v>
      </c>
      <c r="R92" t="s">
        <v>273</v>
      </c>
      <c r="S92" t="s">
        <v>163</v>
      </c>
      <c r="T92" t="s">
        <v>85</v>
      </c>
      <c r="U92" t="s">
        <v>85</v>
      </c>
      <c r="V92" t="s">
        <v>85</v>
      </c>
      <c r="W92" t="s">
        <v>157</v>
      </c>
      <c r="X92" t="s">
        <v>158</v>
      </c>
      <c r="Y92" s="5" t="s">
        <v>6</v>
      </c>
      <c r="Z92" s="5" t="s">
        <v>7</v>
      </c>
      <c r="AA92" s="5" t="s">
        <v>8</v>
      </c>
      <c r="AB92" s="5" t="s">
        <v>9</v>
      </c>
      <c r="AC92" s="5" t="s">
        <v>10</v>
      </c>
      <c r="AD92" s="5" t="s">
        <v>11</v>
      </c>
      <c r="AE92" s="5" t="s">
        <v>4</v>
      </c>
    </row>
    <row r="93" spans="1:31" hidden="1" x14ac:dyDescent="0.25">
      <c r="A93" t="s">
        <v>82</v>
      </c>
      <c r="B93" t="s">
        <v>5</v>
      </c>
      <c r="C93" t="s">
        <v>5</v>
      </c>
      <c r="D93">
        <v>46</v>
      </c>
      <c r="E93" s="3" t="s">
        <v>344</v>
      </c>
      <c r="G93" t="s">
        <v>345</v>
      </c>
      <c r="H93" s="7" t="str">
        <f t="shared" si="6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FUN0010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000056&amp;PIVOT=</v>
      </c>
      <c r="I93" t="str">
        <f t="shared" si="5"/>
        <v>C:\Users\A1146318\Deutsche Telekom AG\Top Management BI-Microstrategy - Dokumente\Knime\Output\C61X000056rep.xlsx</v>
      </c>
      <c r="J93" t="s">
        <v>1</v>
      </c>
      <c r="K93" t="str">
        <f>_xlfn.XLOOKUP(J93&amp;L93,Perspective!$A$1:$A$30,Perspective!$B$1:$B$30)</f>
        <v>IST,ISTPY%23BASIS,FC0%23BASIS,FC4%23BASIS,ACT_FLASH</v>
      </c>
      <c r="L93" t="s">
        <v>12</v>
      </c>
      <c r="M93" t="s">
        <v>144</v>
      </c>
      <c r="N93" t="s">
        <v>162</v>
      </c>
      <c r="O93">
        <v>2022</v>
      </c>
      <c r="P93" t="s">
        <v>150</v>
      </c>
      <c r="Q93" t="s">
        <v>151</v>
      </c>
      <c r="R93" t="s">
        <v>273</v>
      </c>
      <c r="S93" t="s">
        <v>163</v>
      </c>
      <c r="T93" t="s">
        <v>85</v>
      </c>
      <c r="U93" t="s">
        <v>85</v>
      </c>
      <c r="V93" t="s">
        <v>85</v>
      </c>
      <c r="W93" t="s">
        <v>157</v>
      </c>
      <c r="X93" t="s">
        <v>158</v>
      </c>
      <c r="Y93" s="5" t="s">
        <v>6</v>
      </c>
      <c r="Z93" s="5" t="s">
        <v>7</v>
      </c>
      <c r="AA93" s="5" t="s">
        <v>8</v>
      </c>
      <c r="AB93" s="5" t="s">
        <v>9</v>
      </c>
      <c r="AC93" s="5" t="s">
        <v>10</v>
      </c>
      <c r="AD93" s="5" t="s">
        <v>11</v>
      </c>
      <c r="AE93" s="5" t="s">
        <v>4</v>
      </c>
    </row>
    <row r="94" spans="1:31" hidden="1" x14ac:dyDescent="0.25">
      <c r="A94" t="s">
        <v>82</v>
      </c>
      <c r="B94" t="s">
        <v>5</v>
      </c>
      <c r="C94" t="s">
        <v>5</v>
      </c>
      <c r="D94">
        <v>47</v>
      </c>
      <c r="E94" s="3" t="s">
        <v>346</v>
      </c>
      <c r="G94" t="s">
        <v>347</v>
      </c>
      <c r="H94" s="7" t="str">
        <f t="shared" si="6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FUN0010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000061&amp;PIVOT=</v>
      </c>
      <c r="I94" t="str">
        <f t="shared" si="5"/>
        <v>C:\Users\A1146318\Deutsche Telekom AG\Top Management BI-Microstrategy - Dokumente\Knime\Output\C61X000061org.xlsx</v>
      </c>
      <c r="J94" t="s">
        <v>1</v>
      </c>
      <c r="K94" t="str">
        <f>_xlfn.XLOOKUP(J94&amp;L94,Perspective!$A$1:$A$30,Perspective!$B$1:$B$30)</f>
        <v>IST,ISTPY@IST,FC0@IST,FC4@IST,ACT_FLASH</v>
      </c>
      <c r="L94" t="s">
        <v>2</v>
      </c>
      <c r="M94" t="s">
        <v>144</v>
      </c>
      <c r="N94" t="s">
        <v>162</v>
      </c>
      <c r="O94">
        <v>2022</v>
      </c>
      <c r="P94" t="s">
        <v>150</v>
      </c>
      <c r="Q94" t="s">
        <v>151</v>
      </c>
      <c r="R94" t="s">
        <v>273</v>
      </c>
      <c r="S94" t="s">
        <v>163</v>
      </c>
      <c r="T94" t="s">
        <v>85</v>
      </c>
      <c r="U94" t="s">
        <v>85</v>
      </c>
      <c r="V94" t="s">
        <v>85</v>
      </c>
      <c r="W94" t="s">
        <v>157</v>
      </c>
      <c r="X94" t="s">
        <v>158</v>
      </c>
      <c r="Y94" s="5" t="s">
        <v>6</v>
      </c>
      <c r="Z94" s="5" t="s">
        <v>7</v>
      </c>
      <c r="AA94" s="5" t="s">
        <v>8</v>
      </c>
      <c r="AB94" s="5" t="s">
        <v>9</v>
      </c>
      <c r="AC94" s="5" t="s">
        <v>10</v>
      </c>
      <c r="AD94" s="5" t="s">
        <v>11</v>
      </c>
      <c r="AE94" s="5" t="s">
        <v>4</v>
      </c>
    </row>
    <row r="95" spans="1:31" hidden="1" x14ac:dyDescent="0.25">
      <c r="A95" t="s">
        <v>82</v>
      </c>
      <c r="B95" t="s">
        <v>5</v>
      </c>
      <c r="C95" t="s">
        <v>5</v>
      </c>
      <c r="D95">
        <v>47</v>
      </c>
      <c r="E95" s="3" t="s">
        <v>346</v>
      </c>
      <c r="G95" t="s">
        <v>347</v>
      </c>
      <c r="H95" s="7" t="str">
        <f t="shared" si="6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FUN0010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000061&amp;PIVOT=</v>
      </c>
      <c r="I95" t="str">
        <f t="shared" si="5"/>
        <v>C:\Users\A1146318\Deutsche Telekom AG\Top Management BI-Microstrategy - Dokumente\Knime\Output\C61X000061rep.xlsx</v>
      </c>
      <c r="J95" t="s">
        <v>1</v>
      </c>
      <c r="K95" t="str">
        <f>_xlfn.XLOOKUP(J95&amp;L95,Perspective!$A$1:$A$30,Perspective!$B$1:$B$30)</f>
        <v>IST,ISTPY%23BASIS,FC0%23BASIS,FC4%23BASIS,ACT_FLASH</v>
      </c>
      <c r="L95" t="s">
        <v>12</v>
      </c>
      <c r="M95" t="s">
        <v>144</v>
      </c>
      <c r="N95" t="s">
        <v>162</v>
      </c>
      <c r="O95">
        <v>2022</v>
      </c>
      <c r="P95" t="s">
        <v>150</v>
      </c>
      <c r="Q95" t="s">
        <v>151</v>
      </c>
      <c r="R95" t="s">
        <v>273</v>
      </c>
      <c r="S95" t="s">
        <v>163</v>
      </c>
      <c r="T95" t="s">
        <v>85</v>
      </c>
      <c r="U95" t="s">
        <v>85</v>
      </c>
      <c r="V95" t="s">
        <v>85</v>
      </c>
      <c r="W95" t="s">
        <v>157</v>
      </c>
      <c r="X95" t="s">
        <v>158</v>
      </c>
      <c r="Y95" s="5" t="s">
        <v>6</v>
      </c>
      <c r="Z95" s="5" t="s">
        <v>7</v>
      </c>
      <c r="AA95" s="5" t="s">
        <v>8</v>
      </c>
      <c r="AB95" s="5" t="s">
        <v>9</v>
      </c>
      <c r="AC95" s="5" t="s">
        <v>10</v>
      </c>
      <c r="AD95" s="5" t="s">
        <v>11</v>
      </c>
      <c r="AE95" s="5" t="s">
        <v>4</v>
      </c>
    </row>
    <row r="96" spans="1:31" hidden="1" x14ac:dyDescent="0.25">
      <c r="A96" t="s">
        <v>82</v>
      </c>
      <c r="B96" t="s">
        <v>5</v>
      </c>
      <c r="C96" t="s">
        <v>5</v>
      </c>
      <c r="D96">
        <v>48</v>
      </c>
      <c r="E96" s="3" t="s">
        <v>348</v>
      </c>
      <c r="G96" t="s">
        <v>349</v>
      </c>
      <c r="H96" s="7" t="str">
        <f t="shared" si="6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FUN0010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000062&amp;PIVOT=</v>
      </c>
      <c r="I96" t="str">
        <f t="shared" si="5"/>
        <v>C:\Users\A1146318\Deutsche Telekom AG\Top Management BI-Microstrategy - Dokumente\Knime\Output\C61X000062org.xlsx</v>
      </c>
      <c r="J96" t="s">
        <v>1</v>
      </c>
      <c r="K96" t="str">
        <f>_xlfn.XLOOKUP(J96&amp;L96,Perspective!$A$1:$A$30,Perspective!$B$1:$B$30)</f>
        <v>IST,ISTPY@IST,FC0@IST,FC4@IST,ACT_FLASH</v>
      </c>
      <c r="L96" t="s">
        <v>2</v>
      </c>
      <c r="M96" t="s">
        <v>144</v>
      </c>
      <c r="N96" t="s">
        <v>162</v>
      </c>
      <c r="O96">
        <v>2022</v>
      </c>
      <c r="P96" t="s">
        <v>150</v>
      </c>
      <c r="Q96" t="s">
        <v>151</v>
      </c>
      <c r="R96" t="s">
        <v>273</v>
      </c>
      <c r="S96" t="s">
        <v>163</v>
      </c>
      <c r="T96" t="s">
        <v>85</v>
      </c>
      <c r="U96" t="s">
        <v>85</v>
      </c>
      <c r="V96" t="s">
        <v>85</v>
      </c>
      <c r="W96" t="s">
        <v>157</v>
      </c>
      <c r="X96" t="s">
        <v>158</v>
      </c>
      <c r="Y96" s="5" t="s">
        <v>6</v>
      </c>
      <c r="Z96" s="5" t="s">
        <v>7</v>
      </c>
      <c r="AA96" s="5" t="s">
        <v>8</v>
      </c>
      <c r="AB96" s="5" t="s">
        <v>9</v>
      </c>
      <c r="AC96" s="5" t="s">
        <v>10</v>
      </c>
      <c r="AD96" s="5" t="s">
        <v>11</v>
      </c>
      <c r="AE96" s="5" t="s">
        <v>4</v>
      </c>
    </row>
    <row r="97" spans="1:31" hidden="1" x14ac:dyDescent="0.25">
      <c r="A97" t="s">
        <v>82</v>
      </c>
      <c r="B97" t="s">
        <v>5</v>
      </c>
      <c r="C97" t="s">
        <v>5</v>
      </c>
      <c r="D97">
        <v>48</v>
      </c>
      <c r="E97" s="3" t="s">
        <v>348</v>
      </c>
      <c r="G97" t="s">
        <v>349</v>
      </c>
      <c r="H97" s="7" t="str">
        <f t="shared" si="6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FUN0010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000062&amp;PIVOT=</v>
      </c>
      <c r="I97" t="str">
        <f t="shared" si="5"/>
        <v>C:\Users\A1146318\Deutsche Telekom AG\Top Management BI-Microstrategy - Dokumente\Knime\Output\C61X000062rep.xlsx</v>
      </c>
      <c r="J97" t="s">
        <v>1</v>
      </c>
      <c r="K97" t="str">
        <f>_xlfn.XLOOKUP(J97&amp;L97,Perspective!$A$1:$A$30,Perspective!$B$1:$B$30)</f>
        <v>IST,ISTPY%23BASIS,FC0%23BASIS,FC4%23BASIS,ACT_FLASH</v>
      </c>
      <c r="L97" t="s">
        <v>12</v>
      </c>
      <c r="M97" t="s">
        <v>144</v>
      </c>
      <c r="N97" t="s">
        <v>162</v>
      </c>
      <c r="O97">
        <v>2022</v>
      </c>
      <c r="P97" t="s">
        <v>150</v>
      </c>
      <c r="Q97" t="s">
        <v>151</v>
      </c>
      <c r="R97" t="s">
        <v>273</v>
      </c>
      <c r="S97" t="s">
        <v>163</v>
      </c>
      <c r="T97" t="s">
        <v>85</v>
      </c>
      <c r="U97" t="s">
        <v>85</v>
      </c>
      <c r="V97" t="s">
        <v>85</v>
      </c>
      <c r="W97" t="s">
        <v>157</v>
      </c>
      <c r="X97" t="s">
        <v>158</v>
      </c>
      <c r="Y97" s="5" t="s">
        <v>6</v>
      </c>
      <c r="Z97" s="5" t="s">
        <v>7</v>
      </c>
      <c r="AA97" s="5" t="s">
        <v>8</v>
      </c>
      <c r="AB97" s="5" t="s">
        <v>9</v>
      </c>
      <c r="AC97" s="5" t="s">
        <v>10</v>
      </c>
      <c r="AD97" s="5" t="s">
        <v>11</v>
      </c>
      <c r="AE97" s="5" t="s">
        <v>4</v>
      </c>
    </row>
    <row r="98" spans="1:31" hidden="1" x14ac:dyDescent="0.25">
      <c r="A98" t="s">
        <v>82</v>
      </c>
      <c r="B98" t="s">
        <v>5</v>
      </c>
      <c r="C98" t="s">
        <v>5</v>
      </c>
      <c r="D98">
        <v>49</v>
      </c>
      <c r="E98" s="3" t="s">
        <v>350</v>
      </c>
      <c r="G98" t="s">
        <v>351</v>
      </c>
      <c r="H98" s="7" t="str">
        <f t="shared" si="6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FUN0010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000063&amp;PIVOT=</v>
      </c>
      <c r="I98" t="str">
        <f t="shared" si="5"/>
        <v>C:\Users\A1146318\Deutsche Telekom AG\Top Management BI-Microstrategy - Dokumente\Knime\Output\C61X000063org.xlsx</v>
      </c>
      <c r="J98" t="s">
        <v>1</v>
      </c>
      <c r="K98" t="str">
        <f>_xlfn.XLOOKUP(J98&amp;L98,Perspective!$A$1:$A$30,Perspective!$B$1:$B$30)</f>
        <v>IST,ISTPY@IST,FC0@IST,FC4@IST,ACT_FLASH</v>
      </c>
      <c r="L98" t="s">
        <v>2</v>
      </c>
      <c r="M98" t="s">
        <v>144</v>
      </c>
      <c r="N98" t="s">
        <v>162</v>
      </c>
      <c r="O98">
        <v>2022</v>
      </c>
      <c r="P98" t="s">
        <v>150</v>
      </c>
      <c r="Q98" t="s">
        <v>151</v>
      </c>
      <c r="R98" t="s">
        <v>273</v>
      </c>
      <c r="S98" t="s">
        <v>163</v>
      </c>
      <c r="T98" t="s">
        <v>85</v>
      </c>
      <c r="U98" t="s">
        <v>85</v>
      </c>
      <c r="V98" t="s">
        <v>85</v>
      </c>
      <c r="W98" t="s">
        <v>157</v>
      </c>
      <c r="X98" t="s">
        <v>158</v>
      </c>
      <c r="Y98" s="5" t="s">
        <v>6</v>
      </c>
      <c r="Z98" s="5" t="s">
        <v>7</v>
      </c>
      <c r="AA98" s="5" t="s">
        <v>8</v>
      </c>
      <c r="AB98" s="5" t="s">
        <v>9</v>
      </c>
      <c r="AC98" s="5" t="s">
        <v>10</v>
      </c>
      <c r="AD98" s="5" t="s">
        <v>11</v>
      </c>
      <c r="AE98" s="5" t="s">
        <v>4</v>
      </c>
    </row>
    <row r="99" spans="1:31" hidden="1" x14ac:dyDescent="0.25">
      <c r="A99" t="s">
        <v>82</v>
      </c>
      <c r="B99" t="s">
        <v>5</v>
      </c>
      <c r="C99" t="s">
        <v>5</v>
      </c>
      <c r="D99">
        <v>49</v>
      </c>
      <c r="E99" s="3" t="s">
        <v>350</v>
      </c>
      <c r="G99" t="s">
        <v>351</v>
      </c>
      <c r="H99" s="7" t="str">
        <f t="shared" si="6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FUN0010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000063&amp;PIVOT=</v>
      </c>
      <c r="I99" t="str">
        <f t="shared" si="5"/>
        <v>C:\Users\A1146318\Deutsche Telekom AG\Top Management BI-Microstrategy - Dokumente\Knime\Output\C61X000063rep.xlsx</v>
      </c>
      <c r="J99" t="s">
        <v>1</v>
      </c>
      <c r="K99" t="str">
        <f>_xlfn.XLOOKUP(J99&amp;L99,Perspective!$A$1:$A$30,Perspective!$B$1:$B$30)</f>
        <v>IST,ISTPY%23BASIS,FC0%23BASIS,FC4%23BASIS,ACT_FLASH</v>
      </c>
      <c r="L99" t="s">
        <v>12</v>
      </c>
      <c r="M99" t="s">
        <v>144</v>
      </c>
      <c r="N99" t="s">
        <v>162</v>
      </c>
      <c r="O99">
        <v>2022</v>
      </c>
      <c r="P99" t="s">
        <v>150</v>
      </c>
      <c r="Q99" t="s">
        <v>151</v>
      </c>
      <c r="R99" t="s">
        <v>273</v>
      </c>
      <c r="S99" t="s">
        <v>163</v>
      </c>
      <c r="T99" t="s">
        <v>85</v>
      </c>
      <c r="U99" t="s">
        <v>85</v>
      </c>
      <c r="V99" t="s">
        <v>85</v>
      </c>
      <c r="W99" t="s">
        <v>157</v>
      </c>
      <c r="X99" t="s">
        <v>158</v>
      </c>
      <c r="Y99" s="5" t="s">
        <v>6</v>
      </c>
      <c r="Z99" s="5" t="s">
        <v>7</v>
      </c>
      <c r="AA99" s="5" t="s">
        <v>8</v>
      </c>
      <c r="AB99" s="5" t="s">
        <v>9</v>
      </c>
      <c r="AC99" s="5" t="s">
        <v>10</v>
      </c>
      <c r="AD99" s="5" t="s">
        <v>11</v>
      </c>
      <c r="AE99" s="5" t="s">
        <v>4</v>
      </c>
    </row>
    <row r="100" spans="1:31" hidden="1" x14ac:dyDescent="0.25">
      <c r="A100" t="s">
        <v>82</v>
      </c>
      <c r="B100" t="s">
        <v>5</v>
      </c>
      <c r="C100" t="s">
        <v>5</v>
      </c>
      <c r="D100">
        <v>50</v>
      </c>
      <c r="E100" s="3" t="s">
        <v>352</v>
      </c>
      <c r="G100" t="s">
        <v>353</v>
      </c>
      <c r="H100" s="7" t="str">
        <f t="shared" si="6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FUN0010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000064&amp;PIVOT=</v>
      </c>
      <c r="I100" t="str">
        <f t="shared" si="5"/>
        <v>C:\Users\A1146318\Deutsche Telekom AG\Top Management BI-Microstrategy - Dokumente\Knime\Output\C61X000064org.xlsx</v>
      </c>
      <c r="J100" t="s">
        <v>1</v>
      </c>
      <c r="K100" t="str">
        <f>_xlfn.XLOOKUP(J100&amp;L100,Perspective!$A$1:$A$30,Perspective!$B$1:$B$30)</f>
        <v>IST,ISTPY@IST,FC0@IST,FC4@IST,ACT_FLASH</v>
      </c>
      <c r="L100" t="s">
        <v>2</v>
      </c>
      <c r="M100" t="s">
        <v>144</v>
      </c>
      <c r="N100" t="s">
        <v>162</v>
      </c>
      <c r="O100">
        <v>2022</v>
      </c>
      <c r="P100" t="s">
        <v>150</v>
      </c>
      <c r="Q100" t="s">
        <v>151</v>
      </c>
      <c r="R100" t="s">
        <v>273</v>
      </c>
      <c r="S100" t="s">
        <v>163</v>
      </c>
      <c r="T100" t="s">
        <v>85</v>
      </c>
      <c r="U100" t="s">
        <v>85</v>
      </c>
      <c r="V100" t="s">
        <v>85</v>
      </c>
      <c r="W100" t="s">
        <v>157</v>
      </c>
      <c r="X100" t="s">
        <v>158</v>
      </c>
      <c r="Y100" s="5" t="s">
        <v>6</v>
      </c>
      <c r="Z100" s="5" t="s">
        <v>7</v>
      </c>
      <c r="AA100" s="5" t="s">
        <v>8</v>
      </c>
      <c r="AB100" s="5" t="s">
        <v>9</v>
      </c>
      <c r="AC100" s="5" t="s">
        <v>10</v>
      </c>
      <c r="AD100" s="5" t="s">
        <v>11</v>
      </c>
      <c r="AE100" s="5" t="s">
        <v>4</v>
      </c>
    </row>
    <row r="101" spans="1:31" hidden="1" x14ac:dyDescent="0.25">
      <c r="A101" t="s">
        <v>82</v>
      </c>
      <c r="B101" t="s">
        <v>5</v>
      </c>
      <c r="C101" t="s">
        <v>5</v>
      </c>
      <c r="D101">
        <v>50</v>
      </c>
      <c r="E101" s="3" t="s">
        <v>352</v>
      </c>
      <c r="G101" t="s">
        <v>353</v>
      </c>
      <c r="H101" s="7" t="str">
        <f t="shared" si="6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FUN0010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000064&amp;PIVOT=</v>
      </c>
      <c r="I101" t="str">
        <f t="shared" si="5"/>
        <v>C:\Users\A1146318\Deutsche Telekom AG\Top Management BI-Microstrategy - Dokumente\Knime\Output\C61X000064rep.xlsx</v>
      </c>
      <c r="J101" t="s">
        <v>1</v>
      </c>
      <c r="K101" t="str">
        <f>_xlfn.XLOOKUP(J101&amp;L101,Perspective!$A$1:$A$30,Perspective!$B$1:$B$30)</f>
        <v>IST,ISTPY%23BASIS,FC0%23BASIS,FC4%23BASIS,ACT_FLASH</v>
      </c>
      <c r="L101" t="s">
        <v>12</v>
      </c>
      <c r="M101" t="s">
        <v>144</v>
      </c>
      <c r="N101" t="s">
        <v>162</v>
      </c>
      <c r="O101">
        <v>2022</v>
      </c>
      <c r="P101" t="s">
        <v>150</v>
      </c>
      <c r="Q101" t="s">
        <v>151</v>
      </c>
      <c r="R101" t="s">
        <v>273</v>
      </c>
      <c r="S101" t="s">
        <v>163</v>
      </c>
      <c r="T101" t="s">
        <v>85</v>
      </c>
      <c r="U101" t="s">
        <v>85</v>
      </c>
      <c r="V101" t="s">
        <v>85</v>
      </c>
      <c r="W101" t="s">
        <v>157</v>
      </c>
      <c r="X101" t="s">
        <v>158</v>
      </c>
      <c r="Y101" s="5" t="s">
        <v>6</v>
      </c>
      <c r="Z101" s="5" t="s">
        <v>7</v>
      </c>
      <c r="AA101" s="5" t="s">
        <v>8</v>
      </c>
      <c r="AB101" s="5" t="s">
        <v>9</v>
      </c>
      <c r="AC101" s="5" t="s">
        <v>10</v>
      </c>
      <c r="AD101" s="5" t="s">
        <v>11</v>
      </c>
      <c r="AE101" s="5" t="s">
        <v>4</v>
      </c>
    </row>
    <row r="102" spans="1:31" hidden="1" x14ac:dyDescent="0.25">
      <c r="A102" t="s">
        <v>82</v>
      </c>
      <c r="B102" t="s">
        <v>5</v>
      </c>
      <c r="C102" t="s">
        <v>5</v>
      </c>
      <c r="D102">
        <v>51</v>
      </c>
      <c r="E102" s="3" t="s">
        <v>354</v>
      </c>
      <c r="G102" t="s">
        <v>355</v>
      </c>
      <c r="H102" s="7" t="str">
        <f t="shared" si="6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FUN0010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000065&amp;PIVOT=</v>
      </c>
      <c r="I102" t="str">
        <f t="shared" si="5"/>
        <v>C:\Users\A1146318\Deutsche Telekom AG\Top Management BI-Microstrategy - Dokumente\Knime\Output\C61X000065org.xlsx</v>
      </c>
      <c r="J102" t="s">
        <v>1</v>
      </c>
      <c r="K102" t="str">
        <f>_xlfn.XLOOKUP(J102&amp;L102,Perspective!$A$1:$A$30,Perspective!$B$1:$B$30)</f>
        <v>IST,ISTPY@IST,FC0@IST,FC4@IST,ACT_FLASH</v>
      </c>
      <c r="L102" t="s">
        <v>2</v>
      </c>
      <c r="M102" t="s">
        <v>144</v>
      </c>
      <c r="N102" t="s">
        <v>162</v>
      </c>
      <c r="O102">
        <v>2022</v>
      </c>
      <c r="P102" t="s">
        <v>150</v>
      </c>
      <c r="Q102" t="s">
        <v>151</v>
      </c>
      <c r="R102" t="s">
        <v>273</v>
      </c>
      <c r="S102" t="s">
        <v>163</v>
      </c>
      <c r="T102" t="s">
        <v>85</v>
      </c>
      <c r="U102" t="s">
        <v>85</v>
      </c>
      <c r="V102" t="s">
        <v>85</v>
      </c>
      <c r="W102" t="s">
        <v>157</v>
      </c>
      <c r="X102" t="s">
        <v>158</v>
      </c>
      <c r="Y102" s="5" t="s">
        <v>6</v>
      </c>
      <c r="Z102" s="5" t="s">
        <v>7</v>
      </c>
      <c r="AA102" s="5" t="s">
        <v>8</v>
      </c>
      <c r="AB102" s="5" t="s">
        <v>9</v>
      </c>
      <c r="AC102" s="5" t="s">
        <v>10</v>
      </c>
      <c r="AD102" s="5" t="s">
        <v>11</v>
      </c>
      <c r="AE102" s="5" t="s">
        <v>4</v>
      </c>
    </row>
    <row r="103" spans="1:31" hidden="1" x14ac:dyDescent="0.25">
      <c r="A103" t="s">
        <v>82</v>
      </c>
      <c r="B103" t="s">
        <v>5</v>
      </c>
      <c r="C103" t="s">
        <v>5</v>
      </c>
      <c r="D103">
        <v>51</v>
      </c>
      <c r="E103" s="3" t="s">
        <v>354</v>
      </c>
      <c r="G103" t="s">
        <v>355</v>
      </c>
      <c r="H103" s="7" t="str">
        <f t="shared" si="6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FUN0010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000065&amp;PIVOT=</v>
      </c>
      <c r="I103" t="str">
        <f t="shared" si="5"/>
        <v>C:\Users\A1146318\Deutsche Telekom AG\Top Management BI-Microstrategy - Dokumente\Knime\Output\C61X000065rep.xlsx</v>
      </c>
      <c r="J103" t="s">
        <v>1</v>
      </c>
      <c r="K103" t="str">
        <f>_xlfn.XLOOKUP(J103&amp;L103,Perspective!$A$1:$A$30,Perspective!$B$1:$B$30)</f>
        <v>IST,ISTPY%23BASIS,FC0%23BASIS,FC4%23BASIS,ACT_FLASH</v>
      </c>
      <c r="L103" t="s">
        <v>12</v>
      </c>
      <c r="M103" t="s">
        <v>144</v>
      </c>
      <c r="N103" t="s">
        <v>162</v>
      </c>
      <c r="O103">
        <v>2022</v>
      </c>
      <c r="P103" t="s">
        <v>150</v>
      </c>
      <c r="Q103" t="s">
        <v>151</v>
      </c>
      <c r="R103" t="s">
        <v>273</v>
      </c>
      <c r="S103" t="s">
        <v>163</v>
      </c>
      <c r="T103" t="s">
        <v>85</v>
      </c>
      <c r="U103" t="s">
        <v>85</v>
      </c>
      <c r="V103" t="s">
        <v>85</v>
      </c>
      <c r="W103" t="s">
        <v>157</v>
      </c>
      <c r="X103" t="s">
        <v>158</v>
      </c>
      <c r="Y103" s="5" t="s">
        <v>6</v>
      </c>
      <c r="Z103" s="5" t="s">
        <v>7</v>
      </c>
      <c r="AA103" s="5" t="s">
        <v>8</v>
      </c>
      <c r="AB103" s="5" t="s">
        <v>9</v>
      </c>
      <c r="AC103" s="5" t="s">
        <v>10</v>
      </c>
      <c r="AD103" s="5" t="s">
        <v>11</v>
      </c>
      <c r="AE103" s="5" t="s">
        <v>4</v>
      </c>
    </row>
    <row r="104" spans="1:31" hidden="1" x14ac:dyDescent="0.25">
      <c r="A104" t="s">
        <v>82</v>
      </c>
      <c r="B104" t="s">
        <v>5</v>
      </c>
      <c r="C104" t="s">
        <v>5</v>
      </c>
      <c r="D104">
        <v>52</v>
      </c>
      <c r="E104" s="3" t="s">
        <v>356</v>
      </c>
      <c r="G104" t="s">
        <v>357</v>
      </c>
      <c r="H104" s="7" t="str">
        <f t="shared" si="6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FUN0010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000066&amp;PIVOT=</v>
      </c>
      <c r="I104" t="str">
        <f t="shared" si="5"/>
        <v>C:\Users\A1146318\Deutsche Telekom AG\Top Management BI-Microstrategy - Dokumente\Knime\Output\C61X000066org.xlsx</v>
      </c>
      <c r="J104" t="s">
        <v>1</v>
      </c>
      <c r="K104" t="str">
        <f>_xlfn.XLOOKUP(J104&amp;L104,Perspective!$A$1:$A$30,Perspective!$B$1:$B$30)</f>
        <v>IST,ISTPY@IST,FC0@IST,FC4@IST,ACT_FLASH</v>
      </c>
      <c r="L104" t="s">
        <v>2</v>
      </c>
      <c r="M104" t="s">
        <v>144</v>
      </c>
      <c r="N104" t="s">
        <v>162</v>
      </c>
      <c r="O104">
        <v>2022</v>
      </c>
      <c r="P104" t="s">
        <v>150</v>
      </c>
      <c r="Q104" t="s">
        <v>151</v>
      </c>
      <c r="R104" t="s">
        <v>273</v>
      </c>
      <c r="S104" t="s">
        <v>163</v>
      </c>
      <c r="T104" t="s">
        <v>85</v>
      </c>
      <c r="U104" t="s">
        <v>85</v>
      </c>
      <c r="V104" t="s">
        <v>85</v>
      </c>
      <c r="W104" t="s">
        <v>157</v>
      </c>
      <c r="X104" t="s">
        <v>158</v>
      </c>
      <c r="Y104" s="5" t="s">
        <v>6</v>
      </c>
      <c r="Z104" s="5" t="s">
        <v>7</v>
      </c>
      <c r="AA104" s="5" t="s">
        <v>8</v>
      </c>
      <c r="AB104" s="5" t="s">
        <v>9</v>
      </c>
      <c r="AC104" s="5" t="s">
        <v>10</v>
      </c>
      <c r="AD104" s="5" t="s">
        <v>11</v>
      </c>
      <c r="AE104" s="5" t="s">
        <v>4</v>
      </c>
    </row>
    <row r="105" spans="1:31" hidden="1" x14ac:dyDescent="0.25">
      <c r="A105" t="s">
        <v>82</v>
      </c>
      <c r="B105" t="s">
        <v>5</v>
      </c>
      <c r="C105" t="s">
        <v>5</v>
      </c>
      <c r="D105">
        <v>52</v>
      </c>
      <c r="E105" s="3" t="s">
        <v>356</v>
      </c>
      <c r="G105" t="s">
        <v>357</v>
      </c>
      <c r="H105" s="7" t="str">
        <f t="shared" si="6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FUN0010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000066&amp;PIVOT=</v>
      </c>
      <c r="I105" t="str">
        <f t="shared" si="5"/>
        <v>C:\Users\A1146318\Deutsche Telekom AG\Top Management BI-Microstrategy - Dokumente\Knime\Output\C61X000066rep.xlsx</v>
      </c>
      <c r="J105" t="s">
        <v>1</v>
      </c>
      <c r="K105" t="str">
        <f>_xlfn.XLOOKUP(J105&amp;L105,Perspective!$A$1:$A$30,Perspective!$B$1:$B$30)</f>
        <v>IST,ISTPY%23BASIS,FC0%23BASIS,FC4%23BASIS,ACT_FLASH</v>
      </c>
      <c r="L105" t="s">
        <v>12</v>
      </c>
      <c r="M105" t="s">
        <v>144</v>
      </c>
      <c r="N105" t="s">
        <v>162</v>
      </c>
      <c r="O105">
        <v>2022</v>
      </c>
      <c r="P105" t="s">
        <v>150</v>
      </c>
      <c r="Q105" t="s">
        <v>151</v>
      </c>
      <c r="R105" t="s">
        <v>273</v>
      </c>
      <c r="S105" t="s">
        <v>163</v>
      </c>
      <c r="T105" t="s">
        <v>85</v>
      </c>
      <c r="U105" t="s">
        <v>85</v>
      </c>
      <c r="V105" t="s">
        <v>85</v>
      </c>
      <c r="W105" t="s">
        <v>157</v>
      </c>
      <c r="X105" t="s">
        <v>158</v>
      </c>
      <c r="Y105" s="5" t="s">
        <v>6</v>
      </c>
      <c r="Z105" s="5" t="s">
        <v>7</v>
      </c>
      <c r="AA105" s="5" t="s">
        <v>8</v>
      </c>
      <c r="AB105" s="5" t="s">
        <v>9</v>
      </c>
      <c r="AC105" s="5" t="s">
        <v>10</v>
      </c>
      <c r="AD105" s="5" t="s">
        <v>11</v>
      </c>
      <c r="AE105" s="5" t="s">
        <v>4</v>
      </c>
    </row>
    <row r="106" spans="1:31" hidden="1" x14ac:dyDescent="0.25">
      <c r="A106" t="s">
        <v>82</v>
      </c>
      <c r="B106" t="s">
        <v>5</v>
      </c>
      <c r="C106" t="s">
        <v>5</v>
      </c>
      <c r="D106">
        <v>53</v>
      </c>
      <c r="E106" s="3" t="s">
        <v>358</v>
      </c>
      <c r="G106" t="s">
        <v>359</v>
      </c>
      <c r="H106" s="7" t="str">
        <f t="shared" si="6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FUN0010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000067&amp;PIVOT=</v>
      </c>
      <c r="I106" t="str">
        <f t="shared" si="5"/>
        <v>C:\Users\A1146318\Deutsche Telekom AG\Top Management BI-Microstrategy - Dokumente\Knime\Output\C61X000067org.xlsx</v>
      </c>
      <c r="J106" t="s">
        <v>1</v>
      </c>
      <c r="K106" t="str">
        <f>_xlfn.XLOOKUP(J106&amp;L106,Perspective!$A$1:$A$30,Perspective!$B$1:$B$30)</f>
        <v>IST,ISTPY@IST,FC0@IST,FC4@IST,ACT_FLASH</v>
      </c>
      <c r="L106" t="s">
        <v>2</v>
      </c>
      <c r="M106" t="s">
        <v>144</v>
      </c>
      <c r="N106" t="s">
        <v>162</v>
      </c>
      <c r="O106">
        <v>2022</v>
      </c>
      <c r="P106" t="s">
        <v>150</v>
      </c>
      <c r="Q106" t="s">
        <v>151</v>
      </c>
      <c r="R106" t="s">
        <v>273</v>
      </c>
      <c r="S106" t="s">
        <v>163</v>
      </c>
      <c r="T106" t="s">
        <v>85</v>
      </c>
      <c r="U106" t="s">
        <v>85</v>
      </c>
      <c r="V106" t="s">
        <v>85</v>
      </c>
      <c r="W106" t="s">
        <v>157</v>
      </c>
      <c r="X106" t="s">
        <v>158</v>
      </c>
      <c r="Y106" s="5" t="s">
        <v>6</v>
      </c>
      <c r="Z106" s="5" t="s">
        <v>7</v>
      </c>
      <c r="AA106" s="5" t="s">
        <v>8</v>
      </c>
      <c r="AB106" s="5" t="s">
        <v>9</v>
      </c>
      <c r="AC106" s="5" t="s">
        <v>10</v>
      </c>
      <c r="AD106" s="5" t="s">
        <v>11</v>
      </c>
      <c r="AE106" s="5" t="s">
        <v>4</v>
      </c>
    </row>
    <row r="107" spans="1:31" hidden="1" x14ac:dyDescent="0.25">
      <c r="A107" t="s">
        <v>82</v>
      </c>
      <c r="B107" t="s">
        <v>5</v>
      </c>
      <c r="C107" t="s">
        <v>5</v>
      </c>
      <c r="D107">
        <v>53</v>
      </c>
      <c r="E107" s="3" t="s">
        <v>358</v>
      </c>
      <c r="G107" t="s">
        <v>359</v>
      </c>
      <c r="H107" s="7" t="str">
        <f t="shared" si="6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FUN0010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000067&amp;PIVOT=</v>
      </c>
      <c r="I107" t="str">
        <f t="shared" si="5"/>
        <v>C:\Users\A1146318\Deutsche Telekom AG\Top Management BI-Microstrategy - Dokumente\Knime\Output\C61X000067rep.xlsx</v>
      </c>
      <c r="J107" t="s">
        <v>1</v>
      </c>
      <c r="K107" t="str">
        <f>_xlfn.XLOOKUP(J107&amp;L107,Perspective!$A$1:$A$30,Perspective!$B$1:$B$30)</f>
        <v>IST,ISTPY%23BASIS,FC0%23BASIS,FC4%23BASIS,ACT_FLASH</v>
      </c>
      <c r="L107" t="s">
        <v>12</v>
      </c>
      <c r="M107" t="s">
        <v>144</v>
      </c>
      <c r="N107" t="s">
        <v>162</v>
      </c>
      <c r="O107">
        <v>2022</v>
      </c>
      <c r="P107" t="s">
        <v>150</v>
      </c>
      <c r="Q107" t="s">
        <v>151</v>
      </c>
      <c r="R107" t="s">
        <v>273</v>
      </c>
      <c r="S107" t="s">
        <v>163</v>
      </c>
      <c r="T107" t="s">
        <v>85</v>
      </c>
      <c r="U107" t="s">
        <v>85</v>
      </c>
      <c r="V107" t="s">
        <v>85</v>
      </c>
      <c r="W107" t="s">
        <v>157</v>
      </c>
      <c r="X107" t="s">
        <v>158</v>
      </c>
      <c r="Y107" s="5" t="s">
        <v>6</v>
      </c>
      <c r="Z107" s="5" t="s">
        <v>7</v>
      </c>
      <c r="AA107" s="5" t="s">
        <v>8</v>
      </c>
      <c r="AB107" s="5" t="s">
        <v>9</v>
      </c>
      <c r="AC107" s="5" t="s">
        <v>10</v>
      </c>
      <c r="AD107" s="5" t="s">
        <v>11</v>
      </c>
      <c r="AE107" s="5" t="s">
        <v>4</v>
      </c>
    </row>
    <row r="108" spans="1:31" hidden="1" x14ac:dyDescent="0.25">
      <c r="A108" t="s">
        <v>82</v>
      </c>
      <c r="B108" t="s">
        <v>5</v>
      </c>
      <c r="C108" t="s">
        <v>5</v>
      </c>
      <c r="D108">
        <v>54</v>
      </c>
      <c r="E108" s="3" t="s">
        <v>360</v>
      </c>
      <c r="G108" t="s">
        <v>361</v>
      </c>
      <c r="H108" s="7" t="str">
        <f t="shared" si="6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FUN0010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000068&amp;PIVOT=</v>
      </c>
      <c r="I108" t="str">
        <f t="shared" si="5"/>
        <v>C:\Users\A1146318\Deutsche Telekom AG\Top Management BI-Microstrategy - Dokumente\Knime\Output\C61X000068org.xlsx</v>
      </c>
      <c r="J108" t="s">
        <v>1</v>
      </c>
      <c r="K108" t="str">
        <f>_xlfn.XLOOKUP(J108&amp;L108,Perspective!$A$1:$A$30,Perspective!$B$1:$B$30)</f>
        <v>IST,ISTPY@IST,FC0@IST,FC4@IST,ACT_FLASH</v>
      </c>
      <c r="L108" t="s">
        <v>2</v>
      </c>
      <c r="M108" t="s">
        <v>144</v>
      </c>
      <c r="N108" t="s">
        <v>162</v>
      </c>
      <c r="O108">
        <v>2022</v>
      </c>
      <c r="P108" t="s">
        <v>150</v>
      </c>
      <c r="Q108" t="s">
        <v>151</v>
      </c>
      <c r="R108" t="s">
        <v>273</v>
      </c>
      <c r="S108" t="s">
        <v>163</v>
      </c>
      <c r="T108" t="s">
        <v>85</v>
      </c>
      <c r="U108" t="s">
        <v>85</v>
      </c>
      <c r="V108" t="s">
        <v>85</v>
      </c>
      <c r="W108" t="s">
        <v>157</v>
      </c>
      <c r="X108" t="s">
        <v>158</v>
      </c>
      <c r="Y108" s="5" t="s">
        <v>6</v>
      </c>
      <c r="Z108" s="5" t="s">
        <v>7</v>
      </c>
      <c r="AA108" s="5" t="s">
        <v>8</v>
      </c>
      <c r="AB108" s="5" t="s">
        <v>9</v>
      </c>
      <c r="AC108" s="5" t="s">
        <v>10</v>
      </c>
      <c r="AD108" s="5" t="s">
        <v>11</v>
      </c>
      <c r="AE108" s="5" t="s">
        <v>4</v>
      </c>
    </row>
    <row r="109" spans="1:31" hidden="1" x14ac:dyDescent="0.25">
      <c r="A109" t="s">
        <v>82</v>
      </c>
      <c r="B109" t="s">
        <v>5</v>
      </c>
      <c r="C109" t="s">
        <v>5</v>
      </c>
      <c r="D109">
        <v>54</v>
      </c>
      <c r="E109" s="3" t="s">
        <v>360</v>
      </c>
      <c r="G109" t="s">
        <v>361</v>
      </c>
      <c r="H109" s="7" t="str">
        <f t="shared" si="6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FUN0010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000068&amp;PIVOT=</v>
      </c>
      <c r="I109" t="str">
        <f t="shared" si="5"/>
        <v>C:\Users\A1146318\Deutsche Telekom AG\Top Management BI-Microstrategy - Dokumente\Knime\Output\C61X000068rep.xlsx</v>
      </c>
      <c r="J109" t="s">
        <v>1</v>
      </c>
      <c r="K109" t="str">
        <f>_xlfn.XLOOKUP(J109&amp;L109,Perspective!$A$1:$A$30,Perspective!$B$1:$B$30)</f>
        <v>IST,ISTPY%23BASIS,FC0%23BASIS,FC4%23BASIS,ACT_FLASH</v>
      </c>
      <c r="L109" t="s">
        <v>12</v>
      </c>
      <c r="M109" t="s">
        <v>144</v>
      </c>
      <c r="N109" t="s">
        <v>162</v>
      </c>
      <c r="O109">
        <v>2022</v>
      </c>
      <c r="P109" t="s">
        <v>150</v>
      </c>
      <c r="Q109" t="s">
        <v>151</v>
      </c>
      <c r="R109" t="s">
        <v>273</v>
      </c>
      <c r="S109" t="s">
        <v>163</v>
      </c>
      <c r="T109" t="s">
        <v>85</v>
      </c>
      <c r="U109" t="s">
        <v>85</v>
      </c>
      <c r="V109" t="s">
        <v>85</v>
      </c>
      <c r="W109" t="s">
        <v>157</v>
      </c>
      <c r="X109" t="s">
        <v>158</v>
      </c>
      <c r="Y109" s="5" t="s">
        <v>6</v>
      </c>
      <c r="Z109" s="5" t="s">
        <v>7</v>
      </c>
      <c r="AA109" s="5" t="s">
        <v>8</v>
      </c>
      <c r="AB109" s="5" t="s">
        <v>9</v>
      </c>
      <c r="AC109" s="5" t="s">
        <v>10</v>
      </c>
      <c r="AD109" s="5" t="s">
        <v>11</v>
      </c>
      <c r="AE109" s="5" t="s">
        <v>4</v>
      </c>
    </row>
    <row r="110" spans="1:31" hidden="1" x14ac:dyDescent="0.25">
      <c r="A110" t="s">
        <v>82</v>
      </c>
      <c r="B110" t="s">
        <v>5</v>
      </c>
      <c r="C110" t="s">
        <v>5</v>
      </c>
      <c r="D110">
        <v>55</v>
      </c>
      <c r="E110" s="3" t="s">
        <v>362</v>
      </c>
      <c r="G110" t="s">
        <v>363</v>
      </c>
      <c r="H110" s="7" t="str">
        <f t="shared" ref="H110:H131" si="7">CONCATENATE("https://finex.telekom.de/CLMSTR/api/Finex/Values?SERVER=HE113381.emea1.cds.t-internal.com&amp;DATABASE=",M110,"&amp;CUBE=MASTER&amp;MAPPINGMD=false&amp;CHILDREN=false&amp;NODE=true&amp;RECEIVEEMPTY=true&amp;YEAR=",O110,"&amp;PERIOD=",P110,"&amp;CONTENT=",K110,"&amp;REPCUR=GC,LC&amp;FLOW="&amp;S110&amp;"&amp;FUNCTION="&amp;R110&amp;"&amp;LAYER="&amp;T110&amp;"&amp;SUBJECT="&amp;U110&amp;"&amp;SUBJECTID="&amp;V110&amp;"&amp;CONS="&amp;W110&amp;"&amp;PARTNER="&amp;X110&amp;"&amp;REPUNIT=",Q110,"&amp;POSITION=",E110,"&amp;PIVOT=")</f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FUN0010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000069&amp;PIVOT=</v>
      </c>
      <c r="I110" t="str">
        <f t="shared" si="5"/>
        <v>C:\Users\A1146318\Deutsche Telekom AG\Top Management BI-Microstrategy - Dokumente\Knime\Output\C61X000069org.xlsx</v>
      </c>
      <c r="J110" t="s">
        <v>1</v>
      </c>
      <c r="K110" t="str">
        <f>_xlfn.XLOOKUP(J110&amp;L110,Perspective!$A$1:$A$30,Perspective!$B$1:$B$30)</f>
        <v>IST,ISTPY@IST,FC0@IST,FC4@IST,ACT_FLASH</v>
      </c>
      <c r="L110" t="s">
        <v>2</v>
      </c>
      <c r="M110" t="s">
        <v>144</v>
      </c>
      <c r="N110" t="s">
        <v>162</v>
      </c>
      <c r="O110">
        <v>2022</v>
      </c>
      <c r="P110" t="s">
        <v>150</v>
      </c>
      <c r="Q110" t="s">
        <v>151</v>
      </c>
      <c r="R110" t="s">
        <v>273</v>
      </c>
      <c r="S110" t="s">
        <v>163</v>
      </c>
      <c r="T110" t="s">
        <v>85</v>
      </c>
      <c r="U110" t="s">
        <v>85</v>
      </c>
      <c r="V110" t="s">
        <v>85</v>
      </c>
      <c r="W110" t="s">
        <v>157</v>
      </c>
      <c r="X110" t="s">
        <v>158</v>
      </c>
      <c r="Y110" s="5" t="s">
        <v>6</v>
      </c>
      <c r="Z110" s="5" t="s">
        <v>7</v>
      </c>
      <c r="AA110" s="5" t="s">
        <v>8</v>
      </c>
      <c r="AB110" s="5" t="s">
        <v>9</v>
      </c>
      <c r="AC110" s="5" t="s">
        <v>10</v>
      </c>
      <c r="AD110" s="5" t="s">
        <v>11</v>
      </c>
      <c r="AE110" s="5" t="s">
        <v>4</v>
      </c>
    </row>
    <row r="111" spans="1:31" hidden="1" x14ac:dyDescent="0.25">
      <c r="A111" t="s">
        <v>82</v>
      </c>
      <c r="B111" t="s">
        <v>5</v>
      </c>
      <c r="C111" t="s">
        <v>5</v>
      </c>
      <c r="D111">
        <v>55</v>
      </c>
      <c r="E111" s="3" t="s">
        <v>362</v>
      </c>
      <c r="G111" t="s">
        <v>363</v>
      </c>
      <c r="H111" s="7" t="str">
        <f t="shared" si="7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FUN0010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000069&amp;PIVOT=</v>
      </c>
      <c r="I111" t="str">
        <f t="shared" si="5"/>
        <v>C:\Users\A1146318\Deutsche Telekom AG\Top Management BI-Microstrategy - Dokumente\Knime\Output\C61X000069rep.xlsx</v>
      </c>
      <c r="J111" t="s">
        <v>1</v>
      </c>
      <c r="K111" t="str">
        <f>_xlfn.XLOOKUP(J111&amp;L111,Perspective!$A$1:$A$30,Perspective!$B$1:$B$30)</f>
        <v>IST,ISTPY%23BASIS,FC0%23BASIS,FC4%23BASIS,ACT_FLASH</v>
      </c>
      <c r="L111" t="s">
        <v>12</v>
      </c>
      <c r="M111" t="s">
        <v>144</v>
      </c>
      <c r="N111" t="s">
        <v>162</v>
      </c>
      <c r="O111">
        <v>2022</v>
      </c>
      <c r="P111" t="s">
        <v>150</v>
      </c>
      <c r="Q111" t="s">
        <v>151</v>
      </c>
      <c r="R111" t="s">
        <v>273</v>
      </c>
      <c r="S111" t="s">
        <v>163</v>
      </c>
      <c r="T111" t="s">
        <v>85</v>
      </c>
      <c r="U111" t="s">
        <v>85</v>
      </c>
      <c r="V111" t="s">
        <v>85</v>
      </c>
      <c r="W111" t="s">
        <v>157</v>
      </c>
      <c r="X111" t="s">
        <v>158</v>
      </c>
      <c r="Y111" s="5" t="s">
        <v>6</v>
      </c>
      <c r="Z111" s="5" t="s">
        <v>7</v>
      </c>
      <c r="AA111" s="5" t="s">
        <v>8</v>
      </c>
      <c r="AB111" s="5" t="s">
        <v>9</v>
      </c>
      <c r="AC111" s="5" t="s">
        <v>10</v>
      </c>
      <c r="AD111" s="5" t="s">
        <v>11</v>
      </c>
      <c r="AE111" s="5" t="s">
        <v>4</v>
      </c>
    </row>
    <row r="112" spans="1:31" hidden="1" x14ac:dyDescent="0.25">
      <c r="A112" t="s">
        <v>82</v>
      </c>
      <c r="B112" t="s">
        <v>5</v>
      </c>
      <c r="C112" t="s">
        <v>5</v>
      </c>
      <c r="D112">
        <v>56</v>
      </c>
      <c r="E112" s="3" t="s">
        <v>364</v>
      </c>
      <c r="G112" t="s">
        <v>365</v>
      </c>
      <c r="H112" s="7" t="str">
        <f t="shared" si="7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FUN0010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000070&amp;PIVOT=</v>
      </c>
      <c r="I112" t="str">
        <f t="shared" si="5"/>
        <v>C:\Users\A1146318\Deutsche Telekom AG\Top Management BI-Microstrategy - Dokumente\Knime\Output\C61X000070org.xlsx</v>
      </c>
      <c r="J112" t="s">
        <v>1</v>
      </c>
      <c r="K112" t="str">
        <f>_xlfn.XLOOKUP(J112&amp;L112,Perspective!$A$1:$A$30,Perspective!$B$1:$B$30)</f>
        <v>IST,ISTPY@IST,FC0@IST,FC4@IST,ACT_FLASH</v>
      </c>
      <c r="L112" t="s">
        <v>2</v>
      </c>
      <c r="M112" t="s">
        <v>144</v>
      </c>
      <c r="N112" t="s">
        <v>162</v>
      </c>
      <c r="O112">
        <v>2022</v>
      </c>
      <c r="P112" t="s">
        <v>150</v>
      </c>
      <c r="Q112" t="s">
        <v>151</v>
      </c>
      <c r="R112" t="s">
        <v>273</v>
      </c>
      <c r="S112" t="s">
        <v>163</v>
      </c>
      <c r="T112" t="s">
        <v>85</v>
      </c>
      <c r="U112" t="s">
        <v>85</v>
      </c>
      <c r="V112" t="s">
        <v>85</v>
      </c>
      <c r="W112" t="s">
        <v>157</v>
      </c>
      <c r="X112" t="s">
        <v>158</v>
      </c>
      <c r="Y112" s="5" t="s">
        <v>6</v>
      </c>
      <c r="Z112" s="5" t="s">
        <v>7</v>
      </c>
      <c r="AA112" s="5" t="s">
        <v>8</v>
      </c>
      <c r="AB112" s="5" t="s">
        <v>9</v>
      </c>
      <c r="AC112" s="5" t="s">
        <v>10</v>
      </c>
      <c r="AD112" s="5" t="s">
        <v>11</v>
      </c>
      <c r="AE112" s="5" t="s">
        <v>4</v>
      </c>
    </row>
    <row r="113" spans="1:31" hidden="1" x14ac:dyDescent="0.25">
      <c r="A113" t="s">
        <v>82</v>
      </c>
      <c r="B113" t="s">
        <v>5</v>
      </c>
      <c r="C113" t="s">
        <v>5</v>
      </c>
      <c r="D113">
        <v>56</v>
      </c>
      <c r="E113" s="3" t="s">
        <v>364</v>
      </c>
      <c r="G113" t="s">
        <v>365</v>
      </c>
      <c r="H113" s="7" t="str">
        <f t="shared" si="7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FUN0010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000070&amp;PIVOT=</v>
      </c>
      <c r="I113" t="str">
        <f t="shared" si="5"/>
        <v>C:\Users\A1146318\Deutsche Telekom AG\Top Management BI-Microstrategy - Dokumente\Knime\Output\C61X000070rep.xlsx</v>
      </c>
      <c r="J113" t="s">
        <v>1</v>
      </c>
      <c r="K113" t="str">
        <f>_xlfn.XLOOKUP(J113&amp;L113,Perspective!$A$1:$A$30,Perspective!$B$1:$B$30)</f>
        <v>IST,ISTPY%23BASIS,FC0%23BASIS,FC4%23BASIS,ACT_FLASH</v>
      </c>
      <c r="L113" t="s">
        <v>12</v>
      </c>
      <c r="M113" t="s">
        <v>144</v>
      </c>
      <c r="N113" t="s">
        <v>162</v>
      </c>
      <c r="O113">
        <v>2022</v>
      </c>
      <c r="P113" t="s">
        <v>150</v>
      </c>
      <c r="Q113" t="s">
        <v>151</v>
      </c>
      <c r="R113" t="s">
        <v>273</v>
      </c>
      <c r="S113" t="s">
        <v>163</v>
      </c>
      <c r="T113" t="s">
        <v>85</v>
      </c>
      <c r="U113" t="s">
        <v>85</v>
      </c>
      <c r="V113" t="s">
        <v>85</v>
      </c>
      <c r="W113" t="s">
        <v>157</v>
      </c>
      <c r="X113" t="s">
        <v>158</v>
      </c>
      <c r="Y113" s="5" t="s">
        <v>6</v>
      </c>
      <c r="Z113" s="5" t="s">
        <v>7</v>
      </c>
      <c r="AA113" s="5" t="s">
        <v>8</v>
      </c>
      <c r="AB113" s="5" t="s">
        <v>9</v>
      </c>
      <c r="AC113" s="5" t="s">
        <v>10</v>
      </c>
      <c r="AD113" s="5" t="s">
        <v>11</v>
      </c>
      <c r="AE113" s="5" t="s">
        <v>4</v>
      </c>
    </row>
    <row r="114" spans="1:31" hidden="1" x14ac:dyDescent="0.25">
      <c r="A114" t="s">
        <v>82</v>
      </c>
      <c r="B114" t="s">
        <v>5</v>
      </c>
      <c r="C114" t="s">
        <v>5</v>
      </c>
      <c r="D114">
        <v>57</v>
      </c>
      <c r="E114" s="3" t="s">
        <v>366</v>
      </c>
      <c r="G114" t="s">
        <v>367</v>
      </c>
      <c r="H114" s="7" t="str">
        <f t="shared" si="7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FUN0010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000073&amp;PIVOT=</v>
      </c>
      <c r="I114" t="str">
        <f t="shared" si="5"/>
        <v>C:\Users\A1146318\Deutsche Telekom AG\Top Management BI-Microstrategy - Dokumente\Knime\Output\C61X000073org.xlsx</v>
      </c>
      <c r="J114" t="s">
        <v>1</v>
      </c>
      <c r="K114" t="str">
        <f>_xlfn.XLOOKUP(J114&amp;L114,Perspective!$A$1:$A$30,Perspective!$B$1:$B$30)</f>
        <v>IST,ISTPY@IST,FC0@IST,FC4@IST,ACT_FLASH</v>
      </c>
      <c r="L114" t="s">
        <v>2</v>
      </c>
      <c r="M114" t="s">
        <v>144</v>
      </c>
      <c r="N114" t="s">
        <v>162</v>
      </c>
      <c r="O114">
        <v>2022</v>
      </c>
      <c r="P114" t="s">
        <v>150</v>
      </c>
      <c r="Q114" t="s">
        <v>151</v>
      </c>
      <c r="R114" t="s">
        <v>273</v>
      </c>
      <c r="S114" t="s">
        <v>163</v>
      </c>
      <c r="T114" t="s">
        <v>85</v>
      </c>
      <c r="U114" t="s">
        <v>85</v>
      </c>
      <c r="V114" t="s">
        <v>85</v>
      </c>
      <c r="W114" t="s">
        <v>157</v>
      </c>
      <c r="X114" t="s">
        <v>158</v>
      </c>
      <c r="Y114" s="5" t="s">
        <v>6</v>
      </c>
      <c r="Z114" s="5" t="s">
        <v>7</v>
      </c>
      <c r="AA114" s="5" t="s">
        <v>8</v>
      </c>
      <c r="AB114" s="5" t="s">
        <v>9</v>
      </c>
      <c r="AC114" s="5" t="s">
        <v>10</v>
      </c>
      <c r="AD114" s="5" t="s">
        <v>11</v>
      </c>
      <c r="AE114" s="5" t="s">
        <v>4</v>
      </c>
    </row>
    <row r="115" spans="1:31" hidden="1" x14ac:dyDescent="0.25">
      <c r="A115" t="s">
        <v>82</v>
      </c>
      <c r="B115" t="s">
        <v>5</v>
      </c>
      <c r="C115" t="s">
        <v>5</v>
      </c>
      <c r="D115">
        <v>57</v>
      </c>
      <c r="E115" s="3" t="s">
        <v>366</v>
      </c>
      <c r="G115" t="s">
        <v>367</v>
      </c>
      <c r="H115" s="7" t="str">
        <f t="shared" si="7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FUN0010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000073&amp;PIVOT=</v>
      </c>
      <c r="I115" t="str">
        <f t="shared" si="5"/>
        <v>C:\Users\A1146318\Deutsche Telekom AG\Top Management BI-Microstrategy - Dokumente\Knime\Output\C61X000073rep.xlsx</v>
      </c>
      <c r="J115" t="s">
        <v>1</v>
      </c>
      <c r="K115" t="str">
        <f>_xlfn.XLOOKUP(J115&amp;L115,Perspective!$A$1:$A$30,Perspective!$B$1:$B$30)</f>
        <v>IST,ISTPY%23BASIS,FC0%23BASIS,FC4%23BASIS,ACT_FLASH</v>
      </c>
      <c r="L115" t="s">
        <v>12</v>
      </c>
      <c r="M115" t="s">
        <v>144</v>
      </c>
      <c r="N115" t="s">
        <v>162</v>
      </c>
      <c r="O115">
        <v>2022</v>
      </c>
      <c r="P115" t="s">
        <v>150</v>
      </c>
      <c r="Q115" t="s">
        <v>151</v>
      </c>
      <c r="R115" t="s">
        <v>273</v>
      </c>
      <c r="S115" t="s">
        <v>163</v>
      </c>
      <c r="T115" t="s">
        <v>85</v>
      </c>
      <c r="U115" t="s">
        <v>85</v>
      </c>
      <c r="V115" t="s">
        <v>85</v>
      </c>
      <c r="W115" t="s">
        <v>157</v>
      </c>
      <c r="X115" t="s">
        <v>158</v>
      </c>
      <c r="Y115" s="5" t="s">
        <v>6</v>
      </c>
      <c r="Z115" s="5" t="s">
        <v>7</v>
      </c>
      <c r="AA115" s="5" t="s">
        <v>8</v>
      </c>
      <c r="AB115" s="5" t="s">
        <v>9</v>
      </c>
      <c r="AC115" s="5" t="s">
        <v>10</v>
      </c>
      <c r="AD115" s="5" t="s">
        <v>11</v>
      </c>
      <c r="AE115" s="5" t="s">
        <v>4</v>
      </c>
    </row>
    <row r="116" spans="1:31" hidden="1" x14ac:dyDescent="0.25">
      <c r="A116" t="s">
        <v>82</v>
      </c>
      <c r="B116" t="s">
        <v>5</v>
      </c>
      <c r="C116" t="s">
        <v>5</v>
      </c>
      <c r="D116">
        <v>58</v>
      </c>
      <c r="E116" s="3" t="s">
        <v>368</v>
      </c>
      <c r="G116" t="s">
        <v>369</v>
      </c>
      <c r="H116" s="7" t="str">
        <f t="shared" si="7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FUN0010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000074&amp;PIVOT=</v>
      </c>
      <c r="I116" t="str">
        <f t="shared" si="5"/>
        <v>C:\Users\A1146318\Deutsche Telekom AG\Top Management BI-Microstrategy - Dokumente\Knime\Output\C61X000074org.xlsx</v>
      </c>
      <c r="J116" t="s">
        <v>1</v>
      </c>
      <c r="K116" t="str">
        <f>_xlfn.XLOOKUP(J116&amp;L116,Perspective!$A$1:$A$30,Perspective!$B$1:$B$30)</f>
        <v>IST,ISTPY@IST,FC0@IST,FC4@IST,ACT_FLASH</v>
      </c>
      <c r="L116" t="s">
        <v>2</v>
      </c>
      <c r="M116" t="s">
        <v>144</v>
      </c>
      <c r="N116" t="s">
        <v>162</v>
      </c>
      <c r="O116">
        <v>2022</v>
      </c>
      <c r="P116" t="s">
        <v>150</v>
      </c>
      <c r="Q116" t="s">
        <v>151</v>
      </c>
      <c r="R116" t="s">
        <v>273</v>
      </c>
      <c r="S116" t="s">
        <v>163</v>
      </c>
      <c r="T116" t="s">
        <v>85</v>
      </c>
      <c r="U116" t="s">
        <v>85</v>
      </c>
      <c r="V116" t="s">
        <v>85</v>
      </c>
      <c r="W116" t="s">
        <v>157</v>
      </c>
      <c r="X116" t="s">
        <v>158</v>
      </c>
      <c r="Y116" s="5" t="s">
        <v>6</v>
      </c>
      <c r="Z116" s="5" t="s">
        <v>7</v>
      </c>
      <c r="AA116" s="5" t="s">
        <v>8</v>
      </c>
      <c r="AB116" s="5" t="s">
        <v>9</v>
      </c>
      <c r="AC116" s="5" t="s">
        <v>10</v>
      </c>
      <c r="AD116" s="5" t="s">
        <v>11</v>
      </c>
      <c r="AE116" s="5" t="s">
        <v>4</v>
      </c>
    </row>
    <row r="117" spans="1:31" hidden="1" x14ac:dyDescent="0.25">
      <c r="A117" t="s">
        <v>82</v>
      </c>
      <c r="B117" t="s">
        <v>5</v>
      </c>
      <c r="C117" t="s">
        <v>5</v>
      </c>
      <c r="D117">
        <v>58</v>
      </c>
      <c r="E117" s="3" t="s">
        <v>368</v>
      </c>
      <c r="G117" t="s">
        <v>369</v>
      </c>
      <c r="H117" s="7" t="str">
        <f t="shared" si="7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FUN0010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000074&amp;PIVOT=</v>
      </c>
      <c r="I117" t="str">
        <f t="shared" si="5"/>
        <v>C:\Users\A1146318\Deutsche Telekom AG\Top Management BI-Microstrategy - Dokumente\Knime\Output\C61X000074rep.xlsx</v>
      </c>
      <c r="J117" t="s">
        <v>1</v>
      </c>
      <c r="K117" t="str">
        <f>_xlfn.XLOOKUP(J117&amp;L117,Perspective!$A$1:$A$30,Perspective!$B$1:$B$30)</f>
        <v>IST,ISTPY%23BASIS,FC0%23BASIS,FC4%23BASIS,ACT_FLASH</v>
      </c>
      <c r="L117" t="s">
        <v>12</v>
      </c>
      <c r="M117" t="s">
        <v>144</v>
      </c>
      <c r="N117" t="s">
        <v>162</v>
      </c>
      <c r="O117">
        <v>2022</v>
      </c>
      <c r="P117" t="s">
        <v>150</v>
      </c>
      <c r="Q117" t="s">
        <v>151</v>
      </c>
      <c r="R117" t="s">
        <v>273</v>
      </c>
      <c r="S117" t="s">
        <v>163</v>
      </c>
      <c r="T117" t="s">
        <v>85</v>
      </c>
      <c r="U117" t="s">
        <v>85</v>
      </c>
      <c r="V117" t="s">
        <v>85</v>
      </c>
      <c r="W117" t="s">
        <v>157</v>
      </c>
      <c r="X117" t="s">
        <v>158</v>
      </c>
      <c r="Y117" s="5" t="s">
        <v>6</v>
      </c>
      <c r="Z117" s="5" t="s">
        <v>7</v>
      </c>
      <c r="AA117" s="5" t="s">
        <v>8</v>
      </c>
      <c r="AB117" s="5" t="s">
        <v>9</v>
      </c>
      <c r="AC117" s="5" t="s">
        <v>10</v>
      </c>
      <c r="AD117" s="5" t="s">
        <v>11</v>
      </c>
      <c r="AE117" s="5" t="s">
        <v>4</v>
      </c>
    </row>
    <row r="118" spans="1:31" hidden="1" x14ac:dyDescent="0.25">
      <c r="A118" t="s">
        <v>82</v>
      </c>
      <c r="B118" t="s">
        <v>5</v>
      </c>
      <c r="C118" t="s">
        <v>5</v>
      </c>
      <c r="D118">
        <v>59</v>
      </c>
      <c r="E118" s="3" t="s">
        <v>370</v>
      </c>
      <c r="G118" t="s">
        <v>371</v>
      </c>
      <c r="H118" s="7" t="str">
        <f t="shared" si="7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FUN0010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000075&amp;PIVOT=</v>
      </c>
      <c r="I118" t="str">
        <f t="shared" si="5"/>
        <v>C:\Users\A1146318\Deutsche Telekom AG\Top Management BI-Microstrategy - Dokumente\Knime\Output\C61X000075org.xlsx</v>
      </c>
      <c r="J118" t="s">
        <v>1</v>
      </c>
      <c r="K118" t="str">
        <f>_xlfn.XLOOKUP(J118&amp;L118,Perspective!$A$1:$A$30,Perspective!$B$1:$B$30)</f>
        <v>IST,ISTPY@IST,FC0@IST,FC4@IST,ACT_FLASH</v>
      </c>
      <c r="L118" t="s">
        <v>2</v>
      </c>
      <c r="M118" t="s">
        <v>144</v>
      </c>
      <c r="N118" t="s">
        <v>162</v>
      </c>
      <c r="O118">
        <v>2022</v>
      </c>
      <c r="P118" t="s">
        <v>150</v>
      </c>
      <c r="Q118" t="s">
        <v>151</v>
      </c>
      <c r="R118" t="s">
        <v>273</v>
      </c>
      <c r="S118" t="s">
        <v>163</v>
      </c>
      <c r="T118" t="s">
        <v>85</v>
      </c>
      <c r="U118" t="s">
        <v>85</v>
      </c>
      <c r="V118" t="s">
        <v>85</v>
      </c>
      <c r="W118" t="s">
        <v>157</v>
      </c>
      <c r="X118" t="s">
        <v>158</v>
      </c>
      <c r="Y118" s="5" t="s">
        <v>6</v>
      </c>
      <c r="Z118" s="5" t="s">
        <v>7</v>
      </c>
      <c r="AA118" s="5" t="s">
        <v>8</v>
      </c>
      <c r="AB118" s="5" t="s">
        <v>9</v>
      </c>
      <c r="AC118" s="5" t="s">
        <v>10</v>
      </c>
      <c r="AD118" s="5" t="s">
        <v>11</v>
      </c>
      <c r="AE118" s="5" t="s">
        <v>4</v>
      </c>
    </row>
    <row r="119" spans="1:31" hidden="1" x14ac:dyDescent="0.25">
      <c r="A119" t="s">
        <v>82</v>
      </c>
      <c r="B119" t="s">
        <v>5</v>
      </c>
      <c r="C119" t="s">
        <v>5</v>
      </c>
      <c r="D119">
        <v>59</v>
      </c>
      <c r="E119" s="3" t="s">
        <v>370</v>
      </c>
      <c r="G119" t="s">
        <v>371</v>
      </c>
      <c r="H119" s="7" t="str">
        <f t="shared" si="7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FUN0010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000075&amp;PIVOT=</v>
      </c>
      <c r="I119" t="str">
        <f t="shared" si="5"/>
        <v>C:\Users\A1146318\Deutsche Telekom AG\Top Management BI-Microstrategy - Dokumente\Knime\Output\C61X000075rep.xlsx</v>
      </c>
      <c r="J119" t="s">
        <v>1</v>
      </c>
      <c r="K119" t="str">
        <f>_xlfn.XLOOKUP(J119&amp;L119,Perspective!$A$1:$A$30,Perspective!$B$1:$B$30)</f>
        <v>IST,ISTPY%23BASIS,FC0%23BASIS,FC4%23BASIS,ACT_FLASH</v>
      </c>
      <c r="L119" t="s">
        <v>12</v>
      </c>
      <c r="M119" t="s">
        <v>144</v>
      </c>
      <c r="N119" t="s">
        <v>162</v>
      </c>
      <c r="O119">
        <v>2022</v>
      </c>
      <c r="P119" t="s">
        <v>150</v>
      </c>
      <c r="Q119" t="s">
        <v>151</v>
      </c>
      <c r="R119" t="s">
        <v>273</v>
      </c>
      <c r="S119" t="s">
        <v>163</v>
      </c>
      <c r="T119" t="s">
        <v>85</v>
      </c>
      <c r="U119" t="s">
        <v>85</v>
      </c>
      <c r="V119" t="s">
        <v>85</v>
      </c>
      <c r="W119" t="s">
        <v>157</v>
      </c>
      <c r="X119" t="s">
        <v>158</v>
      </c>
      <c r="Y119" s="5" t="s">
        <v>6</v>
      </c>
      <c r="Z119" s="5" t="s">
        <v>7</v>
      </c>
      <c r="AA119" s="5" t="s">
        <v>8</v>
      </c>
      <c r="AB119" s="5" t="s">
        <v>9</v>
      </c>
      <c r="AC119" s="5" t="s">
        <v>10</v>
      </c>
      <c r="AD119" s="5" t="s">
        <v>11</v>
      </c>
      <c r="AE119" s="5" t="s">
        <v>4</v>
      </c>
    </row>
    <row r="120" spans="1:31" hidden="1" x14ac:dyDescent="0.25">
      <c r="A120" t="s">
        <v>82</v>
      </c>
      <c r="B120" t="s">
        <v>5</v>
      </c>
      <c r="C120" t="s">
        <v>5</v>
      </c>
      <c r="D120">
        <v>60</v>
      </c>
      <c r="E120" s="3" t="s">
        <v>372</v>
      </c>
      <c r="G120" t="s">
        <v>373</v>
      </c>
      <c r="H120" s="7" t="str">
        <f t="shared" si="7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FUN0010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000076&amp;PIVOT=</v>
      </c>
      <c r="I120" t="str">
        <f t="shared" si="5"/>
        <v>C:\Users\A1146318\Deutsche Telekom AG\Top Management BI-Microstrategy - Dokumente\Knime\Output\C61X000076org.xlsx</v>
      </c>
      <c r="J120" t="s">
        <v>1</v>
      </c>
      <c r="K120" t="str">
        <f>_xlfn.XLOOKUP(J120&amp;L120,Perspective!$A$1:$A$30,Perspective!$B$1:$B$30)</f>
        <v>IST,ISTPY@IST,FC0@IST,FC4@IST,ACT_FLASH</v>
      </c>
      <c r="L120" t="s">
        <v>2</v>
      </c>
      <c r="M120" t="s">
        <v>144</v>
      </c>
      <c r="N120" t="s">
        <v>162</v>
      </c>
      <c r="O120">
        <v>2022</v>
      </c>
      <c r="P120" t="s">
        <v>150</v>
      </c>
      <c r="Q120" t="s">
        <v>151</v>
      </c>
      <c r="R120" t="s">
        <v>273</v>
      </c>
      <c r="S120" t="s">
        <v>163</v>
      </c>
      <c r="T120" t="s">
        <v>85</v>
      </c>
      <c r="U120" t="s">
        <v>85</v>
      </c>
      <c r="V120" t="s">
        <v>85</v>
      </c>
      <c r="W120" t="s">
        <v>157</v>
      </c>
      <c r="X120" t="s">
        <v>158</v>
      </c>
      <c r="Y120" s="5" t="s">
        <v>6</v>
      </c>
      <c r="Z120" s="5" t="s">
        <v>7</v>
      </c>
      <c r="AA120" s="5" t="s">
        <v>8</v>
      </c>
      <c r="AB120" s="5" t="s">
        <v>9</v>
      </c>
      <c r="AC120" s="5" t="s">
        <v>10</v>
      </c>
      <c r="AD120" s="5" t="s">
        <v>11</v>
      </c>
      <c r="AE120" s="5" t="s">
        <v>4</v>
      </c>
    </row>
    <row r="121" spans="1:31" hidden="1" x14ac:dyDescent="0.25">
      <c r="A121" t="s">
        <v>82</v>
      </c>
      <c r="B121" t="s">
        <v>5</v>
      </c>
      <c r="C121" t="s">
        <v>5</v>
      </c>
      <c r="D121">
        <v>60</v>
      </c>
      <c r="E121" s="3" t="s">
        <v>372</v>
      </c>
      <c r="G121" t="s">
        <v>373</v>
      </c>
      <c r="H121" s="7" t="str">
        <f t="shared" si="7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FUN0010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000076&amp;PIVOT=</v>
      </c>
      <c r="I121" t="str">
        <f t="shared" si="5"/>
        <v>C:\Users\A1146318\Deutsche Telekom AG\Top Management BI-Microstrategy - Dokumente\Knime\Output\C61X000076rep.xlsx</v>
      </c>
      <c r="J121" t="s">
        <v>1</v>
      </c>
      <c r="K121" t="str">
        <f>_xlfn.XLOOKUP(J121&amp;L121,Perspective!$A$1:$A$30,Perspective!$B$1:$B$30)</f>
        <v>IST,ISTPY%23BASIS,FC0%23BASIS,FC4%23BASIS,ACT_FLASH</v>
      </c>
      <c r="L121" t="s">
        <v>12</v>
      </c>
      <c r="M121" t="s">
        <v>144</v>
      </c>
      <c r="N121" t="s">
        <v>162</v>
      </c>
      <c r="O121">
        <v>2022</v>
      </c>
      <c r="P121" t="s">
        <v>150</v>
      </c>
      <c r="Q121" t="s">
        <v>151</v>
      </c>
      <c r="R121" t="s">
        <v>273</v>
      </c>
      <c r="S121" t="s">
        <v>163</v>
      </c>
      <c r="T121" t="s">
        <v>85</v>
      </c>
      <c r="U121" t="s">
        <v>85</v>
      </c>
      <c r="V121" t="s">
        <v>85</v>
      </c>
      <c r="W121" t="s">
        <v>157</v>
      </c>
      <c r="X121" t="s">
        <v>158</v>
      </c>
      <c r="Y121" s="5" t="s">
        <v>6</v>
      </c>
      <c r="Z121" s="5" t="s">
        <v>7</v>
      </c>
      <c r="AA121" s="5" t="s">
        <v>8</v>
      </c>
      <c r="AB121" s="5" t="s">
        <v>9</v>
      </c>
      <c r="AC121" s="5" t="s">
        <v>10</v>
      </c>
      <c r="AD121" s="5" t="s">
        <v>11</v>
      </c>
      <c r="AE121" s="5" t="s">
        <v>4</v>
      </c>
    </row>
    <row r="122" spans="1:31" hidden="1" x14ac:dyDescent="0.25">
      <c r="A122" t="s">
        <v>82</v>
      </c>
      <c r="B122" t="s">
        <v>5</v>
      </c>
      <c r="C122" t="s">
        <v>5</v>
      </c>
      <c r="D122">
        <v>61</v>
      </c>
      <c r="E122" s="3" t="s">
        <v>374</v>
      </c>
      <c r="G122" t="s">
        <v>375</v>
      </c>
      <c r="H122" s="7" t="str">
        <f t="shared" si="7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FUN0010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000083&amp;PIVOT=</v>
      </c>
      <c r="I122" t="str">
        <f t="shared" si="5"/>
        <v>C:\Users\A1146318\Deutsche Telekom AG\Top Management BI-Microstrategy - Dokumente\Knime\Output\C61X000083org.xlsx</v>
      </c>
      <c r="J122" t="s">
        <v>1</v>
      </c>
      <c r="K122" t="str">
        <f>_xlfn.XLOOKUP(J122&amp;L122,Perspective!$A$1:$A$30,Perspective!$B$1:$B$30)</f>
        <v>IST,ISTPY@IST,FC0@IST,FC4@IST,ACT_FLASH</v>
      </c>
      <c r="L122" t="s">
        <v>2</v>
      </c>
      <c r="M122" t="s">
        <v>144</v>
      </c>
      <c r="N122" t="s">
        <v>162</v>
      </c>
      <c r="O122">
        <v>2022</v>
      </c>
      <c r="P122" t="s">
        <v>150</v>
      </c>
      <c r="Q122" t="s">
        <v>151</v>
      </c>
      <c r="R122" t="s">
        <v>273</v>
      </c>
      <c r="S122" t="s">
        <v>163</v>
      </c>
      <c r="T122" t="s">
        <v>85</v>
      </c>
      <c r="U122" t="s">
        <v>85</v>
      </c>
      <c r="V122" t="s">
        <v>85</v>
      </c>
      <c r="W122" t="s">
        <v>157</v>
      </c>
      <c r="X122" t="s">
        <v>158</v>
      </c>
      <c r="Y122" s="5" t="s">
        <v>6</v>
      </c>
      <c r="Z122" s="5" t="s">
        <v>7</v>
      </c>
      <c r="AA122" s="5" t="s">
        <v>8</v>
      </c>
      <c r="AB122" s="5" t="s">
        <v>9</v>
      </c>
      <c r="AC122" s="5" t="s">
        <v>10</v>
      </c>
      <c r="AD122" s="5" t="s">
        <v>11</v>
      </c>
      <c r="AE122" s="5" t="s">
        <v>4</v>
      </c>
    </row>
    <row r="123" spans="1:31" hidden="1" x14ac:dyDescent="0.25">
      <c r="A123" t="s">
        <v>82</v>
      </c>
      <c r="B123" t="s">
        <v>5</v>
      </c>
      <c r="C123" t="s">
        <v>5</v>
      </c>
      <c r="D123">
        <v>61</v>
      </c>
      <c r="E123" s="3" t="s">
        <v>374</v>
      </c>
      <c r="G123" t="s">
        <v>375</v>
      </c>
      <c r="H123" s="7" t="str">
        <f t="shared" si="7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FUN0010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000083&amp;PIVOT=</v>
      </c>
      <c r="I123" t="str">
        <f t="shared" si="5"/>
        <v>C:\Users\A1146318\Deutsche Telekom AG\Top Management BI-Microstrategy - Dokumente\Knime\Output\C61X000083rep.xlsx</v>
      </c>
      <c r="J123" t="s">
        <v>1</v>
      </c>
      <c r="K123" t="str">
        <f>_xlfn.XLOOKUP(J123&amp;L123,Perspective!$A$1:$A$30,Perspective!$B$1:$B$30)</f>
        <v>IST,ISTPY%23BASIS,FC0%23BASIS,FC4%23BASIS,ACT_FLASH</v>
      </c>
      <c r="L123" t="s">
        <v>12</v>
      </c>
      <c r="M123" t="s">
        <v>144</v>
      </c>
      <c r="N123" t="s">
        <v>162</v>
      </c>
      <c r="O123">
        <v>2022</v>
      </c>
      <c r="P123" t="s">
        <v>150</v>
      </c>
      <c r="Q123" t="s">
        <v>151</v>
      </c>
      <c r="R123" t="s">
        <v>273</v>
      </c>
      <c r="S123" t="s">
        <v>163</v>
      </c>
      <c r="T123" t="s">
        <v>85</v>
      </c>
      <c r="U123" t="s">
        <v>85</v>
      </c>
      <c r="V123" t="s">
        <v>85</v>
      </c>
      <c r="W123" t="s">
        <v>157</v>
      </c>
      <c r="X123" t="s">
        <v>158</v>
      </c>
      <c r="Y123" s="5" t="s">
        <v>6</v>
      </c>
      <c r="Z123" s="5" t="s">
        <v>7</v>
      </c>
      <c r="AA123" s="5" t="s">
        <v>8</v>
      </c>
      <c r="AB123" s="5" t="s">
        <v>9</v>
      </c>
      <c r="AC123" s="5" t="s">
        <v>10</v>
      </c>
      <c r="AD123" s="5" t="s">
        <v>11</v>
      </c>
      <c r="AE123" s="5" t="s">
        <v>4</v>
      </c>
    </row>
    <row r="124" spans="1:31" hidden="1" x14ac:dyDescent="0.25">
      <c r="A124" t="s">
        <v>82</v>
      </c>
      <c r="B124" t="s">
        <v>5</v>
      </c>
      <c r="C124" t="s">
        <v>5</v>
      </c>
      <c r="D124">
        <v>62</v>
      </c>
      <c r="E124" s="3" t="s">
        <v>376</v>
      </c>
      <c r="G124" t="s">
        <v>377</v>
      </c>
      <c r="H124" s="7" t="str">
        <f t="shared" si="7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FUN0020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000086&amp;PIVOT=</v>
      </c>
      <c r="I124" t="str">
        <f t="shared" si="5"/>
        <v>C:\Users\A1146318\Deutsche Telekom AG\Top Management BI-Microstrategy - Dokumente\Knime\Output\C61X000086org.xlsx</v>
      </c>
      <c r="J124" t="s">
        <v>1</v>
      </c>
      <c r="K124" t="str">
        <f>_xlfn.XLOOKUP(J124&amp;L124,Perspective!$A$1:$A$30,Perspective!$B$1:$B$30)</f>
        <v>IST,ISTPY@IST,FC0@IST,FC4@IST,ACT_FLASH</v>
      </c>
      <c r="L124" t="s">
        <v>2</v>
      </c>
      <c r="M124" t="s">
        <v>144</v>
      </c>
      <c r="N124" t="s">
        <v>162</v>
      </c>
      <c r="O124">
        <v>2022</v>
      </c>
      <c r="P124" t="s">
        <v>150</v>
      </c>
      <c r="Q124" t="s">
        <v>151</v>
      </c>
      <c r="R124" t="s">
        <v>267</v>
      </c>
      <c r="S124" t="s">
        <v>163</v>
      </c>
      <c r="T124" t="s">
        <v>85</v>
      </c>
      <c r="U124" t="s">
        <v>85</v>
      </c>
      <c r="V124" t="s">
        <v>85</v>
      </c>
      <c r="W124" t="s">
        <v>157</v>
      </c>
      <c r="X124" t="s">
        <v>158</v>
      </c>
      <c r="Y124" s="5" t="s">
        <v>6</v>
      </c>
      <c r="Z124" s="5" t="s">
        <v>7</v>
      </c>
      <c r="AA124" s="5" t="s">
        <v>8</v>
      </c>
      <c r="AB124" s="5" t="s">
        <v>9</v>
      </c>
      <c r="AC124" s="5" t="s">
        <v>10</v>
      </c>
      <c r="AD124" s="5" t="s">
        <v>11</v>
      </c>
      <c r="AE124" s="5" t="s">
        <v>4</v>
      </c>
    </row>
    <row r="125" spans="1:31" hidden="1" x14ac:dyDescent="0.25">
      <c r="A125" t="s">
        <v>82</v>
      </c>
      <c r="B125" t="s">
        <v>5</v>
      </c>
      <c r="C125" t="s">
        <v>5</v>
      </c>
      <c r="D125">
        <v>62</v>
      </c>
      <c r="E125" s="3" t="s">
        <v>376</v>
      </c>
      <c r="G125" t="s">
        <v>377</v>
      </c>
      <c r="H125" s="7" t="str">
        <f t="shared" si="7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FUN0020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000086&amp;PIVOT=</v>
      </c>
      <c r="I125" t="str">
        <f t="shared" si="5"/>
        <v>C:\Users\A1146318\Deutsche Telekom AG\Top Management BI-Microstrategy - Dokumente\Knime\Output\C61X000086rep.xlsx</v>
      </c>
      <c r="J125" t="s">
        <v>1</v>
      </c>
      <c r="K125" t="str">
        <f>_xlfn.XLOOKUP(J125&amp;L125,Perspective!$A$1:$A$30,Perspective!$B$1:$B$30)</f>
        <v>IST,ISTPY%23BASIS,FC0%23BASIS,FC4%23BASIS,ACT_FLASH</v>
      </c>
      <c r="L125" t="s">
        <v>12</v>
      </c>
      <c r="M125" t="s">
        <v>144</v>
      </c>
      <c r="N125" t="s">
        <v>162</v>
      </c>
      <c r="O125">
        <v>2022</v>
      </c>
      <c r="P125" t="s">
        <v>150</v>
      </c>
      <c r="Q125" t="s">
        <v>151</v>
      </c>
      <c r="R125" t="s">
        <v>267</v>
      </c>
      <c r="S125" t="s">
        <v>163</v>
      </c>
      <c r="T125" t="s">
        <v>85</v>
      </c>
      <c r="U125" t="s">
        <v>85</v>
      </c>
      <c r="V125" t="s">
        <v>85</v>
      </c>
      <c r="W125" t="s">
        <v>157</v>
      </c>
      <c r="X125" t="s">
        <v>158</v>
      </c>
      <c r="Y125" s="5" t="s">
        <v>6</v>
      </c>
      <c r="Z125" s="5" t="s">
        <v>7</v>
      </c>
      <c r="AA125" s="5" t="s">
        <v>8</v>
      </c>
      <c r="AB125" s="5" t="s">
        <v>9</v>
      </c>
      <c r="AC125" s="5" t="s">
        <v>10</v>
      </c>
      <c r="AD125" s="5" t="s">
        <v>11</v>
      </c>
      <c r="AE125" s="5" t="s">
        <v>4</v>
      </c>
    </row>
    <row r="126" spans="1:31" hidden="1" x14ac:dyDescent="0.25">
      <c r="A126" t="s">
        <v>82</v>
      </c>
      <c r="B126" t="s">
        <v>5</v>
      </c>
      <c r="C126" t="s">
        <v>5</v>
      </c>
      <c r="D126">
        <v>63</v>
      </c>
      <c r="E126" s="3" t="s">
        <v>378</v>
      </c>
      <c r="G126" t="s">
        <v>381</v>
      </c>
      <c r="H126" s="7" t="str">
        <f t="shared" si="7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FUN0020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000087&amp;PIVOT=</v>
      </c>
      <c r="I126" t="str">
        <f t="shared" si="5"/>
        <v>C:\Users\A1146318\Deutsche Telekom AG\Top Management BI-Microstrategy - Dokumente\Knime\Output\C61X000087org.xlsx</v>
      </c>
      <c r="J126" t="s">
        <v>1</v>
      </c>
      <c r="K126" t="str">
        <f>_xlfn.XLOOKUP(J126&amp;L126,Perspective!$A$1:$A$30,Perspective!$B$1:$B$30)</f>
        <v>IST,ISTPY@IST,FC0@IST,FC4@IST,ACT_FLASH</v>
      </c>
      <c r="L126" t="s">
        <v>2</v>
      </c>
      <c r="M126" t="s">
        <v>144</v>
      </c>
      <c r="N126" t="s">
        <v>162</v>
      </c>
      <c r="O126">
        <v>2022</v>
      </c>
      <c r="P126" t="s">
        <v>150</v>
      </c>
      <c r="Q126" t="s">
        <v>151</v>
      </c>
      <c r="R126" t="s">
        <v>267</v>
      </c>
      <c r="S126" t="s">
        <v>163</v>
      </c>
      <c r="T126" t="s">
        <v>85</v>
      </c>
      <c r="U126" t="s">
        <v>85</v>
      </c>
      <c r="V126" t="s">
        <v>85</v>
      </c>
      <c r="W126" t="s">
        <v>157</v>
      </c>
      <c r="X126" t="s">
        <v>158</v>
      </c>
      <c r="Y126" s="5" t="s">
        <v>6</v>
      </c>
      <c r="Z126" s="5" t="s">
        <v>7</v>
      </c>
      <c r="AA126" s="5" t="s">
        <v>8</v>
      </c>
      <c r="AB126" s="5" t="s">
        <v>9</v>
      </c>
      <c r="AC126" s="5" t="s">
        <v>10</v>
      </c>
      <c r="AD126" s="5" t="s">
        <v>11</v>
      </c>
      <c r="AE126" s="5" t="s">
        <v>4</v>
      </c>
    </row>
    <row r="127" spans="1:31" hidden="1" x14ac:dyDescent="0.25">
      <c r="A127" t="s">
        <v>82</v>
      </c>
      <c r="B127" t="s">
        <v>5</v>
      </c>
      <c r="C127" t="s">
        <v>5</v>
      </c>
      <c r="D127">
        <v>63</v>
      </c>
      <c r="E127" s="3" t="s">
        <v>378</v>
      </c>
      <c r="G127" t="s">
        <v>381</v>
      </c>
      <c r="H127" s="7" t="str">
        <f t="shared" si="7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FUN0020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000087&amp;PIVOT=</v>
      </c>
      <c r="I127" t="str">
        <f t="shared" si="5"/>
        <v>C:\Users\A1146318\Deutsche Telekom AG\Top Management BI-Microstrategy - Dokumente\Knime\Output\C61X000087rep.xlsx</v>
      </c>
      <c r="J127" t="s">
        <v>1</v>
      </c>
      <c r="K127" t="str">
        <f>_xlfn.XLOOKUP(J127&amp;L127,Perspective!$A$1:$A$30,Perspective!$B$1:$B$30)</f>
        <v>IST,ISTPY%23BASIS,FC0%23BASIS,FC4%23BASIS,ACT_FLASH</v>
      </c>
      <c r="L127" t="s">
        <v>12</v>
      </c>
      <c r="M127" t="s">
        <v>144</v>
      </c>
      <c r="N127" t="s">
        <v>162</v>
      </c>
      <c r="O127">
        <v>2022</v>
      </c>
      <c r="P127" t="s">
        <v>150</v>
      </c>
      <c r="Q127" t="s">
        <v>151</v>
      </c>
      <c r="R127" t="s">
        <v>267</v>
      </c>
      <c r="S127" t="s">
        <v>163</v>
      </c>
      <c r="T127" t="s">
        <v>85</v>
      </c>
      <c r="U127" t="s">
        <v>85</v>
      </c>
      <c r="V127" t="s">
        <v>85</v>
      </c>
      <c r="W127" t="s">
        <v>157</v>
      </c>
      <c r="X127" t="s">
        <v>158</v>
      </c>
      <c r="Y127" s="5" t="s">
        <v>6</v>
      </c>
      <c r="Z127" s="5" t="s">
        <v>7</v>
      </c>
      <c r="AA127" s="5" t="s">
        <v>8</v>
      </c>
      <c r="AB127" s="5" t="s">
        <v>9</v>
      </c>
      <c r="AC127" s="5" t="s">
        <v>10</v>
      </c>
      <c r="AD127" s="5" t="s">
        <v>11</v>
      </c>
      <c r="AE127" s="5" t="s">
        <v>4</v>
      </c>
    </row>
    <row r="128" spans="1:31" hidden="1" x14ac:dyDescent="0.25">
      <c r="A128" t="s">
        <v>82</v>
      </c>
      <c r="B128" t="s">
        <v>5</v>
      </c>
      <c r="C128" t="s">
        <v>5</v>
      </c>
      <c r="D128">
        <v>64</v>
      </c>
      <c r="E128" s="3" t="s">
        <v>379</v>
      </c>
      <c r="G128" t="s">
        <v>382</v>
      </c>
      <c r="H128" s="7" t="str">
        <f t="shared" si="7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FUN0020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000088&amp;PIVOT=</v>
      </c>
      <c r="I128" t="str">
        <f t="shared" si="5"/>
        <v>C:\Users\A1146318\Deutsche Telekom AG\Top Management BI-Microstrategy - Dokumente\Knime\Output\C61X000088org.xlsx</v>
      </c>
      <c r="J128" t="s">
        <v>1</v>
      </c>
      <c r="K128" t="str">
        <f>_xlfn.XLOOKUP(J128&amp;L128,Perspective!$A$1:$A$30,Perspective!$B$1:$B$30)</f>
        <v>IST,ISTPY@IST,FC0@IST,FC4@IST,ACT_FLASH</v>
      </c>
      <c r="L128" t="s">
        <v>2</v>
      </c>
      <c r="M128" t="s">
        <v>144</v>
      </c>
      <c r="N128" t="s">
        <v>162</v>
      </c>
      <c r="O128">
        <v>2022</v>
      </c>
      <c r="P128" t="s">
        <v>150</v>
      </c>
      <c r="Q128" t="s">
        <v>151</v>
      </c>
      <c r="R128" t="s">
        <v>267</v>
      </c>
      <c r="S128" t="s">
        <v>163</v>
      </c>
      <c r="T128" t="s">
        <v>85</v>
      </c>
      <c r="U128" t="s">
        <v>85</v>
      </c>
      <c r="V128" t="s">
        <v>85</v>
      </c>
      <c r="W128" t="s">
        <v>157</v>
      </c>
      <c r="X128" t="s">
        <v>158</v>
      </c>
      <c r="Y128" s="5" t="s">
        <v>6</v>
      </c>
      <c r="Z128" s="5" t="s">
        <v>7</v>
      </c>
      <c r="AA128" s="5" t="s">
        <v>8</v>
      </c>
      <c r="AB128" s="5" t="s">
        <v>9</v>
      </c>
      <c r="AC128" s="5" t="s">
        <v>10</v>
      </c>
      <c r="AD128" s="5" t="s">
        <v>11</v>
      </c>
      <c r="AE128" s="5" t="s">
        <v>4</v>
      </c>
    </row>
    <row r="129" spans="1:31" hidden="1" x14ac:dyDescent="0.25">
      <c r="A129" t="s">
        <v>82</v>
      </c>
      <c r="B129" t="s">
        <v>5</v>
      </c>
      <c r="C129" t="s">
        <v>5</v>
      </c>
      <c r="D129">
        <v>64</v>
      </c>
      <c r="E129" s="3" t="s">
        <v>379</v>
      </c>
      <c r="G129" t="s">
        <v>382</v>
      </c>
      <c r="H129" s="7" t="str">
        <f t="shared" si="7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FUN0020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000088&amp;PIVOT=</v>
      </c>
      <c r="I129" t="str">
        <f t="shared" si="5"/>
        <v>C:\Users\A1146318\Deutsche Telekom AG\Top Management BI-Microstrategy - Dokumente\Knime\Output\C61X000088rep.xlsx</v>
      </c>
      <c r="J129" t="s">
        <v>1</v>
      </c>
      <c r="K129" t="str">
        <f>_xlfn.XLOOKUP(J129&amp;L129,Perspective!$A$1:$A$30,Perspective!$B$1:$B$30)</f>
        <v>IST,ISTPY%23BASIS,FC0%23BASIS,FC4%23BASIS,ACT_FLASH</v>
      </c>
      <c r="L129" t="s">
        <v>12</v>
      </c>
      <c r="M129" t="s">
        <v>144</v>
      </c>
      <c r="N129" t="s">
        <v>162</v>
      </c>
      <c r="O129">
        <v>2022</v>
      </c>
      <c r="P129" t="s">
        <v>150</v>
      </c>
      <c r="Q129" t="s">
        <v>151</v>
      </c>
      <c r="R129" t="s">
        <v>267</v>
      </c>
      <c r="S129" t="s">
        <v>163</v>
      </c>
      <c r="T129" t="s">
        <v>85</v>
      </c>
      <c r="U129" t="s">
        <v>85</v>
      </c>
      <c r="V129" t="s">
        <v>85</v>
      </c>
      <c r="W129" t="s">
        <v>157</v>
      </c>
      <c r="X129" t="s">
        <v>158</v>
      </c>
      <c r="Y129" s="5" t="s">
        <v>6</v>
      </c>
      <c r="Z129" s="5" t="s">
        <v>7</v>
      </c>
      <c r="AA129" s="5" t="s">
        <v>8</v>
      </c>
      <c r="AB129" s="5" t="s">
        <v>9</v>
      </c>
      <c r="AC129" s="5" t="s">
        <v>10</v>
      </c>
      <c r="AD129" s="5" t="s">
        <v>11</v>
      </c>
      <c r="AE129" s="5" t="s">
        <v>4</v>
      </c>
    </row>
    <row r="130" spans="1:31" hidden="1" x14ac:dyDescent="0.25">
      <c r="A130" t="s">
        <v>82</v>
      </c>
      <c r="B130" t="s">
        <v>5</v>
      </c>
      <c r="C130" t="s">
        <v>5</v>
      </c>
      <c r="D130">
        <v>65</v>
      </c>
      <c r="E130" s="3" t="s">
        <v>380</v>
      </c>
      <c r="G130" t="s">
        <v>383</v>
      </c>
      <c r="H130" s="7" t="str">
        <f t="shared" si="7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FUN0020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000089&amp;PIVOT=</v>
      </c>
      <c r="I130" t="str">
        <f t="shared" ref="I130:I195" si="8">"C:\Users\A1146318\Deutsche Telekom AG\Top Management BI-Microstrategy - Dokumente\Knime\Output\"&amp;E130&amp;L130&amp;".xlsx"</f>
        <v>C:\Users\A1146318\Deutsche Telekom AG\Top Management BI-Microstrategy - Dokumente\Knime\Output\C61X000089org.xlsx</v>
      </c>
      <c r="J130" t="s">
        <v>1</v>
      </c>
      <c r="K130" t="str">
        <f>_xlfn.XLOOKUP(J130&amp;L130,Perspective!$A$1:$A$30,Perspective!$B$1:$B$30)</f>
        <v>IST,ISTPY@IST,FC0@IST,FC4@IST,ACT_FLASH</v>
      </c>
      <c r="L130" t="s">
        <v>2</v>
      </c>
      <c r="M130" t="s">
        <v>144</v>
      </c>
      <c r="N130" t="s">
        <v>162</v>
      </c>
      <c r="O130">
        <v>2022</v>
      </c>
      <c r="P130" t="s">
        <v>150</v>
      </c>
      <c r="Q130" t="s">
        <v>151</v>
      </c>
      <c r="R130" t="s">
        <v>267</v>
      </c>
      <c r="S130" t="s">
        <v>163</v>
      </c>
      <c r="T130" t="s">
        <v>85</v>
      </c>
      <c r="U130" t="s">
        <v>85</v>
      </c>
      <c r="V130" t="s">
        <v>85</v>
      </c>
      <c r="W130" t="s">
        <v>157</v>
      </c>
      <c r="X130" t="s">
        <v>158</v>
      </c>
      <c r="Y130" s="5" t="s">
        <v>6</v>
      </c>
      <c r="Z130" s="5" t="s">
        <v>7</v>
      </c>
      <c r="AA130" s="5" t="s">
        <v>8</v>
      </c>
      <c r="AB130" s="5" t="s">
        <v>9</v>
      </c>
      <c r="AC130" s="5" t="s">
        <v>10</v>
      </c>
      <c r="AD130" s="5" t="s">
        <v>11</v>
      </c>
      <c r="AE130" s="5" t="s">
        <v>4</v>
      </c>
    </row>
    <row r="131" spans="1:31" hidden="1" x14ac:dyDescent="0.25">
      <c r="A131" t="s">
        <v>82</v>
      </c>
      <c r="B131" t="s">
        <v>5</v>
      </c>
      <c r="C131" t="s">
        <v>5</v>
      </c>
      <c r="D131">
        <v>65</v>
      </c>
      <c r="E131" s="3" t="s">
        <v>380</v>
      </c>
      <c r="G131" t="s">
        <v>383</v>
      </c>
      <c r="H131" s="7" t="str">
        <f t="shared" si="7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FUN0020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000089&amp;PIVOT=</v>
      </c>
      <c r="I131" t="str">
        <f t="shared" si="8"/>
        <v>C:\Users\A1146318\Deutsche Telekom AG\Top Management BI-Microstrategy - Dokumente\Knime\Output\C61X000089rep.xlsx</v>
      </c>
      <c r="J131" t="s">
        <v>1</v>
      </c>
      <c r="K131" t="str">
        <f>_xlfn.XLOOKUP(J131&amp;L131,Perspective!$A$1:$A$30,Perspective!$B$1:$B$30)</f>
        <v>IST,ISTPY%23BASIS,FC0%23BASIS,FC4%23BASIS,ACT_FLASH</v>
      </c>
      <c r="L131" t="s">
        <v>12</v>
      </c>
      <c r="M131" t="s">
        <v>144</v>
      </c>
      <c r="N131" t="s">
        <v>162</v>
      </c>
      <c r="O131">
        <v>2022</v>
      </c>
      <c r="P131" t="s">
        <v>150</v>
      </c>
      <c r="Q131" t="s">
        <v>151</v>
      </c>
      <c r="R131" t="s">
        <v>267</v>
      </c>
      <c r="S131" t="s">
        <v>163</v>
      </c>
      <c r="T131" t="s">
        <v>85</v>
      </c>
      <c r="U131" t="s">
        <v>85</v>
      </c>
      <c r="V131" t="s">
        <v>85</v>
      </c>
      <c r="W131" t="s">
        <v>157</v>
      </c>
      <c r="X131" t="s">
        <v>158</v>
      </c>
      <c r="Y131" s="5" t="s">
        <v>6</v>
      </c>
      <c r="Z131" s="5" t="s">
        <v>7</v>
      </c>
      <c r="AA131" s="5" t="s">
        <v>8</v>
      </c>
      <c r="AB131" s="5" t="s">
        <v>9</v>
      </c>
      <c r="AC131" s="5" t="s">
        <v>10</v>
      </c>
      <c r="AD131" s="5" t="s">
        <v>11</v>
      </c>
      <c r="AE131" s="5" t="s">
        <v>4</v>
      </c>
    </row>
    <row r="132" spans="1:31" hidden="1" x14ac:dyDescent="0.25">
      <c r="A132" t="s">
        <v>82</v>
      </c>
      <c r="B132" t="s">
        <v>64</v>
      </c>
      <c r="C132" t="s">
        <v>256</v>
      </c>
      <c r="D132">
        <v>1</v>
      </c>
      <c r="E132" s="3" t="s">
        <v>262</v>
      </c>
      <c r="G132" t="s">
        <v>263</v>
      </c>
      <c r="H132" s="5" t="str">
        <f>CONCATENATE("https://finex.telekom.de/CLMSTR/api/Finex/Values?SERVER=HE113381.emea1.cds.t-internal.com&amp;DATABASE="&amp;M132&amp;"&amp;CUBE="&amp;N132&amp;"&amp;MAPPINGMD=false&amp;CHILDREN=false&amp;NODE=true&amp;RECEIVEEMPTY=true&amp;YEAR="&amp;O132&amp;"&amp;MONTH="&amp;P132&amp;"&amp;CONTENT="&amp;K132&amp;"&amp;REPCUR=GC,LC&amp;FLOW="&amp;S132&amp;"&amp;FUNCTION="&amp;R132&amp;"&amp;LAYER="&amp;T132&amp;"&amp;SUBJECT="&amp;U132&amp;"&amp;SUBSCRIBER="&amp;Y132&amp;"&amp;PAYMENT="&amp;Z132&amp;"&amp;DIRECTION="&amp;AA132&amp;"&amp;SERVICE="&amp;AB132&amp;"&amp;SPLIT1="&amp;AC132&amp;"&amp;SPLIT2="&amp;AD132&amp;"&amp;CONS="&amp;W132&amp;"&amp;PARTNER="&amp;X132&amp;"&amp;REPUNIT="&amp;Q132&amp;"&amp;KPI="&amp;E132&amp;"&amp;PIVOT=")</f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194&amp;PAYMENT=PAY24&amp;DIRECTION=DIR392&amp;SERVICE=SER367&amp;SPLIT1=1SPTOTAL&amp;SPLIT2=2SPTOTAL&amp;CONS=ReportingView&amp;PARTNER=GESAMT&amp;REPUNIT=SE,1035,8151,SEAT,SEHR,SEHT,SEME,SETSK,SETCZ,SEPL,SERO,SEGR,SEMK,SEHU,SEMIS&amp;KPI=KPI71641&amp;PIVOT=</v>
      </c>
      <c r="I132" t="str">
        <f t="shared" si="8"/>
        <v>C:\Users\A1146318\Deutsche Telekom AG\Top Management BI-Microstrategy - Dokumente\Knime\Output\KPI71641org.xlsx</v>
      </c>
      <c r="J132" t="s">
        <v>1</v>
      </c>
      <c r="K132" t="str">
        <f>_xlfn.XLOOKUP(J132&amp;L132,Perspective!$A$1:$A$30,Perspective!$B$1:$B$30)</f>
        <v>IST,ISTPY@IST,FC0@IST,FC4@IST,ACT_FLASH</v>
      </c>
      <c r="L132" t="s">
        <v>2</v>
      </c>
      <c r="M132" t="s">
        <v>144</v>
      </c>
      <c r="N132" t="s">
        <v>64</v>
      </c>
      <c r="O132">
        <v>2022</v>
      </c>
      <c r="P132" t="s">
        <v>150</v>
      </c>
      <c r="Q132" t="s">
        <v>275</v>
      </c>
      <c r="R132" t="s">
        <v>160</v>
      </c>
      <c r="S132" t="s">
        <v>163</v>
      </c>
      <c r="T132" t="s">
        <v>85</v>
      </c>
      <c r="U132" t="s">
        <v>85</v>
      </c>
      <c r="V132" t="s">
        <v>85</v>
      </c>
      <c r="W132" t="s">
        <v>264</v>
      </c>
      <c r="X132" t="s">
        <v>158</v>
      </c>
      <c r="Y132" s="5" t="s">
        <v>6</v>
      </c>
      <c r="Z132" s="5" t="s">
        <v>7</v>
      </c>
      <c r="AA132" s="5" t="s">
        <v>8</v>
      </c>
      <c r="AB132" s="5" t="s">
        <v>9</v>
      </c>
      <c r="AC132" s="5" t="s">
        <v>10</v>
      </c>
      <c r="AD132" s="5" t="s">
        <v>11</v>
      </c>
      <c r="AE132" s="5" t="s">
        <v>4</v>
      </c>
    </row>
    <row r="133" spans="1:31" hidden="1" x14ac:dyDescent="0.25">
      <c r="A133" t="s">
        <v>82</v>
      </c>
      <c r="B133" t="s">
        <v>64</v>
      </c>
      <c r="C133" t="s">
        <v>256</v>
      </c>
      <c r="D133">
        <v>1</v>
      </c>
      <c r="E133" s="3" t="s">
        <v>262</v>
      </c>
      <c r="G133" t="s">
        <v>263</v>
      </c>
      <c r="H133" s="5" t="str">
        <f>CONCATENATE("https://finex.telekom.de/CLMSTR/api/Finex/Values?SERVER=HE113381.emea1.cds.t-internal.com&amp;DATABASE="&amp;M133&amp;"&amp;CUBE="&amp;N133&amp;"&amp;MAPPINGMD=false&amp;CHILDREN=false&amp;NODE=true&amp;RECEIVEEMPTY=true&amp;YEAR="&amp;O133&amp;"&amp;MONTH="&amp;P133&amp;"&amp;CONTENT="&amp;K133&amp;"&amp;REPCUR=GC,LC&amp;FLOW="&amp;S133&amp;"&amp;FUNCTION="&amp;R133&amp;"&amp;LAYER="&amp;T133&amp;"&amp;SUBJECT="&amp;U133&amp;"&amp;SUBSCRIBER="&amp;Y133&amp;"&amp;PAYMENT="&amp;Z133&amp;"&amp;DIRECTION="&amp;AA133&amp;"&amp;SERVICE="&amp;AB133&amp;"&amp;SPLIT1="&amp;AC133&amp;"&amp;SPLIT2="&amp;AD133&amp;"&amp;CONS="&amp;W133&amp;"&amp;PARTNER="&amp;X133&amp;"&amp;REPUNIT="&amp;Q133&amp;"&amp;KPI="&amp;E133&amp;"&amp;PIVOT=")</f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194&amp;PAYMENT=PAY24&amp;DIRECTION=DIR392&amp;SERVICE=SER367&amp;SPLIT1=1SPTOTAL&amp;SPLIT2=2SPTOTAL&amp;CONS=ReportingView&amp;PARTNER=GESAMT&amp;REPUNIT=SE,1035,8151,SEAT,SEHR,SEHT,SEME,SETSK,SETCZ,SEPL,SERO,SEGR,SEMK,SEHU,SEMIS&amp;KPI=KPI71641&amp;PIVOT=</v>
      </c>
      <c r="I133" t="str">
        <f t="shared" si="8"/>
        <v>C:\Users\A1146318\Deutsche Telekom AG\Top Management BI-Microstrategy - Dokumente\Knime\Output\KPI71641rep.xlsx</v>
      </c>
      <c r="J133" t="s">
        <v>1</v>
      </c>
      <c r="K133" t="str">
        <f>_xlfn.XLOOKUP(J133&amp;L133,Perspective!$A$1:$A$30,Perspective!$B$1:$B$30)</f>
        <v>IST,ISTPY%23BASIS,FC0%23BASIS,FC4%23BASIS,ACT_FLASH</v>
      </c>
      <c r="L133" t="s">
        <v>12</v>
      </c>
      <c r="M133" t="s">
        <v>144</v>
      </c>
      <c r="N133" t="s">
        <v>64</v>
      </c>
      <c r="O133">
        <v>2022</v>
      </c>
      <c r="P133" t="s">
        <v>150</v>
      </c>
      <c r="Q133" t="s">
        <v>275</v>
      </c>
      <c r="R133" t="s">
        <v>160</v>
      </c>
      <c r="S133" t="s">
        <v>163</v>
      </c>
      <c r="T133" t="s">
        <v>85</v>
      </c>
      <c r="U133" t="s">
        <v>85</v>
      </c>
      <c r="V133" t="s">
        <v>85</v>
      </c>
      <c r="W133" t="s">
        <v>264</v>
      </c>
      <c r="X133" t="s">
        <v>158</v>
      </c>
      <c r="Y133" s="5" t="s">
        <v>6</v>
      </c>
      <c r="Z133" s="5" t="s">
        <v>7</v>
      </c>
      <c r="AA133" s="5" t="s">
        <v>8</v>
      </c>
      <c r="AB133" s="5" t="s">
        <v>9</v>
      </c>
      <c r="AC133" s="5" t="s">
        <v>10</v>
      </c>
      <c r="AD133" s="5" t="s">
        <v>11</v>
      </c>
      <c r="AE133" s="5" t="s">
        <v>4</v>
      </c>
    </row>
    <row r="134" spans="1:31" hidden="1" x14ac:dyDescent="0.25">
      <c r="A134" t="s">
        <v>82</v>
      </c>
      <c r="B134" t="s">
        <v>5</v>
      </c>
      <c r="C134" t="s">
        <v>256</v>
      </c>
      <c r="D134">
        <v>2</v>
      </c>
      <c r="E134" s="3" t="s">
        <v>257</v>
      </c>
      <c r="G134" t="s">
        <v>243</v>
      </c>
      <c r="H134" s="7" t="str">
        <f t="shared" ref="H134:H147" si="9">CONCATENATE("https://finex.telekom.de/CLMSTR/api/Finex/Values?SERVER=HE113381.emea1.cds.t-internal.com&amp;DATABASE=",M134,"&amp;CUBE=MASTER&amp;MAPPINGMD=false&amp;CHILDREN=false&amp;NODE=true&amp;RECEIVEEMPTY=true&amp;YEAR=",O134,"&amp;PERIOD=",P134,"&amp;CONTENT=",K134,"&amp;REPCUR=GC,LC&amp;FLOW="&amp;S134&amp;"&amp;FUNCTION="&amp;R134&amp;"&amp;LAYER="&amp;T134&amp;"&amp;SUBJECT="&amp;U134&amp;"&amp;SUBJECTID="&amp;V134&amp;"&amp;CONS="&amp;W134&amp;"&amp;PARTNER="&amp;X134&amp;"&amp;REPUNIT=",Q134,"&amp;POSITION=",E134,"&amp;PIVOT=")</f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JECTID=ALL&amp;CONS=EIGENESICHT&amp;PARTNER=GESAMT&amp;REPUNIT=SE,1035,8151,SEAT,SEHR,SEHT,SEME,SETSK,SETCZ,SEPL,SERO,SEGR,SEMK,SEHU,SEMIS&amp;POSITION=CF-FCF-3100&amp;PIVOT=</v>
      </c>
      <c r="I134" t="str">
        <f t="shared" si="8"/>
        <v>C:\Users\A1146318\Deutsche Telekom AG\Top Management BI-Microstrategy - Dokumente\Knime\Output\CF-FCF-3100org.xlsx</v>
      </c>
      <c r="J134" t="s">
        <v>1</v>
      </c>
      <c r="K134" t="str">
        <f>_xlfn.XLOOKUP(J134&amp;L134,Perspective!$A$1:$A$30,Perspective!$B$1:$B$30)</f>
        <v>IST,ISTPY@IST,FC0@IST,FC4@IST,ACT_FLASH</v>
      </c>
      <c r="L134" t="s">
        <v>2</v>
      </c>
      <c r="M134" t="s">
        <v>144</v>
      </c>
      <c r="N134" t="s">
        <v>162</v>
      </c>
      <c r="O134">
        <v>2022</v>
      </c>
      <c r="P134" t="s">
        <v>150</v>
      </c>
      <c r="Q134" t="s">
        <v>275</v>
      </c>
      <c r="R134" t="s">
        <v>160</v>
      </c>
      <c r="S134" t="s">
        <v>163</v>
      </c>
      <c r="T134" t="s">
        <v>85</v>
      </c>
      <c r="U134" t="s">
        <v>85</v>
      </c>
      <c r="V134" t="s">
        <v>85</v>
      </c>
      <c r="W134" t="s">
        <v>157</v>
      </c>
      <c r="X134" t="s">
        <v>158</v>
      </c>
      <c r="Y134" s="5" t="s">
        <v>6</v>
      </c>
      <c r="Z134" s="5" t="s">
        <v>7</v>
      </c>
      <c r="AA134" s="5" t="s">
        <v>8</v>
      </c>
      <c r="AB134" s="5" t="s">
        <v>9</v>
      </c>
      <c r="AC134" s="5" t="s">
        <v>10</v>
      </c>
      <c r="AD134" s="5" t="s">
        <v>11</v>
      </c>
      <c r="AE134" s="5" t="s">
        <v>4</v>
      </c>
    </row>
    <row r="135" spans="1:31" hidden="1" x14ac:dyDescent="0.25">
      <c r="A135" t="s">
        <v>82</v>
      </c>
      <c r="B135" t="s">
        <v>5</v>
      </c>
      <c r="C135" t="s">
        <v>256</v>
      </c>
      <c r="D135">
        <v>2</v>
      </c>
      <c r="E135" s="3" t="s">
        <v>257</v>
      </c>
      <c r="G135" t="s">
        <v>243</v>
      </c>
      <c r="H135" s="7" t="str">
        <f t="shared" si="9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JECTID=ALL&amp;CONS=EIGENESICHT&amp;PARTNER=GESAMT&amp;REPUNIT=SE,1035,8151,SEAT,SEHR,SEHT,SEME,SETSK,SETCZ,SEPL,SERO,SEGR,SEMK,SEHU,SEMIS&amp;POSITION=CF-FCF-3100&amp;PIVOT=</v>
      </c>
      <c r="I135" t="str">
        <f t="shared" si="8"/>
        <v>C:\Users\A1146318\Deutsche Telekom AG\Top Management BI-Microstrategy - Dokumente\Knime\Output\CF-FCF-3100rep.xlsx</v>
      </c>
      <c r="J135" t="s">
        <v>1</v>
      </c>
      <c r="K135" t="str">
        <f>_xlfn.XLOOKUP(J135&amp;L135,Perspective!$A$1:$A$30,Perspective!$B$1:$B$30)</f>
        <v>IST,ISTPY%23BASIS,FC0%23BASIS,FC4%23BASIS,ACT_FLASH</v>
      </c>
      <c r="L135" t="s">
        <v>12</v>
      </c>
      <c r="M135" t="s">
        <v>144</v>
      </c>
      <c r="N135" t="s">
        <v>162</v>
      </c>
      <c r="O135">
        <v>2022</v>
      </c>
      <c r="P135" t="s">
        <v>150</v>
      </c>
      <c r="Q135" t="s">
        <v>275</v>
      </c>
      <c r="R135" t="s">
        <v>160</v>
      </c>
      <c r="S135" t="s">
        <v>163</v>
      </c>
      <c r="T135" t="s">
        <v>85</v>
      </c>
      <c r="U135" t="s">
        <v>85</v>
      </c>
      <c r="V135" t="s">
        <v>85</v>
      </c>
      <c r="W135" t="s">
        <v>157</v>
      </c>
      <c r="X135" t="s">
        <v>158</v>
      </c>
      <c r="Y135" s="5" t="s">
        <v>6</v>
      </c>
      <c r="Z135" s="5" t="s">
        <v>7</v>
      </c>
      <c r="AA135" s="5" t="s">
        <v>8</v>
      </c>
      <c r="AB135" s="5" t="s">
        <v>9</v>
      </c>
      <c r="AC135" s="5" t="s">
        <v>10</v>
      </c>
      <c r="AD135" s="5" t="s">
        <v>11</v>
      </c>
      <c r="AE135" s="5" t="s">
        <v>4</v>
      </c>
    </row>
    <row r="136" spans="1:31" hidden="1" x14ac:dyDescent="0.25">
      <c r="A136" t="s">
        <v>82</v>
      </c>
      <c r="B136" t="s">
        <v>5</v>
      </c>
      <c r="C136" t="s">
        <v>256</v>
      </c>
      <c r="D136">
        <v>3</v>
      </c>
      <c r="E136" s="3" t="s">
        <v>311</v>
      </c>
      <c r="G136" t="s">
        <v>312</v>
      </c>
      <c r="H136" s="7" t="str">
        <f t="shared" si="9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JECTID=ALL&amp;CONS=EIGENESICHT&amp;PARTNER=GESAMT&amp;REPUNIT=SE,1035,8151,SEAT,SEHR,SEHT,SEME,SETSK,SETCZ,SEPL,SERO,SEGR,SEMK,SEHU,SEMIS&amp;POSITION=C2X0202012&amp;PIVOT=</v>
      </c>
      <c r="I136" t="str">
        <f t="shared" si="8"/>
        <v>C:\Users\A1146318\Deutsche Telekom AG\Top Management BI-Microstrategy - Dokumente\Knime\Output\C2X0202012org.xlsx</v>
      </c>
      <c r="J136" t="s">
        <v>1</v>
      </c>
      <c r="K136" t="str">
        <f>_xlfn.XLOOKUP(J136&amp;L136,Perspective!$A$1:$A$30,Perspective!$B$1:$B$30)</f>
        <v>IST,ISTPY@IST,FC0@IST,FC4@IST,ACT_FLASH</v>
      </c>
      <c r="L136" t="s">
        <v>2</v>
      </c>
      <c r="M136" t="s">
        <v>144</v>
      </c>
      <c r="N136" t="s">
        <v>162</v>
      </c>
      <c r="O136">
        <v>2022</v>
      </c>
      <c r="P136" t="s">
        <v>150</v>
      </c>
      <c r="Q136" t="s">
        <v>275</v>
      </c>
      <c r="R136" t="s">
        <v>160</v>
      </c>
      <c r="S136" t="s">
        <v>163</v>
      </c>
      <c r="T136" t="s">
        <v>85</v>
      </c>
      <c r="U136" t="s">
        <v>85</v>
      </c>
      <c r="V136" t="s">
        <v>85</v>
      </c>
      <c r="W136" t="s">
        <v>157</v>
      </c>
      <c r="X136" t="s">
        <v>158</v>
      </c>
      <c r="Y136" s="5" t="s">
        <v>6</v>
      </c>
      <c r="Z136" s="5" t="s">
        <v>7</v>
      </c>
      <c r="AA136" s="5" t="s">
        <v>8</v>
      </c>
      <c r="AB136" s="5" t="s">
        <v>9</v>
      </c>
      <c r="AC136" s="5" t="s">
        <v>10</v>
      </c>
      <c r="AD136" s="5" t="s">
        <v>11</v>
      </c>
      <c r="AE136" s="5" t="s">
        <v>4</v>
      </c>
    </row>
    <row r="137" spans="1:31" hidden="1" x14ac:dyDescent="0.25">
      <c r="A137" t="s">
        <v>82</v>
      </c>
      <c r="B137" t="s">
        <v>5</v>
      </c>
      <c r="C137" t="s">
        <v>256</v>
      </c>
      <c r="D137">
        <v>3</v>
      </c>
      <c r="E137" s="3" t="s">
        <v>311</v>
      </c>
      <c r="G137" t="s">
        <v>312</v>
      </c>
      <c r="H137" s="7" t="str">
        <f t="shared" si="9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JECTID=ALL&amp;CONS=EIGENESICHT&amp;PARTNER=GESAMT&amp;REPUNIT=SE,1035,8151,SEAT,SEHR,SEHT,SEME,SETSK,SETCZ,SEPL,SERO,SEGR,SEMK,SEHU,SEMIS&amp;POSITION=C2X0202012&amp;PIVOT=</v>
      </c>
      <c r="I137" t="str">
        <f t="shared" si="8"/>
        <v>C:\Users\A1146318\Deutsche Telekom AG\Top Management BI-Microstrategy - Dokumente\Knime\Output\C2X0202012rep.xlsx</v>
      </c>
      <c r="J137" t="s">
        <v>1</v>
      </c>
      <c r="K137" t="str">
        <f>_xlfn.XLOOKUP(J137&amp;L137,Perspective!$A$1:$A$30,Perspective!$B$1:$B$30)</f>
        <v>IST,ISTPY%23BASIS,FC0%23BASIS,FC4%23BASIS,ACT_FLASH</v>
      </c>
      <c r="L137" t="s">
        <v>12</v>
      </c>
      <c r="M137" t="s">
        <v>144</v>
      </c>
      <c r="N137" t="s">
        <v>162</v>
      </c>
      <c r="O137">
        <v>2022</v>
      </c>
      <c r="P137" t="s">
        <v>150</v>
      </c>
      <c r="Q137" t="s">
        <v>275</v>
      </c>
      <c r="R137" t="s">
        <v>160</v>
      </c>
      <c r="S137" t="s">
        <v>163</v>
      </c>
      <c r="T137" t="s">
        <v>85</v>
      </c>
      <c r="U137" t="s">
        <v>85</v>
      </c>
      <c r="V137" t="s">
        <v>85</v>
      </c>
      <c r="W137" t="s">
        <v>157</v>
      </c>
      <c r="X137" t="s">
        <v>158</v>
      </c>
      <c r="Y137" s="5" t="s">
        <v>6</v>
      </c>
      <c r="Z137" s="5" t="s">
        <v>7</v>
      </c>
      <c r="AA137" s="5" t="s">
        <v>8</v>
      </c>
      <c r="AB137" s="5" t="s">
        <v>9</v>
      </c>
      <c r="AC137" s="5" t="s">
        <v>10</v>
      </c>
      <c r="AD137" s="5" t="s">
        <v>11</v>
      </c>
      <c r="AE137" s="5" t="s">
        <v>4</v>
      </c>
    </row>
    <row r="138" spans="1:31" hidden="1" x14ac:dyDescent="0.25">
      <c r="A138" t="s">
        <v>82</v>
      </c>
      <c r="B138" t="s">
        <v>5</v>
      </c>
      <c r="C138" t="s">
        <v>256</v>
      </c>
      <c r="D138">
        <v>4</v>
      </c>
      <c r="E138" s="3" t="s">
        <v>313</v>
      </c>
      <c r="G138" t="s">
        <v>314</v>
      </c>
      <c r="H138" s="7" t="str">
        <f t="shared" si="9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JECTID=ALL&amp;CONS=EIGENESICHT&amp;PARTNER=GESAMT&amp;REPUNIT=SE,1035,8151,SEAT,SEHR,SEHT,SEME,SETSK,SETCZ,SEPL,SERO,SEGR,SEMK,SEHU,SEMIS&amp;POSITION=C2X0202027&amp;PIVOT=</v>
      </c>
      <c r="I138" t="str">
        <f t="shared" si="8"/>
        <v>C:\Users\A1146318\Deutsche Telekom AG\Top Management BI-Microstrategy - Dokumente\Knime\Output\C2X0202027org.xlsx</v>
      </c>
      <c r="J138" t="s">
        <v>1</v>
      </c>
      <c r="K138" t="str">
        <f>_xlfn.XLOOKUP(J138&amp;L138,Perspective!$A$1:$A$30,Perspective!$B$1:$B$30)</f>
        <v>IST,ISTPY@IST,FC0@IST,FC4@IST,ACT_FLASH</v>
      </c>
      <c r="L138" t="s">
        <v>2</v>
      </c>
      <c r="M138" t="s">
        <v>144</v>
      </c>
      <c r="N138" t="s">
        <v>162</v>
      </c>
      <c r="O138">
        <v>2022</v>
      </c>
      <c r="P138" t="s">
        <v>150</v>
      </c>
      <c r="Q138" t="s">
        <v>275</v>
      </c>
      <c r="R138" t="s">
        <v>160</v>
      </c>
      <c r="S138" t="s">
        <v>163</v>
      </c>
      <c r="T138" t="s">
        <v>85</v>
      </c>
      <c r="U138" t="s">
        <v>85</v>
      </c>
      <c r="V138" t="s">
        <v>85</v>
      </c>
      <c r="W138" t="s">
        <v>157</v>
      </c>
      <c r="X138" t="s">
        <v>158</v>
      </c>
      <c r="Y138" s="5" t="s">
        <v>6</v>
      </c>
      <c r="Z138" s="5" t="s">
        <v>7</v>
      </c>
      <c r="AA138" s="5" t="s">
        <v>8</v>
      </c>
      <c r="AB138" s="5" t="s">
        <v>9</v>
      </c>
      <c r="AC138" s="5" t="s">
        <v>10</v>
      </c>
      <c r="AD138" s="5" t="s">
        <v>11</v>
      </c>
      <c r="AE138" s="5" t="s">
        <v>4</v>
      </c>
    </row>
    <row r="139" spans="1:31" hidden="1" x14ac:dyDescent="0.25">
      <c r="A139" t="s">
        <v>82</v>
      </c>
      <c r="B139" t="s">
        <v>5</v>
      </c>
      <c r="C139" t="s">
        <v>256</v>
      </c>
      <c r="D139">
        <v>4</v>
      </c>
      <c r="E139" s="3" t="s">
        <v>313</v>
      </c>
      <c r="G139" t="s">
        <v>314</v>
      </c>
      <c r="H139" s="7" t="str">
        <f t="shared" si="9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JECTID=ALL&amp;CONS=EIGENESICHT&amp;PARTNER=GESAMT&amp;REPUNIT=SE,1035,8151,SEAT,SEHR,SEHT,SEME,SETSK,SETCZ,SEPL,SERO,SEGR,SEMK,SEHU,SEMIS&amp;POSITION=C2X0202027&amp;PIVOT=</v>
      </c>
      <c r="I139" t="str">
        <f t="shared" si="8"/>
        <v>C:\Users\A1146318\Deutsche Telekom AG\Top Management BI-Microstrategy - Dokumente\Knime\Output\C2X0202027rep.xlsx</v>
      </c>
      <c r="J139" t="s">
        <v>1</v>
      </c>
      <c r="K139" t="str">
        <f>_xlfn.XLOOKUP(J139&amp;L139,Perspective!$A$1:$A$30,Perspective!$B$1:$B$30)</f>
        <v>IST,ISTPY%23BASIS,FC0%23BASIS,FC4%23BASIS,ACT_FLASH</v>
      </c>
      <c r="L139" t="s">
        <v>12</v>
      </c>
      <c r="M139" t="s">
        <v>144</v>
      </c>
      <c r="N139" t="s">
        <v>162</v>
      </c>
      <c r="O139">
        <v>2022</v>
      </c>
      <c r="P139" t="s">
        <v>150</v>
      </c>
      <c r="Q139" t="s">
        <v>275</v>
      </c>
      <c r="R139" t="s">
        <v>160</v>
      </c>
      <c r="S139" t="s">
        <v>163</v>
      </c>
      <c r="T139" t="s">
        <v>85</v>
      </c>
      <c r="U139" t="s">
        <v>85</v>
      </c>
      <c r="V139" t="s">
        <v>85</v>
      </c>
      <c r="W139" t="s">
        <v>157</v>
      </c>
      <c r="X139" t="s">
        <v>158</v>
      </c>
      <c r="Y139" s="5" t="s">
        <v>6</v>
      </c>
      <c r="Z139" s="5" t="s">
        <v>7</v>
      </c>
      <c r="AA139" s="5" t="s">
        <v>8</v>
      </c>
      <c r="AB139" s="5" t="s">
        <v>9</v>
      </c>
      <c r="AC139" s="5" t="s">
        <v>10</v>
      </c>
      <c r="AD139" s="5" t="s">
        <v>11</v>
      </c>
      <c r="AE139" s="5" t="s">
        <v>4</v>
      </c>
    </row>
    <row r="140" spans="1:31" hidden="1" x14ac:dyDescent="0.25">
      <c r="A140" t="s">
        <v>82</v>
      </c>
      <c r="B140" t="s">
        <v>5</v>
      </c>
      <c r="C140" t="s">
        <v>256</v>
      </c>
      <c r="D140">
        <v>5</v>
      </c>
      <c r="E140" s="3" t="s">
        <v>316</v>
      </c>
      <c r="G140" t="s">
        <v>315</v>
      </c>
      <c r="H140" s="7" t="str">
        <f t="shared" si="9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JECTID=ALL&amp;CONS=EIGENESICHT&amp;PARTNER=GESAMT&amp;REPUNIT=SE,1035,8151,SEAT,SEHR,SEHT,SEME,SETSK,SETCZ,SEPL,SERO,SEGR,SEMK,SEHU,SEMIS&amp;POSITION=C2X1101000&amp;PIVOT=</v>
      </c>
      <c r="I140" t="str">
        <f t="shared" si="8"/>
        <v>C:\Users\A1146318\Deutsche Telekom AG\Top Management BI-Microstrategy - Dokumente\Knime\Output\C2X1101000org.xlsx</v>
      </c>
      <c r="J140" t="s">
        <v>1</v>
      </c>
      <c r="K140" t="str">
        <f>_xlfn.XLOOKUP(J140&amp;L140,Perspective!$A$1:$A$30,Perspective!$B$1:$B$30)</f>
        <v>IST,ISTPY@IST,FC0@IST,FC4@IST,ACT_FLASH</v>
      </c>
      <c r="L140" t="s">
        <v>2</v>
      </c>
      <c r="M140" t="s">
        <v>144</v>
      </c>
      <c r="N140" t="s">
        <v>162</v>
      </c>
      <c r="O140">
        <v>2022</v>
      </c>
      <c r="P140" t="s">
        <v>150</v>
      </c>
      <c r="Q140" t="s">
        <v>275</v>
      </c>
      <c r="R140" t="s">
        <v>160</v>
      </c>
      <c r="S140" t="s">
        <v>163</v>
      </c>
      <c r="T140" t="s">
        <v>85</v>
      </c>
      <c r="U140" t="s">
        <v>85</v>
      </c>
      <c r="V140" t="s">
        <v>85</v>
      </c>
      <c r="W140" t="s">
        <v>157</v>
      </c>
      <c r="X140" t="s">
        <v>158</v>
      </c>
      <c r="Y140" s="5" t="s">
        <v>6</v>
      </c>
      <c r="Z140" s="5" t="s">
        <v>7</v>
      </c>
      <c r="AA140" s="5" t="s">
        <v>8</v>
      </c>
      <c r="AB140" s="5" t="s">
        <v>9</v>
      </c>
      <c r="AC140" s="5" t="s">
        <v>10</v>
      </c>
      <c r="AD140" s="5" t="s">
        <v>11</v>
      </c>
      <c r="AE140" s="5" t="s">
        <v>4</v>
      </c>
    </row>
    <row r="141" spans="1:31" hidden="1" x14ac:dyDescent="0.25">
      <c r="A141" t="s">
        <v>82</v>
      </c>
      <c r="B141" t="s">
        <v>5</v>
      </c>
      <c r="C141" t="s">
        <v>256</v>
      </c>
      <c r="D141">
        <v>5</v>
      </c>
      <c r="E141" s="3" t="s">
        <v>316</v>
      </c>
      <c r="G141" t="s">
        <v>315</v>
      </c>
      <c r="H141" s="7" t="str">
        <f t="shared" si="9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JECTID=ALL&amp;CONS=EIGENESICHT&amp;PARTNER=GESAMT&amp;REPUNIT=SE,1035,8151,SEAT,SEHR,SEHT,SEME,SETSK,SETCZ,SEPL,SERO,SEGR,SEMK,SEHU,SEMIS&amp;POSITION=C2X1101000&amp;PIVOT=</v>
      </c>
      <c r="I141" t="str">
        <f t="shared" si="8"/>
        <v>C:\Users\A1146318\Deutsche Telekom AG\Top Management BI-Microstrategy - Dokumente\Knime\Output\C2X1101000rep.xlsx</v>
      </c>
      <c r="J141" t="s">
        <v>1</v>
      </c>
      <c r="K141" t="str">
        <f>_xlfn.XLOOKUP(J141&amp;L141,Perspective!$A$1:$A$30,Perspective!$B$1:$B$30)</f>
        <v>IST,ISTPY%23BASIS,FC0%23BASIS,FC4%23BASIS,ACT_FLASH</v>
      </c>
      <c r="L141" t="s">
        <v>12</v>
      </c>
      <c r="M141" t="s">
        <v>144</v>
      </c>
      <c r="N141" t="s">
        <v>162</v>
      </c>
      <c r="O141">
        <v>2022</v>
      </c>
      <c r="P141" t="s">
        <v>150</v>
      </c>
      <c r="Q141" t="s">
        <v>275</v>
      </c>
      <c r="R141" t="s">
        <v>160</v>
      </c>
      <c r="S141" t="s">
        <v>163</v>
      </c>
      <c r="T141" t="s">
        <v>85</v>
      </c>
      <c r="U141" t="s">
        <v>85</v>
      </c>
      <c r="V141" t="s">
        <v>85</v>
      </c>
      <c r="W141" t="s">
        <v>157</v>
      </c>
      <c r="X141" t="s">
        <v>158</v>
      </c>
      <c r="Y141" s="5" t="s">
        <v>6</v>
      </c>
      <c r="Z141" s="5" t="s">
        <v>7</v>
      </c>
      <c r="AA141" s="5" t="s">
        <v>8</v>
      </c>
      <c r="AB141" s="5" t="s">
        <v>9</v>
      </c>
      <c r="AC141" s="5" t="s">
        <v>10</v>
      </c>
      <c r="AD141" s="5" t="s">
        <v>11</v>
      </c>
      <c r="AE141" s="5" t="s">
        <v>4</v>
      </c>
    </row>
    <row r="142" spans="1:31" hidden="1" x14ac:dyDescent="0.25">
      <c r="A142" t="s">
        <v>82</v>
      </c>
      <c r="B142" t="s">
        <v>5</v>
      </c>
      <c r="C142" t="s">
        <v>256</v>
      </c>
      <c r="D142">
        <v>6</v>
      </c>
      <c r="E142" s="3" t="s">
        <v>318</v>
      </c>
      <c r="G142" t="s">
        <v>317</v>
      </c>
      <c r="H142" s="7" t="str">
        <f t="shared" si="9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JECTID=ALL&amp;CONS=EIGENESICHT&amp;PARTNER=GESAMT&amp;REPUNIT=SE,1035,8151,SEAT,SEHR,SEHT,SEME,SETSK,SETCZ,SEPL,SERO,SEGR,SEMK,SEHU,SEMIS&amp;POSITION=C4X0302008&amp;PIVOT=</v>
      </c>
      <c r="I142" t="str">
        <f t="shared" si="8"/>
        <v>C:\Users\A1146318\Deutsche Telekom AG\Top Management BI-Microstrategy - Dokumente\Knime\Output\C4X0302008org.xlsx</v>
      </c>
      <c r="J142" t="s">
        <v>1</v>
      </c>
      <c r="K142" t="str">
        <f>_xlfn.XLOOKUP(J142&amp;L142,Perspective!$A$1:$A$30,Perspective!$B$1:$B$30)</f>
        <v>IST,ISTPY@IST,FC0@IST,FC4@IST,ACT_FLASH</v>
      </c>
      <c r="L142" t="s">
        <v>2</v>
      </c>
      <c r="M142" t="s">
        <v>144</v>
      </c>
      <c r="N142" t="s">
        <v>162</v>
      </c>
      <c r="O142">
        <v>2022</v>
      </c>
      <c r="P142" t="s">
        <v>150</v>
      </c>
      <c r="Q142" t="s">
        <v>275</v>
      </c>
      <c r="R142" t="s">
        <v>160</v>
      </c>
      <c r="S142" t="s">
        <v>163</v>
      </c>
      <c r="T142" t="s">
        <v>85</v>
      </c>
      <c r="U142" t="s">
        <v>85</v>
      </c>
      <c r="V142" t="s">
        <v>85</v>
      </c>
      <c r="W142" t="s">
        <v>157</v>
      </c>
      <c r="X142" t="s">
        <v>158</v>
      </c>
      <c r="Y142" s="5" t="s">
        <v>6</v>
      </c>
      <c r="Z142" s="5" t="s">
        <v>7</v>
      </c>
      <c r="AA142" s="5" t="s">
        <v>8</v>
      </c>
      <c r="AB142" s="5" t="s">
        <v>9</v>
      </c>
      <c r="AC142" s="5" t="s">
        <v>10</v>
      </c>
      <c r="AD142" s="5" t="s">
        <v>11</v>
      </c>
      <c r="AE142" s="5" t="s">
        <v>4</v>
      </c>
    </row>
    <row r="143" spans="1:31" hidden="1" x14ac:dyDescent="0.25">
      <c r="A143" t="s">
        <v>82</v>
      </c>
      <c r="B143" t="s">
        <v>5</v>
      </c>
      <c r="C143" t="s">
        <v>256</v>
      </c>
      <c r="D143">
        <v>6</v>
      </c>
      <c r="E143" s="3" t="s">
        <v>318</v>
      </c>
      <c r="G143" t="s">
        <v>317</v>
      </c>
      <c r="H143" s="7" t="str">
        <f t="shared" si="9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JECTID=ALL&amp;CONS=EIGENESICHT&amp;PARTNER=GESAMT&amp;REPUNIT=SE,1035,8151,SEAT,SEHR,SEHT,SEME,SETSK,SETCZ,SEPL,SERO,SEGR,SEMK,SEHU,SEMIS&amp;POSITION=C4X0302008&amp;PIVOT=</v>
      </c>
      <c r="I143" t="str">
        <f t="shared" si="8"/>
        <v>C:\Users\A1146318\Deutsche Telekom AG\Top Management BI-Microstrategy - Dokumente\Knime\Output\C4X0302008rep.xlsx</v>
      </c>
      <c r="J143" t="s">
        <v>1</v>
      </c>
      <c r="K143" t="str">
        <f>_xlfn.XLOOKUP(J143&amp;L143,Perspective!$A$1:$A$30,Perspective!$B$1:$B$30)</f>
        <v>IST,ISTPY%23BASIS,FC0%23BASIS,FC4%23BASIS,ACT_FLASH</v>
      </c>
      <c r="L143" t="s">
        <v>12</v>
      </c>
      <c r="M143" t="s">
        <v>144</v>
      </c>
      <c r="N143" t="s">
        <v>162</v>
      </c>
      <c r="O143">
        <v>2022</v>
      </c>
      <c r="P143" t="s">
        <v>150</v>
      </c>
      <c r="Q143" t="s">
        <v>275</v>
      </c>
      <c r="R143" t="s">
        <v>160</v>
      </c>
      <c r="S143" t="s">
        <v>163</v>
      </c>
      <c r="T143" t="s">
        <v>85</v>
      </c>
      <c r="U143" t="s">
        <v>85</v>
      </c>
      <c r="V143" t="s">
        <v>85</v>
      </c>
      <c r="W143" t="s">
        <v>157</v>
      </c>
      <c r="X143" t="s">
        <v>158</v>
      </c>
      <c r="Y143" s="5" t="s">
        <v>6</v>
      </c>
      <c r="Z143" s="5" t="s">
        <v>7</v>
      </c>
      <c r="AA143" s="5" t="s">
        <v>8</v>
      </c>
      <c r="AB143" s="5" t="s">
        <v>9</v>
      </c>
      <c r="AC143" s="5" t="s">
        <v>10</v>
      </c>
      <c r="AD143" s="5" t="s">
        <v>11</v>
      </c>
      <c r="AE143" s="5" t="s">
        <v>4</v>
      </c>
    </row>
    <row r="144" spans="1:31" x14ac:dyDescent="0.25">
      <c r="A144" t="s">
        <v>81</v>
      </c>
      <c r="B144" t="s">
        <v>64</v>
      </c>
      <c r="C144" t="s">
        <v>256</v>
      </c>
      <c r="D144">
        <v>7</v>
      </c>
      <c r="E144" s="3" t="s">
        <v>427</v>
      </c>
      <c r="G144" t="s">
        <v>426</v>
      </c>
      <c r="H144" s="5" t="str">
        <f>CONCATENATE("https://finex.telekom.de/CLMSTR/api/Finex/Values?SERVER=HE113381.emea1.cds.t-internal.com&amp;DATABASE="&amp;M144&amp;"&amp;CUBE="&amp;N144&amp;"&amp;MAPPINGMD=false&amp;CHILDREN=false&amp;NODE=true&amp;RECEIVEEMPTY=true&amp;YEAR="&amp;O144&amp;"&amp;MONTH="&amp;P144&amp;"&amp;CONTENT="&amp;K144&amp;"&amp;REPCUR=GC,LC&amp;FLOW="&amp;S144&amp;"&amp;FUNCTION="&amp;R144&amp;"&amp;LAYER="&amp;T144&amp;"&amp;SUBJECT="&amp;U144&amp;"&amp;SUBSCRIBER="&amp;Y144&amp;"&amp;PAYMENT="&amp;Z144&amp;"&amp;DIRECTION="&amp;AA144&amp;"&amp;SERVICE="&amp;AB144&amp;"&amp;SPLIT1="&amp;AC144&amp;"&amp;SPLIT2="&amp;AD144&amp;"&amp;CONS="&amp;W144&amp;"&amp;PARTNER="&amp;X144&amp;"&amp;REPUNIT="&amp;Q144&amp;"&amp;KPI="&amp;E144&amp;"&amp;PIVOT=")</f>
        <v>https://finex.telekom.de/CLMSTR/api/Finex/Values?SERVER=HE113381.emea1.cds.t-internal.com&amp;DATABASE=FxET23_a&amp;CUBE=KPI&amp;MAPPINGMD=false&amp;CHILDREN=false&amp;NODE=true&amp;RECEIVEEMPTY=true&amp;YEAR=2023&amp;MONTH=M01_K,M02_K,M03_K,M04_K,M05_K,M06_K,M07_K,M08_K,M09_K,M10_K,M11_K,M12_K&amp;CONTENT=IST,ISTPY@IST,FC0@IST,FC4@IST,ACT_FLASH&amp;REPCUR=GC,LC&amp;FLOW=FLZ000&amp;FUNCTION=TOTAL_FN&amp;LAYER=ALL&amp;SUBJECT=ALL&amp;SUBSCRIBER=SUB194&amp;PAYMENT=PAY24&amp;DIRECTION=DIR392&amp;SERVICE=SER367&amp;SPLIT1=1SPTOTAL&amp;SPLIT2=2SPTOTAL&amp;CONS=ReportingView&amp;PARTNER=GESAMT&amp;REPUNIT=SE,1035,8151,SEAT,SEHR,SEHT,SEME,SETSK,SETCZ,SEPL,SERO,SEGR,SEMK,SEHU,SEMIS&amp;KPI=KPI95939&amp;PIVOT=</v>
      </c>
      <c r="I144" t="str">
        <f>"C:\Users\A87132692\OneDrive - Deutsche Telekom AG\Desktop\KNIME\OUTPUT\"&amp;E144&amp;L144&amp;".xlsx"</f>
        <v>C:\Users\A87132692\OneDrive - Deutsche Telekom AG\Desktop\KNIME\OUTPUT\KPI95939org.xlsx</v>
      </c>
      <c r="J144" t="s">
        <v>1</v>
      </c>
      <c r="K144" t="str">
        <f>_xlfn.XLOOKUP(J144&amp;L144,Perspective!$A$1:$A$30,Perspective!$B$1:$B$30)</f>
        <v>IST,ISTPY@IST,FC0@IST,FC4@IST,ACT_FLASH</v>
      </c>
      <c r="L144" t="s">
        <v>2</v>
      </c>
      <c r="M144" t="s">
        <v>429</v>
      </c>
      <c r="N144" t="s">
        <v>64</v>
      </c>
      <c r="O144">
        <v>2023</v>
      </c>
      <c r="P144" t="s">
        <v>430</v>
      </c>
      <c r="Q144" t="s">
        <v>275</v>
      </c>
      <c r="R144" t="s">
        <v>160</v>
      </c>
      <c r="S144" t="s">
        <v>163</v>
      </c>
      <c r="T144" t="s">
        <v>85</v>
      </c>
      <c r="U144" t="s">
        <v>85</v>
      </c>
      <c r="V144" t="s">
        <v>85</v>
      </c>
      <c r="W144" t="s">
        <v>264</v>
      </c>
      <c r="X144" t="s">
        <v>158</v>
      </c>
      <c r="Y144" s="5" t="s">
        <v>6</v>
      </c>
      <c r="Z144" s="5" t="s">
        <v>7</v>
      </c>
      <c r="AA144" s="5" t="s">
        <v>8</v>
      </c>
      <c r="AB144" s="5" t="s">
        <v>9</v>
      </c>
      <c r="AC144" s="5" t="s">
        <v>10</v>
      </c>
      <c r="AD144" s="5" t="s">
        <v>11</v>
      </c>
      <c r="AE144" s="5" t="s">
        <v>4</v>
      </c>
    </row>
    <row r="145" spans="1:31" x14ac:dyDescent="0.25">
      <c r="A145" t="s">
        <v>81</v>
      </c>
      <c r="B145" t="s">
        <v>64</v>
      </c>
      <c r="C145" t="s">
        <v>256</v>
      </c>
      <c r="D145">
        <v>7</v>
      </c>
      <c r="E145" s="3" t="s">
        <v>427</v>
      </c>
      <c r="G145" t="s">
        <v>426</v>
      </c>
      <c r="H145" s="5" t="str">
        <f>CONCATENATE("https://finex.telekom.de/CLMSTR/api/Finex/Values?SERVER=HE113381.emea1.cds.t-internal.com&amp;DATABASE="&amp;M145&amp;"&amp;CUBE="&amp;N145&amp;"&amp;MAPPINGMD=false&amp;CHILDREN=false&amp;NODE=true&amp;RECEIVEEMPTY=true&amp;YEAR="&amp;O145&amp;"&amp;MONTH="&amp;P145&amp;"&amp;CONTENT="&amp;K145&amp;"&amp;REPCUR=GC,LC&amp;FLOW="&amp;S145&amp;"&amp;FUNCTION="&amp;R145&amp;"&amp;LAYER="&amp;T145&amp;"&amp;SUBJECT="&amp;U145&amp;"&amp;SUBSCRIBER="&amp;Y145&amp;"&amp;PAYMENT="&amp;Z145&amp;"&amp;DIRECTION="&amp;AA145&amp;"&amp;SERVICE="&amp;AB145&amp;"&amp;SPLIT1="&amp;AC145&amp;"&amp;SPLIT2="&amp;AD145&amp;"&amp;CONS="&amp;W145&amp;"&amp;PARTNER="&amp;X145&amp;"&amp;REPUNIT="&amp;Q145&amp;"&amp;KPI="&amp;E145&amp;"&amp;PIVOT=")</f>
        <v>https://finex.telekom.de/CLMSTR/api/Finex/Values?SERVER=HE113381.emea1.cds.t-internal.com&amp;DATABASE=FxET23_a&amp;CUBE=KPI&amp;MAPPINGMD=false&amp;CHILDREN=false&amp;NODE=true&amp;RECEIVEEMPTY=true&amp;YEAR=2023&amp;MONTH=M01_K,M02_K,M03_K,M04_K,M05_K,M06_K,M07_K,M08_K,M09_K,M10_K,M11_K,M12_K&amp;CONTENT=IST,ISTPY%23BASIS,FC0%23BASIS,FC4%23BASIS,ACT_FLASH&amp;REPCUR=GC,LC&amp;FLOW=FLZ000&amp;FUNCTION=TOTAL_FN&amp;LAYER=ALL&amp;SUBJECT=ALL&amp;SUBSCRIBER=SUB194&amp;PAYMENT=PAY24&amp;DIRECTION=DIR392&amp;SERVICE=SER367&amp;SPLIT1=1SPTOTAL&amp;SPLIT2=2SPTOTAL&amp;CONS=ReportingView&amp;PARTNER=GESAMT&amp;REPUNIT=SE,1035,8151,SEAT,SEHR,SEHT,SEME,SETSK,SETCZ,SEPL,SERO,SEGR,SEMK,SEHU,SEMIS&amp;KPI=KPI95939&amp;PIVOT=</v>
      </c>
      <c r="I145" t="str">
        <f>"C:\Users\A87132692\OneDrive - Deutsche Telekom AG\Desktop\KNIME\OUTPUT\"&amp;E145&amp;L145&amp;".xlsx"</f>
        <v>C:\Users\A87132692\OneDrive - Deutsche Telekom AG\Desktop\KNIME\OUTPUT\KPI95939rep.xlsx</v>
      </c>
      <c r="J145" t="s">
        <v>1</v>
      </c>
      <c r="K145" t="str">
        <f>_xlfn.XLOOKUP(J145&amp;L145,Perspective!$A$1:$A$30,Perspective!$B$1:$B$30)</f>
        <v>IST,ISTPY%23BASIS,FC0%23BASIS,FC4%23BASIS,ACT_FLASH</v>
      </c>
      <c r="L145" t="s">
        <v>12</v>
      </c>
      <c r="M145" t="s">
        <v>429</v>
      </c>
      <c r="N145" t="s">
        <v>64</v>
      </c>
      <c r="O145">
        <v>2023</v>
      </c>
      <c r="P145" t="s">
        <v>430</v>
      </c>
      <c r="Q145" t="s">
        <v>275</v>
      </c>
      <c r="R145" t="s">
        <v>160</v>
      </c>
      <c r="S145" t="s">
        <v>163</v>
      </c>
      <c r="T145" t="s">
        <v>85</v>
      </c>
      <c r="U145" t="s">
        <v>85</v>
      </c>
      <c r="V145" t="s">
        <v>85</v>
      </c>
      <c r="W145" t="s">
        <v>264</v>
      </c>
      <c r="X145" t="s">
        <v>158</v>
      </c>
      <c r="Y145" s="5" t="s">
        <v>6</v>
      </c>
      <c r="Z145" s="5" t="s">
        <v>7</v>
      </c>
      <c r="AA145" s="5" t="s">
        <v>8</v>
      </c>
      <c r="AB145" s="5" t="s">
        <v>9</v>
      </c>
      <c r="AC145" s="5" t="s">
        <v>10</v>
      </c>
      <c r="AD145" s="5" t="s">
        <v>11</v>
      </c>
      <c r="AE145" s="5" t="s">
        <v>4</v>
      </c>
    </row>
    <row r="146" spans="1:31" x14ac:dyDescent="0.25">
      <c r="A146" t="s">
        <v>81</v>
      </c>
      <c r="B146" t="s">
        <v>5</v>
      </c>
      <c r="C146" t="s">
        <v>258</v>
      </c>
      <c r="D146">
        <v>1</v>
      </c>
      <c r="E146" s="3" t="s">
        <v>259</v>
      </c>
      <c r="G146" t="s">
        <v>260</v>
      </c>
      <c r="H146" s="7" t="str">
        <f t="shared" si="9"/>
        <v>https://finex.telekom.de/CLMSTR/api/Finex/Values?SERVER=HE113381.emea1.cds.t-internal.com&amp;DATABASE=FxET23_a&amp;CUBE=MASTER&amp;MAPPINGMD=false&amp;CHILDREN=false&amp;NODE=true&amp;RECEIVEEMPTY=true&amp;YEAR=2023&amp;PERIOD=M01_K,M02_K,M03_K,M04_K,M05_K,M06_K,M07_K,M08_K,M09_K,M10_K,M11_K,M12_K&amp;CONTENT=IST,ISTPY@IST,FC0@IST,FC4@IST,ACT_FLASH&amp;REPCUR=GC,LC&amp;FLOW=FLZ000&amp;FUNCTION=TOTAL_FN&amp;LAYER=ALL&amp;SUBJECT=mSE&amp;SUBJECTID=ALL&amp;CONS=EIGENESICHT&amp;PARTNER=GESAMT&amp;REPUNIT=SE,1035,8151,SEAT,SEHR,SEHT,SEME,SETSK,SETCZ,SEPL,SERO,SEGR,SEMK,SEHU,SEMIS&amp;POSITION=CF-FCF-1301&amp;PIVOT=</v>
      </c>
      <c r="I146" t="str">
        <f>"C:\Users\A87132692\OneDrive - Deutsche Telekom AG\Desktop\KNIME\OUTPUT\"&amp;E146&amp;L146&amp;".xlsx"</f>
        <v>C:\Users\A87132692\OneDrive - Deutsche Telekom AG\Desktop\KNIME\OUTPUT\CF-FCF-1301org.xlsx</v>
      </c>
      <c r="J146" t="s">
        <v>1</v>
      </c>
      <c r="K146" t="str">
        <f>_xlfn.XLOOKUP(J146&amp;L146,Perspective!$A$1:$A$30,Perspective!$B$1:$B$30)</f>
        <v>IST,ISTPY@IST,FC0@IST,FC4@IST,ACT_FLASH</v>
      </c>
      <c r="L146" t="s">
        <v>2</v>
      </c>
      <c r="M146" t="s">
        <v>429</v>
      </c>
      <c r="N146" t="s">
        <v>162</v>
      </c>
      <c r="O146">
        <v>2023</v>
      </c>
      <c r="P146" t="s">
        <v>430</v>
      </c>
      <c r="Q146" t="s">
        <v>275</v>
      </c>
      <c r="R146" t="s">
        <v>160</v>
      </c>
      <c r="S146" t="s">
        <v>163</v>
      </c>
      <c r="T146" t="s">
        <v>85</v>
      </c>
      <c r="U146" t="s">
        <v>428</v>
      </c>
      <c r="V146" t="s">
        <v>85</v>
      </c>
      <c r="W146" t="s">
        <v>157</v>
      </c>
      <c r="X146" t="s">
        <v>158</v>
      </c>
      <c r="Y146" s="5" t="s">
        <v>6</v>
      </c>
      <c r="Z146" s="5" t="s">
        <v>7</v>
      </c>
      <c r="AA146" s="5" t="s">
        <v>8</v>
      </c>
      <c r="AB146" s="5" t="s">
        <v>9</v>
      </c>
      <c r="AC146" s="5" t="s">
        <v>10</v>
      </c>
      <c r="AD146" s="5" t="s">
        <v>11</v>
      </c>
      <c r="AE146" s="5" t="s">
        <v>4</v>
      </c>
    </row>
    <row r="147" spans="1:31" x14ac:dyDescent="0.25">
      <c r="A147" t="s">
        <v>81</v>
      </c>
      <c r="B147" t="s">
        <v>5</v>
      </c>
      <c r="C147" t="s">
        <v>258</v>
      </c>
      <c r="D147">
        <v>1</v>
      </c>
      <c r="E147" s="3" t="s">
        <v>259</v>
      </c>
      <c r="G147" t="s">
        <v>260</v>
      </c>
      <c r="H147" s="7" t="str">
        <f t="shared" si="9"/>
        <v>https://finex.telekom.de/CLMSTR/api/Finex/Values?SERVER=HE113381.emea1.cds.t-internal.com&amp;DATABASE=FxET23_a&amp;CUBE=MASTER&amp;MAPPINGMD=false&amp;CHILDREN=false&amp;NODE=true&amp;RECEIVEEMPTY=true&amp;YEAR=2023&amp;PERIOD=M01_K,M02_K,M03_K,M04_K,M05_K,M06_K,M07_K,M08_K,M09_K,M10_K,M11_K,M12_K&amp;CONTENT=IST,ISTPY%23BASIS,FC0%23BASIS,FC4%23BASIS,ACT_FLASH&amp;REPCUR=GC,LC&amp;FLOW=FLZ000&amp;FUNCTION=TOTAL_FN&amp;LAYER=ALL&amp;SUBJECT=mSE&amp;SUBJECTID=ALL&amp;CONS=EIGENESICHT&amp;PARTNER=GESAMT&amp;REPUNIT=SE,1035,8151,SEAT,SEHR,SEHT,SEME,SETSK,SETCZ,SEPL,SERO,SEGR,SEMK,SEHU,SEMIS&amp;POSITION=CF-FCF-1301&amp;PIVOT=</v>
      </c>
      <c r="I147" t="str">
        <f>"C:\Users\A87132692\OneDrive - Deutsche Telekom AG\Desktop\KNIME\OUTPUT\"&amp;E147&amp;L147&amp;".xlsx"</f>
        <v>C:\Users\A87132692\OneDrive - Deutsche Telekom AG\Desktop\KNIME\OUTPUT\CF-FCF-1301rep.xlsx</v>
      </c>
      <c r="J147" t="s">
        <v>1</v>
      </c>
      <c r="K147" t="str">
        <f>_xlfn.XLOOKUP(J147&amp;L147,Perspective!$A$1:$A$30,Perspective!$B$1:$B$30)</f>
        <v>IST,ISTPY%23BASIS,FC0%23BASIS,FC4%23BASIS,ACT_FLASH</v>
      </c>
      <c r="L147" t="s">
        <v>12</v>
      </c>
      <c r="M147" t="s">
        <v>429</v>
      </c>
      <c r="N147" t="s">
        <v>162</v>
      </c>
      <c r="O147">
        <v>2023</v>
      </c>
      <c r="P147" t="s">
        <v>430</v>
      </c>
      <c r="Q147" t="s">
        <v>275</v>
      </c>
      <c r="R147" t="s">
        <v>160</v>
      </c>
      <c r="S147" t="s">
        <v>163</v>
      </c>
      <c r="T147" t="s">
        <v>85</v>
      </c>
      <c r="U147" t="s">
        <v>428</v>
      </c>
      <c r="V147" t="s">
        <v>85</v>
      </c>
      <c r="W147" t="s">
        <v>157</v>
      </c>
      <c r="X147" t="s">
        <v>158</v>
      </c>
      <c r="Y147" s="5" t="s">
        <v>6</v>
      </c>
      <c r="Z147" s="5" t="s">
        <v>7</v>
      </c>
      <c r="AA147" s="5" t="s">
        <v>8</v>
      </c>
      <c r="AB147" s="5" t="s">
        <v>9</v>
      </c>
      <c r="AC147" s="5" t="s">
        <v>10</v>
      </c>
      <c r="AD147" s="5" t="s">
        <v>11</v>
      </c>
      <c r="AE147" s="5" t="s">
        <v>4</v>
      </c>
    </row>
    <row r="148" spans="1:31" hidden="1" x14ac:dyDescent="0.25">
      <c r="A148" t="s">
        <v>82</v>
      </c>
      <c r="B148" t="s">
        <v>64</v>
      </c>
      <c r="C148" t="s">
        <v>84</v>
      </c>
      <c r="D148">
        <v>1</v>
      </c>
      <c r="E148" s="3" t="s">
        <v>83</v>
      </c>
      <c r="G148" t="s">
        <v>181</v>
      </c>
      <c r="H148" s="5" t="str">
        <f t="shared" ref="H148:H179" si="10">CONCATENATE("https://finex.telekom.de/CLMSTR/api/Finex/Values?SERVER=HE113381.emea1.cds.t-internal.com&amp;DATABASE="&amp;M148&amp;"&amp;CUBE="&amp;N148&amp;"&amp;MAPPINGMD=false&amp;CHILDREN=false&amp;NODE=true&amp;RECEIVEEMPTY=true&amp;YEAR="&amp;O148&amp;"&amp;MONTH="&amp;P148&amp;"&amp;CONTENT="&amp;K148&amp;"&amp;REPCUR=GC,LC&amp;FLOW="&amp;S148&amp;"&amp;FUNCTION="&amp;R148&amp;"&amp;LAYER="&amp;T148&amp;"&amp;SUBJECT="&amp;U148&amp;"&amp;SUBSCRIBER="&amp;Y148&amp;"&amp;PAYMENT="&amp;Z148&amp;"&amp;DIRECTION="&amp;AA148&amp;"&amp;SERVICE="&amp;AB148&amp;"&amp;SPLIT1="&amp;AC148&amp;"&amp;SPLIT2="&amp;AD148&amp;"&amp;CONS="&amp;W148&amp;"&amp;PARTNER="&amp;X148&amp;"&amp;REPUNIT="&amp;Q148&amp;"&amp;KPI="&amp;E148&amp;"&amp;PIVOT=")</f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10,SUB22980,SUB22981,SUB67775,SUB67778,SUB67779,SUB7,SUB83207,SUB83208,SUB83209,SUB83210,SUB83211,SUB95883&amp;PAYMENT=PAY24,PAY22,PAY95592&amp;DIRECTION=DIR392&amp;SERVICE=SER367&amp;SPLIT1=1SPTOTAL&amp;SPLIT2=2SPTOTAL&amp;CONS=EIGENESICHT&amp;PARTNER=GESAMT&amp;REPUNIT=SE,SEAT,SEGR,SEHR,SEHT,SEHU,SEME,SEMK,SEMT,SEPL,SERO,SETCS,SETCZ,SETSK&amp;KPI=KPI179&amp;PIVOT=</v>
      </c>
      <c r="I148" t="str">
        <f t="shared" si="8"/>
        <v>C:\Users\A1146318\Deutsche Telekom AG\Top Management BI-Microstrategy - Dokumente\Knime\Output\KPI179org.xlsx</v>
      </c>
      <c r="J148" t="s">
        <v>1</v>
      </c>
      <c r="K148" t="str">
        <f>_xlfn.XLOOKUP(J148&amp;L148,Perspective!$A$1:$A$30,Perspective!$B$1:$B$30)</f>
        <v>IST,ISTPY@IST,FC0@IST,FC4@IST,ACT_FLASH</v>
      </c>
      <c r="L148" t="s">
        <v>2</v>
      </c>
      <c r="M148" t="s">
        <v>144</v>
      </c>
      <c r="N148" t="s">
        <v>64</v>
      </c>
      <c r="O148">
        <v>2022</v>
      </c>
      <c r="P148" t="s">
        <v>150</v>
      </c>
      <c r="Q148" t="s">
        <v>166</v>
      </c>
      <c r="R148" t="s">
        <v>160</v>
      </c>
      <c r="S148" t="s">
        <v>163</v>
      </c>
      <c r="T148" t="s">
        <v>85</v>
      </c>
      <c r="U148" t="s">
        <v>85</v>
      </c>
      <c r="V148" t="s">
        <v>85</v>
      </c>
      <c r="W148" t="s">
        <v>157</v>
      </c>
      <c r="X148" t="s">
        <v>158</v>
      </c>
      <c r="Y148" t="s">
        <v>164</v>
      </c>
      <c r="Z148" t="s">
        <v>165</v>
      </c>
      <c r="AA148" t="s">
        <v>8</v>
      </c>
      <c r="AB148" t="s">
        <v>9</v>
      </c>
      <c r="AC148" t="s">
        <v>10</v>
      </c>
      <c r="AD148" t="s">
        <v>11</v>
      </c>
      <c r="AE148" t="s">
        <v>4</v>
      </c>
    </row>
    <row r="149" spans="1:31" hidden="1" x14ac:dyDescent="0.25">
      <c r="A149" t="s">
        <v>82</v>
      </c>
      <c r="B149" t="s">
        <v>64</v>
      </c>
      <c r="C149" t="s">
        <v>84</v>
      </c>
      <c r="D149">
        <v>1</v>
      </c>
      <c r="E149" s="3" t="s">
        <v>83</v>
      </c>
      <c r="G149" t="s">
        <v>181</v>
      </c>
      <c r="H149" s="5" t="str">
        <f t="shared" si="10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10,SUB22980,SUB22981,SUB67775,SUB67778,SUB67779,SUB7,SUB83207,SUB83208,SUB83209,SUB83210,SUB83211,SUB95883&amp;PAYMENT=PAY24,PAY22,PAY95592&amp;DIRECTION=DIR392&amp;SERVICE=SER367&amp;SPLIT1=1SPTOTAL&amp;SPLIT2=2SPTOTAL&amp;CONS=EIGENESICHT&amp;PARTNER=GESAMT&amp;REPUNIT=SE,SEAT,SEGR,SEHR,SEHT,SEHU,SEME,SEMK,SEMT,SEPL,SERO,SETCS,SETCZ,SETSK&amp;KPI=KPI179&amp;PIVOT=</v>
      </c>
      <c r="I149" t="str">
        <f t="shared" si="8"/>
        <v>C:\Users\A1146318\Deutsche Telekom AG\Top Management BI-Microstrategy - Dokumente\Knime\Output\KPI179rep.xlsx</v>
      </c>
      <c r="J149" t="s">
        <v>1</v>
      </c>
      <c r="K149" t="str">
        <f>_xlfn.XLOOKUP(J149&amp;L149,Perspective!$A$1:$A$30,Perspective!$B$1:$B$30)</f>
        <v>IST,ISTPY%23BASIS,FC0%23BASIS,FC4%23BASIS,ACT_FLASH</v>
      </c>
      <c r="L149" t="s">
        <v>12</v>
      </c>
      <c r="M149" t="s">
        <v>144</v>
      </c>
      <c r="N149" t="s">
        <v>64</v>
      </c>
      <c r="O149">
        <v>2022</v>
      </c>
      <c r="P149" t="s">
        <v>150</v>
      </c>
      <c r="Q149" t="s">
        <v>166</v>
      </c>
      <c r="R149" t="s">
        <v>160</v>
      </c>
      <c r="S149" t="s">
        <v>163</v>
      </c>
      <c r="T149" t="s">
        <v>85</v>
      </c>
      <c r="U149" t="s">
        <v>85</v>
      </c>
      <c r="V149" t="s">
        <v>85</v>
      </c>
      <c r="W149" t="s">
        <v>157</v>
      </c>
      <c r="X149" t="s">
        <v>158</v>
      </c>
      <c r="Y149" t="s">
        <v>164</v>
      </c>
      <c r="Z149" t="s">
        <v>165</v>
      </c>
      <c r="AA149" t="s">
        <v>8</v>
      </c>
      <c r="AB149" t="s">
        <v>9</v>
      </c>
      <c r="AC149" t="s">
        <v>10</v>
      </c>
      <c r="AD149" t="s">
        <v>11</v>
      </c>
      <c r="AE149" t="s">
        <v>4</v>
      </c>
    </row>
    <row r="150" spans="1:31" hidden="1" x14ac:dyDescent="0.25">
      <c r="A150" t="s">
        <v>82</v>
      </c>
      <c r="B150" t="s">
        <v>64</v>
      </c>
      <c r="C150" t="s">
        <v>84</v>
      </c>
      <c r="D150">
        <v>2</v>
      </c>
      <c r="E150" s="3" t="s">
        <v>182</v>
      </c>
      <c r="G150" t="s">
        <v>180</v>
      </c>
      <c r="H150" s="5" t="str">
        <f t="shared" si="10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10,SUB22980,SUB22981,SUB67775,SUB67778,SUB67779,SUB7,SUB83207,SUB83208,SUB83209,SUB83210,SUB83211,SUB95883&amp;PAYMENT=PAY24,PAY22,PAY95592&amp;DIRECTION=DIR392&amp;SERVICE=SER367&amp;SPLIT1=1SPTOTAL&amp;SPLIT2=2SPTOTAL&amp;CONS=EIGENESICHT&amp;PARTNER=GESAMT&amp;REPUNIT=SE,SEAT,SEGR,SEHR,SEHT,SEHU,SEME,SEMK,SEMT,SEPL,SERO,SETCS,SETCZ,SETSK&amp;KPI=KPI765&amp;PIVOT=</v>
      </c>
      <c r="I150" t="str">
        <f t="shared" si="8"/>
        <v>C:\Users\A1146318\Deutsche Telekom AG\Top Management BI-Microstrategy - Dokumente\Knime\Output\KPI765org.xlsx</v>
      </c>
      <c r="J150" t="s">
        <v>1</v>
      </c>
      <c r="K150" t="str">
        <f>_xlfn.XLOOKUP(J150&amp;L150,Perspective!$A$1:$A$30,Perspective!$B$1:$B$30)</f>
        <v>IST,ISTPY@IST,FC0@IST,FC4@IST,ACT_FLASH</v>
      </c>
      <c r="L150" t="s">
        <v>2</v>
      </c>
      <c r="M150" t="s">
        <v>144</v>
      </c>
      <c r="N150" t="s">
        <v>64</v>
      </c>
      <c r="O150">
        <v>2022</v>
      </c>
      <c r="P150" t="s">
        <v>150</v>
      </c>
      <c r="Q150" t="s">
        <v>166</v>
      </c>
      <c r="R150" t="s">
        <v>160</v>
      </c>
      <c r="S150" t="s">
        <v>163</v>
      </c>
      <c r="T150" t="s">
        <v>85</v>
      </c>
      <c r="U150" t="s">
        <v>85</v>
      </c>
      <c r="V150" t="s">
        <v>85</v>
      </c>
      <c r="W150" t="s">
        <v>157</v>
      </c>
      <c r="X150" t="s">
        <v>158</v>
      </c>
      <c r="Y150" t="s">
        <v>164</v>
      </c>
      <c r="Z150" t="s">
        <v>165</v>
      </c>
      <c r="AA150" t="s">
        <v>8</v>
      </c>
      <c r="AB150" t="s">
        <v>9</v>
      </c>
      <c r="AC150" t="s">
        <v>10</v>
      </c>
      <c r="AD150" t="s">
        <v>11</v>
      </c>
      <c r="AE150" t="s">
        <v>4</v>
      </c>
    </row>
    <row r="151" spans="1:31" hidden="1" x14ac:dyDescent="0.25">
      <c r="A151" t="s">
        <v>82</v>
      </c>
      <c r="B151" t="s">
        <v>64</v>
      </c>
      <c r="C151" t="s">
        <v>84</v>
      </c>
      <c r="D151">
        <v>2</v>
      </c>
      <c r="E151" s="3" t="s">
        <v>182</v>
      </c>
      <c r="G151" t="s">
        <v>180</v>
      </c>
      <c r="H151" s="5" t="str">
        <f t="shared" si="10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10,SUB22980,SUB22981,SUB67775,SUB67778,SUB67779,SUB7,SUB83207,SUB83208,SUB83209,SUB83210,SUB83211,SUB95883&amp;PAYMENT=PAY24,PAY22,PAY95592&amp;DIRECTION=DIR392&amp;SERVICE=SER367&amp;SPLIT1=1SPTOTAL&amp;SPLIT2=2SPTOTAL&amp;CONS=EIGENESICHT&amp;PARTNER=GESAMT&amp;REPUNIT=SE,SEAT,SEGR,SEHR,SEHT,SEHU,SEME,SEMK,SEMT,SEPL,SERO,SETCS,SETCZ,SETSK&amp;KPI=KPI765&amp;PIVOT=</v>
      </c>
      <c r="I151" t="str">
        <f t="shared" si="8"/>
        <v>C:\Users\A1146318\Deutsche Telekom AG\Top Management BI-Microstrategy - Dokumente\Knime\Output\KPI765rep.xlsx</v>
      </c>
      <c r="J151" t="s">
        <v>1</v>
      </c>
      <c r="K151" t="str">
        <f>_xlfn.XLOOKUP(J151&amp;L151,Perspective!$A$1:$A$30,Perspective!$B$1:$B$30)</f>
        <v>IST,ISTPY%23BASIS,FC0%23BASIS,FC4%23BASIS,ACT_FLASH</v>
      </c>
      <c r="L151" t="s">
        <v>12</v>
      </c>
      <c r="M151" t="s">
        <v>144</v>
      </c>
      <c r="N151" t="s">
        <v>64</v>
      </c>
      <c r="O151">
        <v>2022</v>
      </c>
      <c r="P151" t="s">
        <v>150</v>
      </c>
      <c r="Q151" t="s">
        <v>166</v>
      </c>
      <c r="R151" t="s">
        <v>160</v>
      </c>
      <c r="S151" t="s">
        <v>163</v>
      </c>
      <c r="T151" t="s">
        <v>85</v>
      </c>
      <c r="U151" t="s">
        <v>85</v>
      </c>
      <c r="V151" t="s">
        <v>85</v>
      </c>
      <c r="W151" t="s">
        <v>157</v>
      </c>
      <c r="X151" t="s">
        <v>158</v>
      </c>
      <c r="Y151" t="s">
        <v>164</v>
      </c>
      <c r="Z151" t="s">
        <v>165</v>
      </c>
      <c r="AA151" t="s">
        <v>8</v>
      </c>
      <c r="AB151" t="s">
        <v>9</v>
      </c>
      <c r="AC151" t="s">
        <v>10</v>
      </c>
      <c r="AD151" t="s">
        <v>11</v>
      </c>
      <c r="AE151" t="s">
        <v>4</v>
      </c>
    </row>
    <row r="152" spans="1:31" hidden="1" x14ac:dyDescent="0.25">
      <c r="A152" t="s">
        <v>82</v>
      </c>
      <c r="B152" t="s">
        <v>64</v>
      </c>
      <c r="C152" t="s">
        <v>84</v>
      </c>
      <c r="D152">
        <v>3</v>
      </c>
      <c r="E152" s="3" t="s">
        <v>86</v>
      </c>
      <c r="G152" t="s">
        <v>87</v>
      </c>
      <c r="H152" s="5" t="str">
        <f t="shared" si="10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10,SUB22980,SUB22981,SUB67775,SUB67778,SUB67779,SUB7,SUB83207,SUB83208,SUB83209,SUB83210,SUB83211,SUB95883&amp;PAYMENT=PAY24,PAY22,PAY95592&amp;DIRECTION=DIR392&amp;SERVICE=SER367&amp;SPLIT1=1SPTOTAL&amp;SPLIT2=2SPTOTAL&amp;CONS=EIGENESICHT&amp;PARTNER=GESAMT&amp;REPUNIT=SE,SEAT,SEGR,SEHR,SEHT,SEHU,SEME,SEMK,SEMT,SEPL,SERO,SETCS,SETCZ,SETSK&amp;KPI=KPI181&amp;PIVOT=</v>
      </c>
      <c r="I152" t="str">
        <f t="shared" si="8"/>
        <v>C:\Users\A1146318\Deutsche Telekom AG\Top Management BI-Microstrategy - Dokumente\Knime\Output\KPI181org.xlsx</v>
      </c>
      <c r="J152" t="s">
        <v>1</v>
      </c>
      <c r="K152" t="str">
        <f>_xlfn.XLOOKUP(J152&amp;L152,Perspective!$A$1:$A$30,Perspective!$B$1:$B$30)</f>
        <v>IST,ISTPY@IST,FC0@IST,FC4@IST,ACT_FLASH</v>
      </c>
      <c r="L152" t="s">
        <v>2</v>
      </c>
      <c r="M152" t="s">
        <v>144</v>
      </c>
      <c r="N152" t="s">
        <v>64</v>
      </c>
      <c r="O152">
        <v>2022</v>
      </c>
      <c r="P152" t="s">
        <v>150</v>
      </c>
      <c r="Q152" t="s">
        <v>166</v>
      </c>
      <c r="R152" t="s">
        <v>160</v>
      </c>
      <c r="S152" t="s">
        <v>163</v>
      </c>
      <c r="T152" t="s">
        <v>85</v>
      </c>
      <c r="U152" t="s">
        <v>85</v>
      </c>
      <c r="V152" t="s">
        <v>85</v>
      </c>
      <c r="W152" t="s">
        <v>157</v>
      </c>
      <c r="X152" t="s">
        <v>158</v>
      </c>
      <c r="Y152" t="s">
        <v>164</v>
      </c>
      <c r="Z152" t="s">
        <v>165</v>
      </c>
      <c r="AA152" t="s">
        <v>8</v>
      </c>
      <c r="AB152" t="s">
        <v>9</v>
      </c>
      <c r="AC152" t="s">
        <v>10</v>
      </c>
      <c r="AD152" t="s">
        <v>11</v>
      </c>
      <c r="AE152" t="s">
        <v>4</v>
      </c>
    </row>
    <row r="153" spans="1:31" hidden="1" x14ac:dyDescent="0.25">
      <c r="A153" t="s">
        <v>82</v>
      </c>
      <c r="B153" t="s">
        <v>64</v>
      </c>
      <c r="C153" t="s">
        <v>84</v>
      </c>
      <c r="D153">
        <v>3</v>
      </c>
      <c r="E153" s="3" t="s">
        <v>86</v>
      </c>
      <c r="G153" t="s">
        <v>87</v>
      </c>
      <c r="H153" s="5" t="str">
        <f t="shared" si="10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10,SUB22980,SUB22981,SUB67775,SUB67778,SUB67779,SUB7,SUB83207,SUB83208,SUB83209,SUB83210,SUB83211,SUB95883&amp;PAYMENT=PAY24,PAY22,PAY95592&amp;DIRECTION=DIR392&amp;SERVICE=SER367&amp;SPLIT1=1SPTOTAL&amp;SPLIT2=2SPTOTAL&amp;CONS=EIGENESICHT&amp;PARTNER=GESAMT&amp;REPUNIT=SE,SEAT,SEGR,SEHR,SEHT,SEHU,SEME,SEMK,SEMT,SEPL,SERO,SETCS,SETCZ,SETSK&amp;KPI=KPI181&amp;PIVOT=</v>
      </c>
      <c r="I153" t="str">
        <f t="shared" si="8"/>
        <v>C:\Users\A1146318\Deutsche Telekom AG\Top Management BI-Microstrategy - Dokumente\Knime\Output\KPI181rep.xlsx</v>
      </c>
      <c r="J153" t="s">
        <v>1</v>
      </c>
      <c r="K153" t="str">
        <f>_xlfn.XLOOKUP(J153&amp;L153,Perspective!$A$1:$A$30,Perspective!$B$1:$B$30)</f>
        <v>IST,ISTPY%23BASIS,FC0%23BASIS,FC4%23BASIS,ACT_FLASH</v>
      </c>
      <c r="L153" t="s">
        <v>12</v>
      </c>
      <c r="M153" t="s">
        <v>144</v>
      </c>
      <c r="N153" t="s">
        <v>64</v>
      </c>
      <c r="O153">
        <v>2022</v>
      </c>
      <c r="P153" t="s">
        <v>150</v>
      </c>
      <c r="Q153" t="s">
        <v>166</v>
      </c>
      <c r="R153" t="s">
        <v>160</v>
      </c>
      <c r="S153" t="s">
        <v>163</v>
      </c>
      <c r="T153" t="s">
        <v>85</v>
      </c>
      <c r="U153" t="s">
        <v>85</v>
      </c>
      <c r="V153" t="s">
        <v>85</v>
      </c>
      <c r="W153" t="s">
        <v>157</v>
      </c>
      <c r="X153" t="s">
        <v>158</v>
      </c>
      <c r="Y153" t="s">
        <v>164</v>
      </c>
      <c r="Z153" t="s">
        <v>165</v>
      </c>
      <c r="AA153" t="s">
        <v>8</v>
      </c>
      <c r="AB153" t="s">
        <v>9</v>
      </c>
      <c r="AC153" t="s">
        <v>10</v>
      </c>
      <c r="AD153" t="s">
        <v>11</v>
      </c>
      <c r="AE153" t="s">
        <v>4</v>
      </c>
    </row>
    <row r="154" spans="1:31" hidden="1" x14ac:dyDescent="0.25">
      <c r="A154" t="s">
        <v>82</v>
      </c>
      <c r="B154" t="s">
        <v>64</v>
      </c>
      <c r="C154" t="s">
        <v>84</v>
      </c>
      <c r="D154">
        <v>4</v>
      </c>
      <c r="E154" s="3" t="s">
        <v>88</v>
      </c>
      <c r="G154" t="s">
        <v>89</v>
      </c>
      <c r="H154" s="5" t="str">
        <f t="shared" si="10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10,SUB22980,SUB22981,SUB67775,SUB67778,SUB67779,SUB7,SUB83207,SUB83208,SUB83209,SUB83210,SUB83211,SUB95883&amp;PAYMENT=PAY24,PAY22,PAY95592&amp;DIRECTION=DIR392&amp;SERVICE=SER367&amp;SPLIT1=1SPTOTAL&amp;SPLIT2=2SPTOTAL&amp;CONS=EIGENESICHT&amp;PARTNER=GESAMT&amp;REPUNIT=SE,SEAT,SEGR,SEHR,SEHT,SEHU,SEME,SEMK,SEMT,SEPL,SERO,SETCS,SETCZ,SETSK&amp;KPI=KPI775&amp;PIVOT=</v>
      </c>
      <c r="I154" t="str">
        <f t="shared" si="8"/>
        <v>C:\Users\A1146318\Deutsche Telekom AG\Top Management BI-Microstrategy - Dokumente\Knime\Output\KPI775org.xlsx</v>
      </c>
      <c r="J154" t="s">
        <v>1</v>
      </c>
      <c r="K154" t="str">
        <f>_xlfn.XLOOKUP(J154&amp;L154,Perspective!$A$1:$A$30,Perspective!$B$1:$B$30)</f>
        <v>IST,ISTPY@IST,FC0@IST,FC4@IST,ACT_FLASH</v>
      </c>
      <c r="L154" t="s">
        <v>2</v>
      </c>
      <c r="M154" t="s">
        <v>144</v>
      </c>
      <c r="N154" t="s">
        <v>64</v>
      </c>
      <c r="O154">
        <v>2022</v>
      </c>
      <c r="P154" t="s">
        <v>150</v>
      </c>
      <c r="Q154" t="s">
        <v>166</v>
      </c>
      <c r="R154" t="s">
        <v>160</v>
      </c>
      <c r="S154" t="s">
        <v>163</v>
      </c>
      <c r="T154" t="s">
        <v>85</v>
      </c>
      <c r="U154" t="s">
        <v>85</v>
      </c>
      <c r="V154" t="s">
        <v>85</v>
      </c>
      <c r="W154" t="s">
        <v>157</v>
      </c>
      <c r="X154" t="s">
        <v>158</v>
      </c>
      <c r="Y154" t="s">
        <v>164</v>
      </c>
      <c r="Z154" t="s">
        <v>165</v>
      </c>
      <c r="AA154" t="s">
        <v>8</v>
      </c>
      <c r="AB154" t="s">
        <v>9</v>
      </c>
      <c r="AC154" t="s">
        <v>10</v>
      </c>
      <c r="AD154" t="s">
        <v>11</v>
      </c>
      <c r="AE154" t="s">
        <v>4</v>
      </c>
    </row>
    <row r="155" spans="1:31" hidden="1" x14ac:dyDescent="0.25">
      <c r="A155" t="s">
        <v>82</v>
      </c>
      <c r="B155" t="s">
        <v>64</v>
      </c>
      <c r="C155" t="s">
        <v>84</v>
      </c>
      <c r="D155">
        <v>4</v>
      </c>
      <c r="E155" s="3" t="s">
        <v>88</v>
      </c>
      <c r="G155" t="s">
        <v>89</v>
      </c>
      <c r="H155" s="5" t="str">
        <f t="shared" si="10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10,SUB22980,SUB22981,SUB67775,SUB67778,SUB67779,SUB7,SUB83207,SUB83208,SUB83209,SUB83210,SUB83211,SUB95883&amp;PAYMENT=PAY24,PAY22,PAY95592&amp;DIRECTION=DIR392&amp;SERVICE=SER367&amp;SPLIT1=1SPTOTAL&amp;SPLIT2=2SPTOTAL&amp;CONS=EIGENESICHT&amp;PARTNER=GESAMT&amp;REPUNIT=SE,SEAT,SEGR,SEHR,SEHT,SEHU,SEME,SEMK,SEMT,SEPL,SERO,SETCS,SETCZ,SETSK&amp;KPI=KPI775&amp;PIVOT=</v>
      </c>
      <c r="I155" t="str">
        <f t="shared" si="8"/>
        <v>C:\Users\A1146318\Deutsche Telekom AG\Top Management BI-Microstrategy - Dokumente\Knime\Output\KPI775rep.xlsx</v>
      </c>
      <c r="J155" t="s">
        <v>1</v>
      </c>
      <c r="K155" t="str">
        <f>_xlfn.XLOOKUP(J155&amp;L155,Perspective!$A$1:$A$30,Perspective!$B$1:$B$30)</f>
        <v>IST,ISTPY%23BASIS,FC0%23BASIS,FC4%23BASIS,ACT_FLASH</v>
      </c>
      <c r="L155" t="s">
        <v>12</v>
      </c>
      <c r="M155" t="s">
        <v>144</v>
      </c>
      <c r="N155" t="s">
        <v>64</v>
      </c>
      <c r="O155">
        <v>2022</v>
      </c>
      <c r="P155" t="s">
        <v>150</v>
      </c>
      <c r="Q155" t="s">
        <v>166</v>
      </c>
      <c r="R155" t="s">
        <v>160</v>
      </c>
      <c r="S155" t="s">
        <v>163</v>
      </c>
      <c r="T155" t="s">
        <v>85</v>
      </c>
      <c r="U155" t="s">
        <v>85</v>
      </c>
      <c r="V155" t="s">
        <v>85</v>
      </c>
      <c r="W155" t="s">
        <v>157</v>
      </c>
      <c r="X155" t="s">
        <v>158</v>
      </c>
      <c r="Y155" t="s">
        <v>164</v>
      </c>
      <c r="Z155" t="s">
        <v>165</v>
      </c>
      <c r="AA155" t="s">
        <v>8</v>
      </c>
      <c r="AB155" t="s">
        <v>9</v>
      </c>
      <c r="AC155" t="s">
        <v>10</v>
      </c>
      <c r="AD155" t="s">
        <v>11</v>
      </c>
      <c r="AE155" t="s">
        <v>4</v>
      </c>
    </row>
    <row r="156" spans="1:31" hidden="1" x14ac:dyDescent="0.25">
      <c r="A156" t="s">
        <v>82</v>
      </c>
      <c r="B156" t="s">
        <v>64</v>
      </c>
      <c r="C156" t="s">
        <v>84</v>
      </c>
      <c r="D156">
        <v>5</v>
      </c>
      <c r="E156" s="3" t="s">
        <v>90</v>
      </c>
      <c r="G156" t="s">
        <v>91</v>
      </c>
      <c r="H156" s="5" t="str">
        <f t="shared" si="10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10,SUB22980,SUB22981,SUB67775,SUB67778,SUB67779,SUB7,SUB83207,SUB83208,SUB83209,SUB83210,SUB83211,SUB95883&amp;PAYMENT=PAY24,PAY22,PAY95592&amp;DIRECTION=DIR392&amp;SERVICE=SER367&amp;SPLIT1=1SPTOTAL&amp;SPLIT2=2SPTOTAL&amp;CONS=EIGENESICHT&amp;PARTNER=GESAMT&amp;REPUNIT=SE,SEAT,SEGR,SEHR,SEHT,SEHU,SEME,SEMK,SEMT,SEPL,SERO,SETCS,SETCZ,SETSK&amp;KPI=KPI184&amp;PIVOT=</v>
      </c>
      <c r="I156" t="str">
        <f t="shared" si="8"/>
        <v>C:\Users\A1146318\Deutsche Telekom AG\Top Management BI-Microstrategy - Dokumente\Knime\Output\KPI184org.xlsx</v>
      </c>
      <c r="J156" t="s">
        <v>1</v>
      </c>
      <c r="K156" t="str">
        <f>_xlfn.XLOOKUP(J156&amp;L156,Perspective!$A$1:$A$30,Perspective!$B$1:$B$30)</f>
        <v>IST,ISTPY@IST,FC0@IST,FC4@IST,ACT_FLASH</v>
      </c>
      <c r="L156" t="s">
        <v>2</v>
      </c>
      <c r="M156" t="s">
        <v>144</v>
      </c>
      <c r="N156" t="s">
        <v>64</v>
      </c>
      <c r="O156">
        <v>2022</v>
      </c>
      <c r="P156" t="s">
        <v>150</v>
      </c>
      <c r="Q156" t="s">
        <v>166</v>
      </c>
      <c r="R156" t="s">
        <v>160</v>
      </c>
      <c r="S156" t="s">
        <v>163</v>
      </c>
      <c r="T156" t="s">
        <v>85</v>
      </c>
      <c r="U156" t="s">
        <v>85</v>
      </c>
      <c r="V156" t="s">
        <v>85</v>
      </c>
      <c r="W156" t="s">
        <v>157</v>
      </c>
      <c r="X156" t="s">
        <v>158</v>
      </c>
      <c r="Y156" t="s">
        <v>164</v>
      </c>
      <c r="Z156" t="s">
        <v>165</v>
      </c>
      <c r="AA156" t="s">
        <v>8</v>
      </c>
      <c r="AB156" t="s">
        <v>9</v>
      </c>
      <c r="AC156" t="s">
        <v>10</v>
      </c>
      <c r="AD156" t="s">
        <v>11</v>
      </c>
      <c r="AE156" t="s">
        <v>4</v>
      </c>
    </row>
    <row r="157" spans="1:31" hidden="1" x14ac:dyDescent="0.25">
      <c r="A157" t="s">
        <v>82</v>
      </c>
      <c r="B157" t="s">
        <v>64</v>
      </c>
      <c r="C157" t="s">
        <v>84</v>
      </c>
      <c r="D157">
        <v>5</v>
      </c>
      <c r="E157" s="3" t="s">
        <v>90</v>
      </c>
      <c r="G157" t="s">
        <v>91</v>
      </c>
      <c r="H157" s="5" t="str">
        <f t="shared" si="10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10,SUB22980,SUB22981,SUB67775,SUB67778,SUB67779,SUB7,SUB83207,SUB83208,SUB83209,SUB83210,SUB83211,SUB95883&amp;PAYMENT=PAY24,PAY22,PAY95592&amp;DIRECTION=DIR392&amp;SERVICE=SER367&amp;SPLIT1=1SPTOTAL&amp;SPLIT2=2SPTOTAL&amp;CONS=EIGENESICHT&amp;PARTNER=GESAMT&amp;REPUNIT=SE,SEAT,SEGR,SEHR,SEHT,SEHU,SEME,SEMK,SEMT,SEPL,SERO,SETCS,SETCZ,SETSK&amp;KPI=KPI184&amp;PIVOT=</v>
      </c>
      <c r="I157" t="str">
        <f t="shared" si="8"/>
        <v>C:\Users\A1146318\Deutsche Telekom AG\Top Management BI-Microstrategy - Dokumente\Knime\Output\KPI184rep.xlsx</v>
      </c>
      <c r="J157" t="s">
        <v>1</v>
      </c>
      <c r="K157" t="str">
        <f>_xlfn.XLOOKUP(J157&amp;L157,Perspective!$A$1:$A$30,Perspective!$B$1:$B$30)</f>
        <v>IST,ISTPY%23BASIS,FC0%23BASIS,FC4%23BASIS,ACT_FLASH</v>
      </c>
      <c r="L157" t="s">
        <v>12</v>
      </c>
      <c r="M157" t="s">
        <v>144</v>
      </c>
      <c r="N157" t="s">
        <v>64</v>
      </c>
      <c r="O157">
        <v>2022</v>
      </c>
      <c r="P157" t="s">
        <v>150</v>
      </c>
      <c r="Q157" t="s">
        <v>166</v>
      </c>
      <c r="R157" t="s">
        <v>160</v>
      </c>
      <c r="S157" t="s">
        <v>163</v>
      </c>
      <c r="T157" t="s">
        <v>85</v>
      </c>
      <c r="U157" t="s">
        <v>85</v>
      </c>
      <c r="V157" t="s">
        <v>85</v>
      </c>
      <c r="W157" t="s">
        <v>157</v>
      </c>
      <c r="X157" t="s">
        <v>158</v>
      </c>
      <c r="Y157" t="s">
        <v>164</v>
      </c>
      <c r="Z157" t="s">
        <v>165</v>
      </c>
      <c r="AA157" t="s">
        <v>8</v>
      </c>
      <c r="AB157" t="s">
        <v>9</v>
      </c>
      <c r="AC157" t="s">
        <v>10</v>
      </c>
      <c r="AD157" t="s">
        <v>11</v>
      </c>
      <c r="AE157" t="s">
        <v>4</v>
      </c>
    </row>
    <row r="158" spans="1:31" hidden="1" x14ac:dyDescent="0.25">
      <c r="A158" t="s">
        <v>82</v>
      </c>
      <c r="B158" t="s">
        <v>64</v>
      </c>
      <c r="C158" t="s">
        <v>84</v>
      </c>
      <c r="D158">
        <v>6</v>
      </c>
      <c r="E158" s="3" t="s">
        <v>92</v>
      </c>
      <c r="G158" t="s">
        <v>93</v>
      </c>
      <c r="H158" s="5" t="str">
        <f t="shared" si="10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10,SUB22980,SUB22981,SUB67775,SUB67778,SUB67779,SUB7,SUB83207,SUB83208,SUB83209,SUB83210,SUB83211,SUB95883&amp;PAYMENT=PAY24,PAY22,PAY95592&amp;DIRECTION=DIR392&amp;SERVICE=SER367&amp;SPLIT1=1SPTOTAL&amp;SPLIT2=2SPTOTAL&amp;CONS=EIGENESICHT&amp;PARTNER=GESAMT&amp;REPUNIT=SE,SEAT,SEGR,SEHR,SEHT,SEHU,SEME,SEMK,SEMT,SEPL,SERO,SETCS,SETCZ,SETSK&amp;KPI=KPI21001&amp;PIVOT=</v>
      </c>
      <c r="I158" t="str">
        <f t="shared" si="8"/>
        <v>C:\Users\A1146318\Deutsche Telekom AG\Top Management BI-Microstrategy - Dokumente\Knime\Output\KPI21001org.xlsx</v>
      </c>
      <c r="J158" t="s">
        <v>1</v>
      </c>
      <c r="K158" t="str">
        <f>_xlfn.XLOOKUP(J158&amp;L158,Perspective!$A$1:$A$30,Perspective!$B$1:$B$30)</f>
        <v>IST,ISTPY@IST,FC0@IST,FC4@IST,ACT_FLASH</v>
      </c>
      <c r="L158" t="s">
        <v>2</v>
      </c>
      <c r="M158" t="s">
        <v>144</v>
      </c>
      <c r="N158" t="s">
        <v>64</v>
      </c>
      <c r="O158">
        <v>2022</v>
      </c>
      <c r="P158" t="s">
        <v>150</v>
      </c>
      <c r="Q158" t="s">
        <v>166</v>
      </c>
      <c r="R158" t="s">
        <v>160</v>
      </c>
      <c r="S158" t="s">
        <v>163</v>
      </c>
      <c r="T158" t="s">
        <v>85</v>
      </c>
      <c r="U158" t="s">
        <v>85</v>
      </c>
      <c r="V158" t="s">
        <v>85</v>
      </c>
      <c r="W158" t="s">
        <v>157</v>
      </c>
      <c r="X158" t="s">
        <v>158</v>
      </c>
      <c r="Y158" t="s">
        <v>164</v>
      </c>
      <c r="Z158" t="s">
        <v>165</v>
      </c>
      <c r="AA158" t="s">
        <v>8</v>
      </c>
      <c r="AB158" t="s">
        <v>9</v>
      </c>
      <c r="AC158" t="s">
        <v>10</v>
      </c>
      <c r="AD158" t="s">
        <v>11</v>
      </c>
      <c r="AE158" t="s">
        <v>4</v>
      </c>
    </row>
    <row r="159" spans="1:31" hidden="1" x14ac:dyDescent="0.25">
      <c r="A159" t="s">
        <v>82</v>
      </c>
      <c r="B159" t="s">
        <v>64</v>
      </c>
      <c r="C159" t="s">
        <v>84</v>
      </c>
      <c r="D159">
        <v>6</v>
      </c>
      <c r="E159" s="3" t="s">
        <v>92</v>
      </c>
      <c r="G159" t="s">
        <v>93</v>
      </c>
      <c r="H159" s="5" t="str">
        <f t="shared" si="10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10,SUB22980,SUB22981,SUB67775,SUB67778,SUB67779,SUB7,SUB83207,SUB83208,SUB83209,SUB83210,SUB83211,SUB95883&amp;PAYMENT=PAY24,PAY22,PAY95592&amp;DIRECTION=DIR392&amp;SERVICE=SER367&amp;SPLIT1=1SPTOTAL&amp;SPLIT2=2SPTOTAL&amp;CONS=EIGENESICHT&amp;PARTNER=GESAMT&amp;REPUNIT=SE,SEAT,SEGR,SEHR,SEHT,SEHU,SEME,SEMK,SEMT,SEPL,SERO,SETCS,SETCZ,SETSK&amp;KPI=KPI21001&amp;PIVOT=</v>
      </c>
      <c r="I159" t="str">
        <f t="shared" si="8"/>
        <v>C:\Users\A1146318\Deutsche Telekom AG\Top Management BI-Microstrategy - Dokumente\Knime\Output\KPI21001rep.xlsx</v>
      </c>
      <c r="J159" t="s">
        <v>1</v>
      </c>
      <c r="K159" t="str">
        <f>_xlfn.XLOOKUP(J159&amp;L159,Perspective!$A$1:$A$30,Perspective!$B$1:$B$30)</f>
        <v>IST,ISTPY%23BASIS,FC0%23BASIS,FC4%23BASIS,ACT_FLASH</v>
      </c>
      <c r="L159" t="s">
        <v>12</v>
      </c>
      <c r="M159" t="s">
        <v>144</v>
      </c>
      <c r="N159" t="s">
        <v>64</v>
      </c>
      <c r="O159">
        <v>2022</v>
      </c>
      <c r="P159" t="s">
        <v>150</v>
      </c>
      <c r="Q159" t="s">
        <v>166</v>
      </c>
      <c r="R159" t="s">
        <v>160</v>
      </c>
      <c r="S159" t="s">
        <v>163</v>
      </c>
      <c r="T159" t="s">
        <v>85</v>
      </c>
      <c r="U159" t="s">
        <v>85</v>
      </c>
      <c r="V159" t="s">
        <v>85</v>
      </c>
      <c r="W159" t="s">
        <v>157</v>
      </c>
      <c r="X159" t="s">
        <v>158</v>
      </c>
      <c r="Y159" t="s">
        <v>164</v>
      </c>
      <c r="Z159" t="s">
        <v>165</v>
      </c>
      <c r="AA159" t="s">
        <v>8</v>
      </c>
      <c r="AB159" t="s">
        <v>9</v>
      </c>
      <c r="AC159" t="s">
        <v>10</v>
      </c>
      <c r="AD159" t="s">
        <v>11</v>
      </c>
      <c r="AE159" t="s">
        <v>4</v>
      </c>
    </row>
    <row r="160" spans="1:31" hidden="1" x14ac:dyDescent="0.25">
      <c r="A160" t="s">
        <v>82</v>
      </c>
      <c r="B160" t="s">
        <v>64</v>
      </c>
      <c r="C160" t="s">
        <v>84</v>
      </c>
      <c r="D160">
        <v>7</v>
      </c>
      <c r="E160" s="3" t="s">
        <v>94</v>
      </c>
      <c r="G160" t="s">
        <v>95</v>
      </c>
      <c r="H160" s="5" t="str">
        <f t="shared" si="10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10,SUB22980,SUB22981,SUB67775,SUB67778,SUB67779,SUB7,SUB83207,SUB83208,SUB83209,SUB83210,SUB83211,SUB95883&amp;PAYMENT=PAY24,PAY22,PAY95592&amp;DIRECTION=DIR392&amp;SERVICE=SER367&amp;SPLIT1=1SPTOTAL&amp;SPLIT2=2SPTOTAL&amp;CONS=EIGENESICHT&amp;PARTNER=GESAMT&amp;REPUNIT=SE,SEAT,SEGR,SEHR,SEHT,SEHU,SEME,SEMK,SEMT,SEPL,SERO,SETCS,SETCZ,SETSK&amp;KPI=KPI21000&amp;PIVOT=</v>
      </c>
      <c r="I160" t="str">
        <f t="shared" si="8"/>
        <v>C:\Users\A1146318\Deutsche Telekom AG\Top Management BI-Microstrategy - Dokumente\Knime\Output\KPI21000org.xlsx</v>
      </c>
      <c r="J160" t="s">
        <v>1</v>
      </c>
      <c r="K160" t="str">
        <f>_xlfn.XLOOKUP(J160&amp;L160,Perspective!$A$1:$A$30,Perspective!$B$1:$B$30)</f>
        <v>IST,ISTPY@IST,FC0@IST,FC4@IST,ACT_FLASH</v>
      </c>
      <c r="L160" t="s">
        <v>2</v>
      </c>
      <c r="M160" t="s">
        <v>144</v>
      </c>
      <c r="N160" t="s">
        <v>64</v>
      </c>
      <c r="O160">
        <v>2022</v>
      </c>
      <c r="P160" t="s">
        <v>150</v>
      </c>
      <c r="Q160" t="s">
        <v>166</v>
      </c>
      <c r="R160" t="s">
        <v>160</v>
      </c>
      <c r="S160" t="s">
        <v>163</v>
      </c>
      <c r="T160" t="s">
        <v>85</v>
      </c>
      <c r="U160" t="s">
        <v>85</v>
      </c>
      <c r="V160" t="s">
        <v>85</v>
      </c>
      <c r="W160" t="s">
        <v>157</v>
      </c>
      <c r="X160" t="s">
        <v>158</v>
      </c>
      <c r="Y160" t="s">
        <v>164</v>
      </c>
      <c r="Z160" t="s">
        <v>165</v>
      </c>
      <c r="AA160" t="s">
        <v>8</v>
      </c>
      <c r="AB160" t="s">
        <v>9</v>
      </c>
      <c r="AC160" t="s">
        <v>10</v>
      </c>
      <c r="AD160" t="s">
        <v>11</v>
      </c>
      <c r="AE160" t="s">
        <v>4</v>
      </c>
    </row>
    <row r="161" spans="1:31" hidden="1" x14ac:dyDescent="0.25">
      <c r="A161" t="s">
        <v>82</v>
      </c>
      <c r="B161" t="s">
        <v>64</v>
      </c>
      <c r="C161" t="s">
        <v>84</v>
      </c>
      <c r="D161">
        <v>7</v>
      </c>
      <c r="E161" s="3" t="s">
        <v>94</v>
      </c>
      <c r="G161" t="s">
        <v>95</v>
      </c>
      <c r="H161" s="5" t="str">
        <f t="shared" si="10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10,SUB22980,SUB22981,SUB67775,SUB67778,SUB67779,SUB7,SUB83207,SUB83208,SUB83209,SUB83210,SUB83211,SUB95883&amp;PAYMENT=PAY24,PAY22,PAY95592&amp;DIRECTION=DIR392&amp;SERVICE=SER367&amp;SPLIT1=1SPTOTAL&amp;SPLIT2=2SPTOTAL&amp;CONS=EIGENESICHT&amp;PARTNER=GESAMT&amp;REPUNIT=SE,SEAT,SEGR,SEHR,SEHT,SEHU,SEME,SEMK,SEMT,SEPL,SERO,SETCS,SETCZ,SETSK&amp;KPI=KPI21000&amp;PIVOT=</v>
      </c>
      <c r="I161" t="str">
        <f t="shared" si="8"/>
        <v>C:\Users\A1146318\Deutsche Telekom AG\Top Management BI-Microstrategy - Dokumente\Knime\Output\KPI21000rep.xlsx</v>
      </c>
      <c r="J161" t="s">
        <v>1</v>
      </c>
      <c r="K161" t="str">
        <f>_xlfn.XLOOKUP(J161&amp;L161,Perspective!$A$1:$A$30,Perspective!$B$1:$B$30)</f>
        <v>IST,ISTPY%23BASIS,FC0%23BASIS,FC4%23BASIS,ACT_FLASH</v>
      </c>
      <c r="L161" t="s">
        <v>12</v>
      </c>
      <c r="M161" t="s">
        <v>144</v>
      </c>
      <c r="N161" t="s">
        <v>64</v>
      </c>
      <c r="O161">
        <v>2022</v>
      </c>
      <c r="P161" t="s">
        <v>150</v>
      </c>
      <c r="Q161" t="s">
        <v>166</v>
      </c>
      <c r="R161" t="s">
        <v>160</v>
      </c>
      <c r="S161" t="s">
        <v>163</v>
      </c>
      <c r="T161" t="s">
        <v>85</v>
      </c>
      <c r="U161" t="s">
        <v>85</v>
      </c>
      <c r="V161" t="s">
        <v>85</v>
      </c>
      <c r="W161" t="s">
        <v>157</v>
      </c>
      <c r="X161" t="s">
        <v>158</v>
      </c>
      <c r="Y161" t="s">
        <v>164</v>
      </c>
      <c r="Z161" t="s">
        <v>165</v>
      </c>
      <c r="AA161" t="s">
        <v>8</v>
      </c>
      <c r="AB161" t="s">
        <v>9</v>
      </c>
      <c r="AC161" t="s">
        <v>10</v>
      </c>
      <c r="AD161" t="s">
        <v>11</v>
      </c>
      <c r="AE161" t="s">
        <v>4</v>
      </c>
    </row>
    <row r="162" spans="1:31" hidden="1" x14ac:dyDescent="0.25">
      <c r="A162" t="s">
        <v>82</v>
      </c>
      <c r="B162" t="s">
        <v>64</v>
      </c>
      <c r="C162" t="s">
        <v>84</v>
      </c>
      <c r="D162">
        <v>8</v>
      </c>
      <c r="E162" s="3" t="s">
        <v>96</v>
      </c>
      <c r="G162" t="s">
        <v>97</v>
      </c>
      <c r="H162" s="5" t="str">
        <f t="shared" si="10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10,SUB22980,SUB22981,SUB67775,SUB67778,SUB67779,SUB7,SUB83207,SUB83208,SUB83209,SUB83210,SUB83211,SUB95883&amp;PAYMENT=PAY24,PAY22,PAY95592&amp;DIRECTION=DIR392&amp;SERVICE=SER367&amp;SPLIT1=1SPTOTAL&amp;SPLIT2=2SPTOTAL&amp;CONS=EIGENESICHT&amp;PARTNER=GESAMT&amp;REPUNIT=SE,SEAT,SEGR,SEHR,SEHT,SEHU,SEME,SEMK,SEMT,SEPL,SERO,SETCS,SETCZ,SETSK&amp;KPI=KPI20999&amp;PIVOT=</v>
      </c>
      <c r="I162" t="str">
        <f t="shared" si="8"/>
        <v>C:\Users\A1146318\Deutsche Telekom AG\Top Management BI-Microstrategy - Dokumente\Knime\Output\KPI20999org.xlsx</v>
      </c>
      <c r="J162" t="s">
        <v>1</v>
      </c>
      <c r="K162" t="str">
        <f>_xlfn.XLOOKUP(J162&amp;L162,Perspective!$A$1:$A$30,Perspective!$B$1:$B$30)</f>
        <v>IST,ISTPY@IST,FC0@IST,FC4@IST,ACT_FLASH</v>
      </c>
      <c r="L162" t="s">
        <v>2</v>
      </c>
      <c r="M162" t="s">
        <v>144</v>
      </c>
      <c r="N162" t="s">
        <v>64</v>
      </c>
      <c r="O162">
        <v>2022</v>
      </c>
      <c r="P162" t="s">
        <v>150</v>
      </c>
      <c r="Q162" t="s">
        <v>166</v>
      </c>
      <c r="R162" t="s">
        <v>160</v>
      </c>
      <c r="S162" t="s">
        <v>163</v>
      </c>
      <c r="T162" t="s">
        <v>85</v>
      </c>
      <c r="U162" t="s">
        <v>85</v>
      </c>
      <c r="V162" t="s">
        <v>85</v>
      </c>
      <c r="W162" t="s">
        <v>157</v>
      </c>
      <c r="X162" t="s">
        <v>158</v>
      </c>
      <c r="Y162" t="s">
        <v>164</v>
      </c>
      <c r="Z162" t="s">
        <v>165</v>
      </c>
      <c r="AA162" t="s">
        <v>8</v>
      </c>
      <c r="AB162" t="s">
        <v>9</v>
      </c>
      <c r="AC162" t="s">
        <v>10</v>
      </c>
      <c r="AD162" t="s">
        <v>11</v>
      </c>
      <c r="AE162" t="s">
        <v>4</v>
      </c>
    </row>
    <row r="163" spans="1:31" hidden="1" x14ac:dyDescent="0.25">
      <c r="A163" t="s">
        <v>82</v>
      </c>
      <c r="B163" t="s">
        <v>64</v>
      </c>
      <c r="C163" t="s">
        <v>84</v>
      </c>
      <c r="D163">
        <v>8</v>
      </c>
      <c r="E163" s="3" t="s">
        <v>96</v>
      </c>
      <c r="G163" t="s">
        <v>97</v>
      </c>
      <c r="H163" s="5" t="str">
        <f t="shared" si="10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10,SUB22980,SUB22981,SUB67775,SUB67778,SUB67779,SUB7,SUB83207,SUB83208,SUB83209,SUB83210,SUB83211,SUB95883&amp;PAYMENT=PAY24,PAY22,PAY95592&amp;DIRECTION=DIR392&amp;SERVICE=SER367&amp;SPLIT1=1SPTOTAL&amp;SPLIT2=2SPTOTAL&amp;CONS=EIGENESICHT&amp;PARTNER=GESAMT&amp;REPUNIT=SE,SEAT,SEGR,SEHR,SEHT,SEHU,SEME,SEMK,SEMT,SEPL,SERO,SETCS,SETCZ,SETSK&amp;KPI=KPI20999&amp;PIVOT=</v>
      </c>
      <c r="I163" t="str">
        <f t="shared" si="8"/>
        <v>C:\Users\A1146318\Deutsche Telekom AG\Top Management BI-Microstrategy - Dokumente\Knime\Output\KPI20999rep.xlsx</v>
      </c>
      <c r="J163" t="s">
        <v>1</v>
      </c>
      <c r="K163" t="str">
        <f>_xlfn.XLOOKUP(J163&amp;L163,Perspective!$A$1:$A$30,Perspective!$B$1:$B$30)</f>
        <v>IST,ISTPY%23BASIS,FC0%23BASIS,FC4%23BASIS,ACT_FLASH</v>
      </c>
      <c r="L163" t="s">
        <v>12</v>
      </c>
      <c r="M163" t="s">
        <v>144</v>
      </c>
      <c r="N163" t="s">
        <v>64</v>
      </c>
      <c r="O163">
        <v>2022</v>
      </c>
      <c r="P163" t="s">
        <v>150</v>
      </c>
      <c r="Q163" t="s">
        <v>166</v>
      </c>
      <c r="R163" t="s">
        <v>160</v>
      </c>
      <c r="S163" t="s">
        <v>163</v>
      </c>
      <c r="T163" t="s">
        <v>85</v>
      </c>
      <c r="U163" t="s">
        <v>85</v>
      </c>
      <c r="V163" t="s">
        <v>85</v>
      </c>
      <c r="W163" t="s">
        <v>157</v>
      </c>
      <c r="X163" t="s">
        <v>158</v>
      </c>
      <c r="Y163" t="s">
        <v>164</v>
      </c>
      <c r="Z163" t="s">
        <v>165</v>
      </c>
      <c r="AA163" t="s">
        <v>8</v>
      </c>
      <c r="AB163" t="s">
        <v>9</v>
      </c>
      <c r="AC163" t="s">
        <v>10</v>
      </c>
      <c r="AD163" t="s">
        <v>11</v>
      </c>
      <c r="AE163" t="s">
        <v>4</v>
      </c>
    </row>
    <row r="164" spans="1:31" hidden="1" x14ac:dyDescent="0.25">
      <c r="A164" t="s">
        <v>82</v>
      </c>
      <c r="B164" t="s">
        <v>64</v>
      </c>
      <c r="C164" t="s">
        <v>84</v>
      </c>
      <c r="D164">
        <v>9</v>
      </c>
      <c r="E164" s="3" t="s">
        <v>98</v>
      </c>
      <c r="G164" t="s">
        <v>99</v>
      </c>
      <c r="H164" s="5" t="str">
        <f t="shared" si="10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10,SUB22980,SUB22981,SUB67775,SUB67778,SUB67779,SUB7,SUB83207,SUB83208,SUB83209,SUB83210,SUB83211,SUB95883&amp;PAYMENT=PAY24,PAY22,PAY95592&amp;DIRECTION=DIR392&amp;SERVICE=SER367&amp;SPLIT1=1SPTOTAL&amp;SPLIT2=2SPTOTAL&amp;CONS=EIGENESICHT&amp;PARTNER=GESAMT&amp;REPUNIT=SE,SEAT,SEGR,SEHR,SEHT,SEHU,SEME,SEMK,SEMT,SEPL,SERO,SETCS,SETCZ,SETSK&amp;KPI=KPI182&amp;PIVOT=</v>
      </c>
      <c r="I164" t="str">
        <f t="shared" si="8"/>
        <v>C:\Users\A1146318\Deutsche Telekom AG\Top Management BI-Microstrategy - Dokumente\Knime\Output\KPI182org.xlsx</v>
      </c>
      <c r="J164" t="s">
        <v>1</v>
      </c>
      <c r="K164" t="str">
        <f>_xlfn.XLOOKUP(J164&amp;L164,Perspective!$A$1:$A$30,Perspective!$B$1:$B$30)</f>
        <v>IST,ISTPY@IST,FC0@IST,FC4@IST,ACT_FLASH</v>
      </c>
      <c r="L164" t="s">
        <v>2</v>
      </c>
      <c r="M164" t="s">
        <v>144</v>
      </c>
      <c r="N164" t="s">
        <v>64</v>
      </c>
      <c r="O164">
        <v>2022</v>
      </c>
      <c r="P164" t="s">
        <v>150</v>
      </c>
      <c r="Q164" t="s">
        <v>166</v>
      </c>
      <c r="R164" t="s">
        <v>160</v>
      </c>
      <c r="S164" t="s">
        <v>163</v>
      </c>
      <c r="T164" t="s">
        <v>85</v>
      </c>
      <c r="U164" t="s">
        <v>85</v>
      </c>
      <c r="V164" t="s">
        <v>85</v>
      </c>
      <c r="W164" t="s">
        <v>157</v>
      </c>
      <c r="X164" t="s">
        <v>158</v>
      </c>
      <c r="Y164" t="s">
        <v>164</v>
      </c>
      <c r="Z164" t="s">
        <v>165</v>
      </c>
      <c r="AA164" t="s">
        <v>8</v>
      </c>
      <c r="AB164" t="s">
        <v>9</v>
      </c>
      <c r="AC164" t="s">
        <v>10</v>
      </c>
      <c r="AD164" t="s">
        <v>11</v>
      </c>
      <c r="AE164" t="s">
        <v>4</v>
      </c>
    </row>
    <row r="165" spans="1:31" hidden="1" x14ac:dyDescent="0.25">
      <c r="A165" t="s">
        <v>82</v>
      </c>
      <c r="B165" t="s">
        <v>64</v>
      </c>
      <c r="C165" t="s">
        <v>84</v>
      </c>
      <c r="D165">
        <v>9</v>
      </c>
      <c r="E165" s="3" t="s">
        <v>98</v>
      </c>
      <c r="G165" t="s">
        <v>99</v>
      </c>
      <c r="H165" s="5" t="str">
        <f t="shared" si="10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10,SUB22980,SUB22981,SUB67775,SUB67778,SUB67779,SUB7,SUB83207,SUB83208,SUB83209,SUB83210,SUB83211,SUB95883&amp;PAYMENT=PAY24,PAY22,PAY95592&amp;DIRECTION=DIR392&amp;SERVICE=SER367&amp;SPLIT1=1SPTOTAL&amp;SPLIT2=2SPTOTAL&amp;CONS=EIGENESICHT&amp;PARTNER=GESAMT&amp;REPUNIT=SE,SEAT,SEGR,SEHR,SEHT,SEHU,SEME,SEMK,SEMT,SEPL,SERO,SETCS,SETCZ,SETSK&amp;KPI=KPI182&amp;PIVOT=</v>
      </c>
      <c r="I165" t="str">
        <f t="shared" si="8"/>
        <v>C:\Users\A1146318\Deutsche Telekom AG\Top Management BI-Microstrategy - Dokumente\Knime\Output\KPI182rep.xlsx</v>
      </c>
      <c r="J165" t="s">
        <v>1</v>
      </c>
      <c r="K165" t="str">
        <f>_xlfn.XLOOKUP(J165&amp;L165,Perspective!$A$1:$A$30,Perspective!$B$1:$B$30)</f>
        <v>IST,ISTPY%23BASIS,FC0%23BASIS,FC4%23BASIS,ACT_FLASH</v>
      </c>
      <c r="L165" t="s">
        <v>12</v>
      </c>
      <c r="M165" t="s">
        <v>144</v>
      </c>
      <c r="N165" t="s">
        <v>64</v>
      </c>
      <c r="O165">
        <v>2022</v>
      </c>
      <c r="P165" t="s">
        <v>150</v>
      </c>
      <c r="Q165" t="s">
        <v>166</v>
      </c>
      <c r="R165" t="s">
        <v>160</v>
      </c>
      <c r="S165" t="s">
        <v>163</v>
      </c>
      <c r="T165" t="s">
        <v>85</v>
      </c>
      <c r="U165" t="s">
        <v>85</v>
      </c>
      <c r="V165" t="s">
        <v>85</v>
      </c>
      <c r="W165" t="s">
        <v>157</v>
      </c>
      <c r="X165" t="s">
        <v>158</v>
      </c>
      <c r="Y165" t="s">
        <v>164</v>
      </c>
      <c r="Z165" t="s">
        <v>165</v>
      </c>
      <c r="AA165" t="s">
        <v>8</v>
      </c>
      <c r="AB165" t="s">
        <v>9</v>
      </c>
      <c r="AC165" t="s">
        <v>10</v>
      </c>
      <c r="AD165" t="s">
        <v>11</v>
      </c>
      <c r="AE165" t="s">
        <v>4</v>
      </c>
    </row>
    <row r="166" spans="1:31" hidden="1" x14ac:dyDescent="0.25">
      <c r="A166" t="s">
        <v>82</v>
      </c>
      <c r="B166" t="s">
        <v>64</v>
      </c>
      <c r="C166" t="s">
        <v>84</v>
      </c>
      <c r="D166">
        <v>10</v>
      </c>
      <c r="E166" s="3" t="s">
        <v>100</v>
      </c>
      <c r="G166" t="s">
        <v>101</v>
      </c>
      <c r="H166" s="5" t="str">
        <f t="shared" si="10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10,SUB22980,SUB22981,SUB67775,SUB67778,SUB67779,SUB7,SUB83207,SUB83208,SUB83209,SUB83210,SUB83211,SUB95883&amp;PAYMENT=PAY24,PAY22,PAY95592&amp;DIRECTION=DIR392&amp;SERVICE=SER367&amp;SPLIT1=1SPTOTAL&amp;SPLIT2=2SPTOTAL&amp;CONS=EIGENESICHT&amp;PARTNER=GESAMT&amp;REPUNIT=SE,SEAT,SEGR,SEHR,SEHT,SEHU,SEME,SEMK,SEMT,SEPL,SERO,SETCS,SETCZ,SETSK&amp;KPI=KPI183&amp;PIVOT=</v>
      </c>
      <c r="I166" t="str">
        <f t="shared" si="8"/>
        <v>C:\Users\A1146318\Deutsche Telekom AG\Top Management BI-Microstrategy - Dokumente\Knime\Output\KPI183org.xlsx</v>
      </c>
      <c r="J166" t="s">
        <v>1</v>
      </c>
      <c r="K166" t="str">
        <f>_xlfn.XLOOKUP(J166&amp;L166,Perspective!$A$1:$A$30,Perspective!$B$1:$B$30)</f>
        <v>IST,ISTPY@IST,FC0@IST,FC4@IST,ACT_FLASH</v>
      </c>
      <c r="L166" t="s">
        <v>2</v>
      </c>
      <c r="M166" t="s">
        <v>144</v>
      </c>
      <c r="N166" t="s">
        <v>64</v>
      </c>
      <c r="O166">
        <v>2022</v>
      </c>
      <c r="P166" t="s">
        <v>150</v>
      </c>
      <c r="Q166" t="s">
        <v>166</v>
      </c>
      <c r="R166" t="s">
        <v>160</v>
      </c>
      <c r="S166" t="s">
        <v>163</v>
      </c>
      <c r="T166" t="s">
        <v>85</v>
      </c>
      <c r="U166" t="s">
        <v>85</v>
      </c>
      <c r="V166" t="s">
        <v>85</v>
      </c>
      <c r="W166" t="s">
        <v>157</v>
      </c>
      <c r="X166" t="s">
        <v>158</v>
      </c>
      <c r="Y166" t="s">
        <v>164</v>
      </c>
      <c r="Z166" t="s">
        <v>165</v>
      </c>
      <c r="AA166" t="s">
        <v>8</v>
      </c>
      <c r="AB166" t="s">
        <v>9</v>
      </c>
      <c r="AC166" t="s">
        <v>10</v>
      </c>
      <c r="AD166" t="s">
        <v>11</v>
      </c>
      <c r="AE166" t="s">
        <v>4</v>
      </c>
    </row>
    <row r="167" spans="1:31" hidden="1" x14ac:dyDescent="0.25">
      <c r="A167" t="s">
        <v>82</v>
      </c>
      <c r="B167" t="s">
        <v>64</v>
      </c>
      <c r="C167" t="s">
        <v>84</v>
      </c>
      <c r="D167">
        <v>10</v>
      </c>
      <c r="E167" s="3" t="s">
        <v>100</v>
      </c>
      <c r="G167" t="s">
        <v>101</v>
      </c>
      <c r="H167" s="5" t="str">
        <f t="shared" si="10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10,SUB22980,SUB22981,SUB67775,SUB67778,SUB67779,SUB7,SUB83207,SUB83208,SUB83209,SUB83210,SUB83211,SUB95883&amp;PAYMENT=PAY24,PAY22,PAY95592&amp;DIRECTION=DIR392&amp;SERVICE=SER367&amp;SPLIT1=1SPTOTAL&amp;SPLIT2=2SPTOTAL&amp;CONS=EIGENESICHT&amp;PARTNER=GESAMT&amp;REPUNIT=SE,SEAT,SEGR,SEHR,SEHT,SEHU,SEME,SEMK,SEMT,SEPL,SERO,SETCS,SETCZ,SETSK&amp;KPI=KPI183&amp;PIVOT=</v>
      </c>
      <c r="I167" t="str">
        <f t="shared" si="8"/>
        <v>C:\Users\A1146318\Deutsche Telekom AG\Top Management BI-Microstrategy - Dokumente\Knime\Output\KPI183rep.xlsx</v>
      </c>
      <c r="J167" t="s">
        <v>1</v>
      </c>
      <c r="K167" t="str">
        <f>_xlfn.XLOOKUP(J167&amp;L167,Perspective!$A$1:$A$30,Perspective!$B$1:$B$30)</f>
        <v>IST,ISTPY%23BASIS,FC0%23BASIS,FC4%23BASIS,ACT_FLASH</v>
      </c>
      <c r="L167" t="s">
        <v>12</v>
      </c>
      <c r="M167" t="s">
        <v>144</v>
      </c>
      <c r="N167" t="s">
        <v>64</v>
      </c>
      <c r="O167">
        <v>2022</v>
      </c>
      <c r="P167" t="s">
        <v>150</v>
      </c>
      <c r="Q167" t="s">
        <v>166</v>
      </c>
      <c r="R167" t="s">
        <v>160</v>
      </c>
      <c r="S167" t="s">
        <v>163</v>
      </c>
      <c r="T167" t="s">
        <v>85</v>
      </c>
      <c r="U167" t="s">
        <v>85</v>
      </c>
      <c r="V167" t="s">
        <v>85</v>
      </c>
      <c r="W167" t="s">
        <v>157</v>
      </c>
      <c r="X167" t="s">
        <v>158</v>
      </c>
      <c r="Y167" t="s">
        <v>164</v>
      </c>
      <c r="Z167" t="s">
        <v>165</v>
      </c>
      <c r="AA167" t="s">
        <v>8</v>
      </c>
      <c r="AB167" t="s">
        <v>9</v>
      </c>
      <c r="AC167" t="s">
        <v>10</v>
      </c>
      <c r="AD167" t="s">
        <v>11</v>
      </c>
      <c r="AE167" t="s">
        <v>4</v>
      </c>
    </row>
    <row r="168" spans="1:31" hidden="1" x14ac:dyDescent="0.25">
      <c r="A168" t="s">
        <v>82</v>
      </c>
      <c r="B168" t="s">
        <v>64</v>
      </c>
      <c r="C168" t="s">
        <v>84</v>
      </c>
      <c r="D168">
        <v>11</v>
      </c>
      <c r="E168" s="3" t="s">
        <v>106</v>
      </c>
      <c r="G168" t="s">
        <v>107</v>
      </c>
      <c r="H168" s="5" t="str">
        <f t="shared" si="10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10,SUB22980,SUB22981,SUB67775,SUB67778,SUB67779,SUB7,SUB83207,SUB83208,SUB83209,SUB83210,SUB83211,SUB95883&amp;PAYMENT=PAY24,PAY22,PAY95592&amp;DIRECTION=DIR392&amp;SERVICE=SER367&amp;SPLIT1=1SPTOTAL&amp;SPLIT2=2SPTOTAL&amp;CONS=EIGENESICHT&amp;PARTNER=GESAMT&amp;REPUNIT=SE,SEAT,SEGR,SEHR,SEHT,SEHU,SEME,SEMK,SEMT,SEPL,SERO,SETCS,SETCZ,SETSK&amp;KPI=KPI140&amp;PIVOT=</v>
      </c>
      <c r="I168" t="str">
        <f t="shared" si="8"/>
        <v>C:\Users\A1146318\Deutsche Telekom AG\Top Management BI-Microstrategy - Dokumente\Knime\Output\KPI140org.xlsx</v>
      </c>
      <c r="J168" t="s">
        <v>1</v>
      </c>
      <c r="K168" t="str">
        <f>_xlfn.XLOOKUP(J168&amp;L168,Perspective!$A$1:$A$30,Perspective!$B$1:$B$30)</f>
        <v>IST,ISTPY@IST,FC0@IST,FC4@IST,ACT_FLASH</v>
      </c>
      <c r="L168" t="s">
        <v>2</v>
      </c>
      <c r="M168" t="s">
        <v>144</v>
      </c>
      <c r="N168" t="s">
        <v>64</v>
      </c>
      <c r="O168">
        <v>2022</v>
      </c>
      <c r="P168" t="s">
        <v>150</v>
      </c>
      <c r="Q168" t="s">
        <v>166</v>
      </c>
      <c r="R168" t="s">
        <v>160</v>
      </c>
      <c r="S168" t="s">
        <v>163</v>
      </c>
      <c r="T168" t="s">
        <v>85</v>
      </c>
      <c r="U168" t="s">
        <v>85</v>
      </c>
      <c r="V168" t="s">
        <v>85</v>
      </c>
      <c r="W168" t="s">
        <v>157</v>
      </c>
      <c r="X168" t="s">
        <v>158</v>
      </c>
      <c r="Y168" t="s">
        <v>164</v>
      </c>
      <c r="Z168" t="s">
        <v>165</v>
      </c>
      <c r="AA168" t="s">
        <v>8</v>
      </c>
      <c r="AB168" t="s">
        <v>9</v>
      </c>
      <c r="AC168" t="s">
        <v>10</v>
      </c>
      <c r="AD168" t="s">
        <v>11</v>
      </c>
      <c r="AE168" t="s">
        <v>4</v>
      </c>
    </row>
    <row r="169" spans="1:31" hidden="1" x14ac:dyDescent="0.25">
      <c r="A169" t="s">
        <v>82</v>
      </c>
      <c r="B169" t="s">
        <v>64</v>
      </c>
      <c r="C169" t="s">
        <v>84</v>
      </c>
      <c r="D169">
        <v>11</v>
      </c>
      <c r="E169" s="3" t="s">
        <v>106</v>
      </c>
      <c r="G169" t="s">
        <v>107</v>
      </c>
      <c r="H169" s="5" t="str">
        <f t="shared" si="10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10,SUB22980,SUB22981,SUB67775,SUB67778,SUB67779,SUB7,SUB83207,SUB83208,SUB83209,SUB83210,SUB83211,SUB95883&amp;PAYMENT=PAY24,PAY22,PAY95592&amp;DIRECTION=DIR392&amp;SERVICE=SER367&amp;SPLIT1=1SPTOTAL&amp;SPLIT2=2SPTOTAL&amp;CONS=EIGENESICHT&amp;PARTNER=GESAMT&amp;REPUNIT=SE,SEAT,SEGR,SEHR,SEHT,SEHU,SEME,SEMK,SEMT,SEPL,SERO,SETCS,SETCZ,SETSK&amp;KPI=KPI140&amp;PIVOT=</v>
      </c>
      <c r="I169" t="str">
        <f t="shared" si="8"/>
        <v>C:\Users\A1146318\Deutsche Telekom AG\Top Management BI-Microstrategy - Dokumente\Knime\Output\KPI140rep.xlsx</v>
      </c>
      <c r="J169" t="s">
        <v>1</v>
      </c>
      <c r="K169" t="str">
        <f>_xlfn.XLOOKUP(J169&amp;L169,Perspective!$A$1:$A$30,Perspective!$B$1:$B$30)</f>
        <v>IST,ISTPY%23BASIS,FC0%23BASIS,FC4%23BASIS,ACT_FLASH</v>
      </c>
      <c r="L169" t="s">
        <v>12</v>
      </c>
      <c r="M169" t="s">
        <v>144</v>
      </c>
      <c r="N169" t="s">
        <v>64</v>
      </c>
      <c r="O169">
        <v>2022</v>
      </c>
      <c r="P169" t="s">
        <v>150</v>
      </c>
      <c r="Q169" t="s">
        <v>166</v>
      </c>
      <c r="R169" t="s">
        <v>160</v>
      </c>
      <c r="S169" t="s">
        <v>163</v>
      </c>
      <c r="T169" t="s">
        <v>85</v>
      </c>
      <c r="U169" t="s">
        <v>85</v>
      </c>
      <c r="V169" t="s">
        <v>85</v>
      </c>
      <c r="W169" t="s">
        <v>157</v>
      </c>
      <c r="X169" t="s">
        <v>158</v>
      </c>
      <c r="Y169" t="s">
        <v>164</v>
      </c>
      <c r="Z169" t="s">
        <v>165</v>
      </c>
      <c r="AA169" t="s">
        <v>8</v>
      </c>
      <c r="AB169" t="s">
        <v>9</v>
      </c>
      <c r="AC169" t="s">
        <v>10</v>
      </c>
      <c r="AD169" t="s">
        <v>11</v>
      </c>
      <c r="AE169" t="s">
        <v>4</v>
      </c>
    </row>
    <row r="170" spans="1:31" hidden="1" x14ac:dyDescent="0.25">
      <c r="A170" t="s">
        <v>82</v>
      </c>
      <c r="B170" t="s">
        <v>64</v>
      </c>
      <c r="C170" t="s">
        <v>84</v>
      </c>
      <c r="D170">
        <v>12</v>
      </c>
      <c r="E170" s="3" t="s">
        <v>176</v>
      </c>
      <c r="G170" t="s">
        <v>177</v>
      </c>
      <c r="H170" s="5" t="str">
        <f t="shared" si="10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10,SUB22980,SUB22981,SUB67775,SUB67778,SUB67779,SUB7,SUB83207,SUB83208,SUB83209,SUB83210,SUB83211,SUB95883&amp;PAYMENT=PAY24,PAY22,PAY95592&amp;DIRECTION=DIR392&amp;SERVICE=SER367&amp;SPLIT1=1SPTOTAL&amp;SPLIT2=2SPTOTAL&amp;CONS=EIGENESICHT&amp;PARTNER=GESAMT&amp;REPUNIT=SE,SEAT,SEGR,SEHR,SEHT,SEHU,SEME,SEMK,SEMT,SEPL,SERO,SETCS,SETCZ,SETSK&amp;KPI=KPI23297&amp;PIVOT=</v>
      </c>
      <c r="I170" t="str">
        <f t="shared" si="8"/>
        <v>C:\Users\A1146318\Deutsche Telekom AG\Top Management BI-Microstrategy - Dokumente\Knime\Output\KPI23297org.xlsx</v>
      </c>
      <c r="J170" t="s">
        <v>1</v>
      </c>
      <c r="K170" t="str">
        <f>_xlfn.XLOOKUP(J170&amp;L170,Perspective!$A$1:$A$30,Perspective!$B$1:$B$30)</f>
        <v>IST,ISTPY@IST,FC0@IST,FC4@IST,ACT_FLASH</v>
      </c>
      <c r="L170" t="s">
        <v>2</v>
      </c>
      <c r="M170" t="s">
        <v>144</v>
      </c>
      <c r="N170" t="s">
        <v>64</v>
      </c>
      <c r="O170">
        <v>2022</v>
      </c>
      <c r="P170" t="s">
        <v>150</v>
      </c>
      <c r="Q170" t="s">
        <v>166</v>
      </c>
      <c r="R170" t="s">
        <v>160</v>
      </c>
      <c r="S170" t="s">
        <v>163</v>
      </c>
      <c r="T170" t="s">
        <v>85</v>
      </c>
      <c r="U170" t="s">
        <v>85</v>
      </c>
      <c r="V170" t="s">
        <v>85</v>
      </c>
      <c r="W170" t="s">
        <v>157</v>
      </c>
      <c r="X170" t="s">
        <v>158</v>
      </c>
      <c r="Y170" t="s">
        <v>164</v>
      </c>
      <c r="Z170" t="s">
        <v>165</v>
      </c>
      <c r="AA170" t="s">
        <v>8</v>
      </c>
      <c r="AB170" t="s">
        <v>9</v>
      </c>
      <c r="AC170" t="s">
        <v>10</v>
      </c>
      <c r="AD170" t="s">
        <v>11</v>
      </c>
      <c r="AE170" t="s">
        <v>4</v>
      </c>
    </row>
    <row r="171" spans="1:31" hidden="1" x14ac:dyDescent="0.25">
      <c r="A171" t="s">
        <v>82</v>
      </c>
      <c r="B171" t="s">
        <v>64</v>
      </c>
      <c r="C171" t="s">
        <v>84</v>
      </c>
      <c r="D171">
        <v>12</v>
      </c>
      <c r="E171" s="3" t="s">
        <v>176</v>
      </c>
      <c r="G171" t="s">
        <v>177</v>
      </c>
      <c r="H171" s="5" t="str">
        <f t="shared" si="10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10,SUB22980,SUB22981,SUB67775,SUB67778,SUB67779,SUB7,SUB83207,SUB83208,SUB83209,SUB83210,SUB83211,SUB95883&amp;PAYMENT=PAY24,PAY22,PAY95592&amp;DIRECTION=DIR392&amp;SERVICE=SER367&amp;SPLIT1=1SPTOTAL&amp;SPLIT2=2SPTOTAL&amp;CONS=EIGENESICHT&amp;PARTNER=GESAMT&amp;REPUNIT=SE,SEAT,SEGR,SEHR,SEHT,SEHU,SEME,SEMK,SEMT,SEPL,SERO,SETCS,SETCZ,SETSK&amp;KPI=KPI23297&amp;PIVOT=</v>
      </c>
      <c r="I171" t="str">
        <f t="shared" si="8"/>
        <v>C:\Users\A1146318\Deutsche Telekom AG\Top Management BI-Microstrategy - Dokumente\Knime\Output\KPI23297rep.xlsx</v>
      </c>
      <c r="J171" t="s">
        <v>1</v>
      </c>
      <c r="K171" t="str">
        <f>_xlfn.XLOOKUP(J171&amp;L171,Perspective!$A$1:$A$30,Perspective!$B$1:$B$30)</f>
        <v>IST,ISTPY%23BASIS,FC0%23BASIS,FC4%23BASIS,ACT_FLASH</v>
      </c>
      <c r="L171" t="s">
        <v>12</v>
      </c>
      <c r="M171" t="s">
        <v>144</v>
      </c>
      <c r="N171" t="s">
        <v>64</v>
      </c>
      <c r="O171">
        <v>2022</v>
      </c>
      <c r="P171" t="s">
        <v>150</v>
      </c>
      <c r="Q171" t="s">
        <v>166</v>
      </c>
      <c r="R171" t="s">
        <v>160</v>
      </c>
      <c r="S171" t="s">
        <v>163</v>
      </c>
      <c r="T171" t="s">
        <v>85</v>
      </c>
      <c r="U171" t="s">
        <v>85</v>
      </c>
      <c r="V171" t="s">
        <v>85</v>
      </c>
      <c r="W171" t="s">
        <v>157</v>
      </c>
      <c r="X171" t="s">
        <v>158</v>
      </c>
      <c r="Y171" t="s">
        <v>164</v>
      </c>
      <c r="Z171" t="s">
        <v>165</v>
      </c>
      <c r="AA171" t="s">
        <v>8</v>
      </c>
      <c r="AB171" t="s">
        <v>9</v>
      </c>
      <c r="AC171" t="s">
        <v>10</v>
      </c>
      <c r="AD171" t="s">
        <v>11</v>
      </c>
      <c r="AE171" t="s">
        <v>4</v>
      </c>
    </row>
    <row r="172" spans="1:31" hidden="1" x14ac:dyDescent="0.25">
      <c r="A172" t="s">
        <v>82</v>
      </c>
      <c r="B172" t="s">
        <v>64</v>
      </c>
      <c r="C172" t="s">
        <v>84</v>
      </c>
      <c r="D172">
        <v>13</v>
      </c>
      <c r="E172" s="3" t="s">
        <v>108</v>
      </c>
      <c r="G172" t="s">
        <v>109</v>
      </c>
      <c r="H172" s="5" t="str">
        <f t="shared" si="10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10,SUB22980,SUB22981,SUB67775,SUB67778,SUB67779,SUB7,SUB83207,SUB83208,SUB83209,SUB83210,SUB83211,SUB95883&amp;PAYMENT=PAY24,PAY22,PAY95592&amp;DIRECTION=DIR392&amp;SERVICE=SER367&amp;SPLIT1=1SPTOTAL&amp;SPLIT2=2SPTOTAL&amp;CONS=EIGENESICHT&amp;PARTNER=GESAMT&amp;REPUNIT=SE,SEAT,SEGR,SEHR,SEHT,SEHU,SEME,SEMK,SEMT,SEPL,SERO,SETCS,SETCZ,SETSK&amp;KPI=KPI187&amp;PIVOT=</v>
      </c>
      <c r="I172" t="str">
        <f t="shared" si="8"/>
        <v>C:\Users\A1146318\Deutsche Telekom AG\Top Management BI-Microstrategy - Dokumente\Knime\Output\KPI187org.xlsx</v>
      </c>
      <c r="J172" t="s">
        <v>1</v>
      </c>
      <c r="K172" t="str">
        <f>_xlfn.XLOOKUP(J172&amp;L172,Perspective!$A$1:$A$30,Perspective!$B$1:$B$30)</f>
        <v>IST,ISTPY@IST,FC0@IST,FC4@IST,ACT_FLASH</v>
      </c>
      <c r="L172" t="s">
        <v>2</v>
      </c>
      <c r="M172" t="s">
        <v>144</v>
      </c>
      <c r="N172" t="s">
        <v>64</v>
      </c>
      <c r="O172">
        <v>2022</v>
      </c>
      <c r="P172" t="s">
        <v>150</v>
      </c>
      <c r="Q172" t="s">
        <v>166</v>
      </c>
      <c r="R172" t="s">
        <v>160</v>
      </c>
      <c r="S172" t="s">
        <v>163</v>
      </c>
      <c r="T172" t="s">
        <v>85</v>
      </c>
      <c r="U172" t="s">
        <v>85</v>
      </c>
      <c r="V172" t="s">
        <v>85</v>
      </c>
      <c r="W172" t="s">
        <v>157</v>
      </c>
      <c r="X172" t="s">
        <v>158</v>
      </c>
      <c r="Y172" t="s">
        <v>164</v>
      </c>
      <c r="Z172" t="s">
        <v>165</v>
      </c>
      <c r="AA172" t="s">
        <v>8</v>
      </c>
      <c r="AB172" t="s">
        <v>9</v>
      </c>
      <c r="AC172" t="s">
        <v>10</v>
      </c>
      <c r="AD172" t="s">
        <v>11</v>
      </c>
      <c r="AE172" t="s">
        <v>4</v>
      </c>
    </row>
    <row r="173" spans="1:31" hidden="1" x14ac:dyDescent="0.25">
      <c r="A173" t="s">
        <v>82</v>
      </c>
      <c r="B173" t="s">
        <v>64</v>
      </c>
      <c r="C173" t="s">
        <v>84</v>
      </c>
      <c r="D173">
        <v>13</v>
      </c>
      <c r="E173" s="3" t="s">
        <v>108</v>
      </c>
      <c r="G173" t="s">
        <v>109</v>
      </c>
      <c r="H173" s="5" t="str">
        <f t="shared" si="10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10,SUB22980,SUB22981,SUB67775,SUB67778,SUB67779,SUB7,SUB83207,SUB83208,SUB83209,SUB83210,SUB83211,SUB95883&amp;PAYMENT=PAY24,PAY22,PAY95592&amp;DIRECTION=DIR392&amp;SERVICE=SER367&amp;SPLIT1=1SPTOTAL&amp;SPLIT2=2SPTOTAL&amp;CONS=EIGENESICHT&amp;PARTNER=GESAMT&amp;REPUNIT=SE,SEAT,SEGR,SEHR,SEHT,SEHU,SEME,SEMK,SEMT,SEPL,SERO,SETCS,SETCZ,SETSK&amp;KPI=KPI187&amp;PIVOT=</v>
      </c>
      <c r="I173" t="str">
        <f t="shared" si="8"/>
        <v>C:\Users\A1146318\Deutsche Telekom AG\Top Management BI-Microstrategy - Dokumente\Knime\Output\KPI187rep.xlsx</v>
      </c>
      <c r="J173" t="s">
        <v>1</v>
      </c>
      <c r="K173" t="str">
        <f>_xlfn.XLOOKUP(J173&amp;L173,Perspective!$A$1:$A$30,Perspective!$B$1:$B$30)</f>
        <v>IST,ISTPY%23BASIS,FC0%23BASIS,FC4%23BASIS,ACT_FLASH</v>
      </c>
      <c r="L173" t="s">
        <v>12</v>
      </c>
      <c r="M173" t="s">
        <v>144</v>
      </c>
      <c r="N173" t="s">
        <v>64</v>
      </c>
      <c r="O173">
        <v>2022</v>
      </c>
      <c r="P173" t="s">
        <v>150</v>
      </c>
      <c r="Q173" t="s">
        <v>166</v>
      </c>
      <c r="R173" t="s">
        <v>160</v>
      </c>
      <c r="S173" t="s">
        <v>163</v>
      </c>
      <c r="T173" t="s">
        <v>85</v>
      </c>
      <c r="U173" t="s">
        <v>85</v>
      </c>
      <c r="V173" t="s">
        <v>85</v>
      </c>
      <c r="W173" t="s">
        <v>157</v>
      </c>
      <c r="X173" t="s">
        <v>158</v>
      </c>
      <c r="Y173" t="s">
        <v>164</v>
      </c>
      <c r="Z173" t="s">
        <v>165</v>
      </c>
      <c r="AA173" t="s">
        <v>8</v>
      </c>
      <c r="AB173" t="s">
        <v>9</v>
      </c>
      <c r="AC173" t="s">
        <v>10</v>
      </c>
      <c r="AD173" t="s">
        <v>11</v>
      </c>
      <c r="AE173" t="s">
        <v>4</v>
      </c>
    </row>
    <row r="174" spans="1:31" hidden="1" x14ac:dyDescent="0.25">
      <c r="A174" t="s">
        <v>82</v>
      </c>
      <c r="B174" t="s">
        <v>64</v>
      </c>
      <c r="C174" t="s">
        <v>84</v>
      </c>
      <c r="D174">
        <v>14</v>
      </c>
      <c r="E174" s="3" t="s">
        <v>187</v>
      </c>
      <c r="G174" t="s">
        <v>188</v>
      </c>
      <c r="H174" s="5" t="str">
        <f t="shared" si="10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10,SUB22980,SUB22981,SUB67775,SUB67778,SUB67779,SUB7,SUB83207,SUB83208,SUB83209,SUB83210,SUB83211,SUB95883&amp;PAYMENT=PAY24,PAY22,PAY95592&amp;DIRECTION=DIR392&amp;SERVICE=SER367&amp;SPLIT1=1SPTOTAL&amp;SPLIT2=2SPTOTAL&amp;CONS=EIGENESICHT&amp;PARTNER=GESAMT&amp;REPUNIT=SE,SEAT,SEGR,SEHR,SEHT,SEHU,SEME,SEMK,SEMT,SEPL,SERO,SETCS,SETCZ,SETSK&amp;KPI=KPI64033&amp;PIVOT=</v>
      </c>
      <c r="I174" t="str">
        <f t="shared" si="8"/>
        <v>C:\Users\A1146318\Deutsche Telekom AG\Top Management BI-Microstrategy - Dokumente\Knime\Output\KPI64033org.xlsx</v>
      </c>
      <c r="J174" t="s">
        <v>1</v>
      </c>
      <c r="K174" t="str">
        <f>_xlfn.XLOOKUP(J174&amp;L174,Perspective!$A$1:$A$30,Perspective!$B$1:$B$30)</f>
        <v>IST,ISTPY@IST,FC0@IST,FC4@IST,ACT_FLASH</v>
      </c>
      <c r="L174" t="s">
        <v>2</v>
      </c>
      <c r="M174" t="s">
        <v>144</v>
      </c>
      <c r="N174" t="s">
        <v>64</v>
      </c>
      <c r="O174">
        <v>2022</v>
      </c>
      <c r="P174" t="s">
        <v>150</v>
      </c>
      <c r="Q174" t="s">
        <v>166</v>
      </c>
      <c r="R174" t="s">
        <v>160</v>
      </c>
      <c r="S174" t="s">
        <v>163</v>
      </c>
      <c r="T174" t="s">
        <v>85</v>
      </c>
      <c r="U174" t="s">
        <v>85</v>
      </c>
      <c r="V174" t="s">
        <v>85</v>
      </c>
      <c r="W174" t="s">
        <v>157</v>
      </c>
      <c r="X174" t="s">
        <v>158</v>
      </c>
      <c r="Y174" t="s">
        <v>164</v>
      </c>
      <c r="Z174" t="s">
        <v>165</v>
      </c>
      <c r="AA174" t="s">
        <v>8</v>
      </c>
      <c r="AB174" t="s">
        <v>9</v>
      </c>
      <c r="AC174" t="s">
        <v>10</v>
      </c>
      <c r="AD174" t="s">
        <v>11</v>
      </c>
      <c r="AE174" t="s">
        <v>4</v>
      </c>
    </row>
    <row r="175" spans="1:31" hidden="1" x14ac:dyDescent="0.25">
      <c r="A175" t="s">
        <v>82</v>
      </c>
      <c r="B175" t="s">
        <v>64</v>
      </c>
      <c r="C175" t="s">
        <v>84</v>
      </c>
      <c r="D175">
        <v>14</v>
      </c>
      <c r="E175" s="3" t="s">
        <v>187</v>
      </c>
      <c r="G175" t="s">
        <v>188</v>
      </c>
      <c r="H175" s="5" t="str">
        <f t="shared" si="10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10,SUB22980,SUB22981,SUB67775,SUB67778,SUB67779,SUB7,SUB83207,SUB83208,SUB83209,SUB83210,SUB83211,SUB95883&amp;PAYMENT=PAY24,PAY22,PAY95592&amp;DIRECTION=DIR392&amp;SERVICE=SER367&amp;SPLIT1=1SPTOTAL&amp;SPLIT2=2SPTOTAL&amp;CONS=EIGENESICHT&amp;PARTNER=GESAMT&amp;REPUNIT=SE,SEAT,SEGR,SEHR,SEHT,SEHU,SEME,SEMK,SEMT,SEPL,SERO,SETCS,SETCZ,SETSK&amp;KPI=KPI64033&amp;PIVOT=</v>
      </c>
      <c r="I175" t="str">
        <f t="shared" si="8"/>
        <v>C:\Users\A1146318\Deutsche Telekom AG\Top Management BI-Microstrategy - Dokumente\Knime\Output\KPI64033rep.xlsx</v>
      </c>
      <c r="J175" t="s">
        <v>1</v>
      </c>
      <c r="K175" t="str">
        <f>_xlfn.XLOOKUP(J175&amp;L175,Perspective!$A$1:$A$30,Perspective!$B$1:$B$30)</f>
        <v>IST,ISTPY%23BASIS,FC0%23BASIS,FC4%23BASIS,ACT_FLASH</v>
      </c>
      <c r="L175" t="s">
        <v>12</v>
      </c>
      <c r="M175" t="s">
        <v>144</v>
      </c>
      <c r="N175" t="s">
        <v>64</v>
      </c>
      <c r="O175">
        <v>2022</v>
      </c>
      <c r="P175" t="s">
        <v>150</v>
      </c>
      <c r="Q175" t="s">
        <v>166</v>
      </c>
      <c r="R175" t="s">
        <v>160</v>
      </c>
      <c r="S175" t="s">
        <v>163</v>
      </c>
      <c r="T175" t="s">
        <v>85</v>
      </c>
      <c r="U175" t="s">
        <v>85</v>
      </c>
      <c r="V175" t="s">
        <v>85</v>
      </c>
      <c r="W175" t="s">
        <v>157</v>
      </c>
      <c r="X175" t="s">
        <v>158</v>
      </c>
      <c r="Y175" t="s">
        <v>164</v>
      </c>
      <c r="Z175" t="s">
        <v>165</v>
      </c>
      <c r="AA175" t="s">
        <v>8</v>
      </c>
      <c r="AB175" t="s">
        <v>9</v>
      </c>
      <c r="AC175" t="s">
        <v>10</v>
      </c>
      <c r="AD175" t="s">
        <v>11</v>
      </c>
      <c r="AE175" t="s">
        <v>4</v>
      </c>
    </row>
    <row r="176" spans="1:31" hidden="1" x14ac:dyDescent="0.25">
      <c r="A176" t="s">
        <v>82</v>
      </c>
      <c r="B176" t="s">
        <v>64</v>
      </c>
      <c r="C176" t="s">
        <v>84</v>
      </c>
      <c r="D176">
        <v>15</v>
      </c>
      <c r="E176" s="3" t="s">
        <v>192</v>
      </c>
      <c r="G176" t="s">
        <v>193</v>
      </c>
      <c r="H176" s="5" t="str">
        <f t="shared" si="10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10,SUB22980,SUB22981,SUB67775,SUB67778,SUB67779,SUB7,SUB83207,SUB83208,SUB83209,SUB83210,SUB83211,SUB95883&amp;PAYMENT=PAY24,PAY22,PAY95592&amp;DIRECTION=DIR392&amp;SERVICE=SER367&amp;SPLIT1=1SPTOTAL&amp;SPLIT2=2SPTOTAL&amp;CONS=EIGENESICHT&amp;PARTNER=GESAMT&amp;REPUNIT=SE,SEAT,SEGR,SEHR,SEHT,SEHU,SEME,SEMK,SEMT,SEPL,SERO,SETCS,SETCZ,SETSK&amp;KPI=KPI96169&amp;PIVOT=</v>
      </c>
      <c r="I176" t="str">
        <f t="shared" si="8"/>
        <v>C:\Users\A1146318\Deutsche Telekom AG\Top Management BI-Microstrategy - Dokumente\Knime\Output\KPI96169org.xlsx</v>
      </c>
      <c r="J176" t="s">
        <v>1</v>
      </c>
      <c r="K176" t="str">
        <f>_xlfn.XLOOKUP(J176&amp;L176,Perspective!$A$1:$A$30,Perspective!$B$1:$B$30)</f>
        <v>IST,ISTPY@IST,FC0@IST,FC4@IST,ACT_FLASH</v>
      </c>
      <c r="L176" t="s">
        <v>2</v>
      </c>
      <c r="M176" t="s">
        <v>144</v>
      </c>
      <c r="N176" t="s">
        <v>64</v>
      </c>
      <c r="O176">
        <v>2022</v>
      </c>
      <c r="P176" t="s">
        <v>150</v>
      </c>
      <c r="Q176" t="s">
        <v>166</v>
      </c>
      <c r="R176" t="s">
        <v>160</v>
      </c>
      <c r="S176" t="s">
        <v>163</v>
      </c>
      <c r="T176" t="s">
        <v>85</v>
      </c>
      <c r="U176" t="s">
        <v>85</v>
      </c>
      <c r="V176" t="s">
        <v>85</v>
      </c>
      <c r="W176" t="s">
        <v>157</v>
      </c>
      <c r="X176" t="s">
        <v>158</v>
      </c>
      <c r="Y176" t="s">
        <v>164</v>
      </c>
      <c r="Z176" t="s">
        <v>165</v>
      </c>
      <c r="AA176" t="s">
        <v>8</v>
      </c>
      <c r="AB176" t="s">
        <v>9</v>
      </c>
      <c r="AC176" t="s">
        <v>10</v>
      </c>
      <c r="AD176" t="s">
        <v>11</v>
      </c>
      <c r="AE176" t="s">
        <v>4</v>
      </c>
    </row>
    <row r="177" spans="1:31" hidden="1" x14ac:dyDescent="0.25">
      <c r="A177" t="s">
        <v>82</v>
      </c>
      <c r="B177" t="s">
        <v>64</v>
      </c>
      <c r="C177" t="s">
        <v>84</v>
      </c>
      <c r="D177">
        <v>15</v>
      </c>
      <c r="E177" s="3" t="s">
        <v>192</v>
      </c>
      <c r="G177" t="s">
        <v>193</v>
      </c>
      <c r="H177" s="5" t="str">
        <f t="shared" si="10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10,SUB22980,SUB22981,SUB67775,SUB67778,SUB67779,SUB7,SUB83207,SUB83208,SUB83209,SUB83210,SUB83211,SUB95883&amp;PAYMENT=PAY24,PAY22,PAY95592&amp;DIRECTION=DIR392&amp;SERVICE=SER367&amp;SPLIT1=1SPTOTAL&amp;SPLIT2=2SPTOTAL&amp;CONS=EIGENESICHT&amp;PARTNER=GESAMT&amp;REPUNIT=SE,SEAT,SEGR,SEHR,SEHT,SEHU,SEME,SEMK,SEMT,SEPL,SERO,SETCS,SETCZ,SETSK&amp;KPI=KPI96169&amp;PIVOT=</v>
      </c>
      <c r="I177" t="str">
        <f t="shared" si="8"/>
        <v>C:\Users\A1146318\Deutsche Telekom AG\Top Management BI-Microstrategy - Dokumente\Knime\Output\KPI96169rep.xlsx</v>
      </c>
      <c r="J177" t="s">
        <v>1</v>
      </c>
      <c r="K177" t="str">
        <f>_xlfn.XLOOKUP(J177&amp;L177,Perspective!$A$1:$A$30,Perspective!$B$1:$B$30)</f>
        <v>IST,ISTPY%23BASIS,FC0%23BASIS,FC4%23BASIS,ACT_FLASH</v>
      </c>
      <c r="L177" t="s">
        <v>12</v>
      </c>
      <c r="M177" t="s">
        <v>144</v>
      </c>
      <c r="N177" t="s">
        <v>64</v>
      </c>
      <c r="O177">
        <v>2022</v>
      </c>
      <c r="P177" t="s">
        <v>150</v>
      </c>
      <c r="Q177" t="s">
        <v>166</v>
      </c>
      <c r="R177" t="s">
        <v>160</v>
      </c>
      <c r="S177" t="s">
        <v>163</v>
      </c>
      <c r="T177" t="s">
        <v>85</v>
      </c>
      <c r="U177" t="s">
        <v>85</v>
      </c>
      <c r="V177" t="s">
        <v>85</v>
      </c>
      <c r="W177" t="s">
        <v>157</v>
      </c>
      <c r="X177" t="s">
        <v>158</v>
      </c>
      <c r="Y177" t="s">
        <v>164</v>
      </c>
      <c r="Z177" t="s">
        <v>165</v>
      </c>
      <c r="AA177" t="s">
        <v>8</v>
      </c>
      <c r="AB177" t="s">
        <v>9</v>
      </c>
      <c r="AC177" t="s">
        <v>10</v>
      </c>
      <c r="AD177" t="s">
        <v>11</v>
      </c>
      <c r="AE177" t="s">
        <v>4</v>
      </c>
    </row>
    <row r="178" spans="1:31" hidden="1" x14ac:dyDescent="0.25">
      <c r="A178" t="s">
        <v>82</v>
      </c>
      <c r="B178" t="s">
        <v>64</v>
      </c>
      <c r="C178" t="s">
        <v>84</v>
      </c>
      <c r="D178">
        <v>16</v>
      </c>
      <c r="E178" s="3" t="s">
        <v>190</v>
      </c>
      <c r="G178" t="s">
        <v>191</v>
      </c>
      <c r="H178" s="5" t="str">
        <f t="shared" si="10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10,SUB22980,SUB22981,SUB67775,SUB67778,SUB67779,SUB7,SUB83207,SUB83208,SUB83209,SUB83210,SUB83211,SUB95883&amp;PAYMENT=PAY24,PAY22,PAY95592&amp;DIRECTION=DIR392&amp;SERVICE=SER367&amp;SPLIT1=1SPTOTAL&amp;SPLIT2=2SPTOTAL&amp;CONS=EIGENESICHT&amp;PARTNER=GESAMT&amp;REPUNIT=SE,SEAT,SEGR,SEHR,SEHT,SEHU,SEME,SEMK,SEMT,SEPL,SERO,SETCS,SETCZ,SETSK&amp;KPI=KPI96170&amp;PIVOT=</v>
      </c>
      <c r="I178" t="str">
        <f t="shared" si="8"/>
        <v>C:\Users\A1146318\Deutsche Telekom AG\Top Management BI-Microstrategy - Dokumente\Knime\Output\KPI96170org.xlsx</v>
      </c>
      <c r="J178" t="s">
        <v>1</v>
      </c>
      <c r="K178" t="str">
        <f>_xlfn.XLOOKUP(J178&amp;L178,Perspective!$A$1:$A$30,Perspective!$B$1:$B$30)</f>
        <v>IST,ISTPY@IST,FC0@IST,FC4@IST,ACT_FLASH</v>
      </c>
      <c r="L178" t="s">
        <v>2</v>
      </c>
      <c r="M178" t="s">
        <v>144</v>
      </c>
      <c r="N178" t="s">
        <v>64</v>
      </c>
      <c r="O178">
        <v>2022</v>
      </c>
      <c r="P178" t="s">
        <v>150</v>
      </c>
      <c r="Q178" t="s">
        <v>166</v>
      </c>
      <c r="R178" t="s">
        <v>160</v>
      </c>
      <c r="S178" t="s">
        <v>163</v>
      </c>
      <c r="T178" t="s">
        <v>85</v>
      </c>
      <c r="U178" t="s">
        <v>85</v>
      </c>
      <c r="V178" t="s">
        <v>85</v>
      </c>
      <c r="W178" t="s">
        <v>157</v>
      </c>
      <c r="X178" t="s">
        <v>158</v>
      </c>
      <c r="Y178" t="s">
        <v>164</v>
      </c>
      <c r="Z178" t="s">
        <v>165</v>
      </c>
      <c r="AA178" t="s">
        <v>8</v>
      </c>
      <c r="AB178" t="s">
        <v>9</v>
      </c>
      <c r="AC178" t="s">
        <v>10</v>
      </c>
      <c r="AD178" t="s">
        <v>11</v>
      </c>
      <c r="AE178" t="s">
        <v>4</v>
      </c>
    </row>
    <row r="179" spans="1:31" hidden="1" x14ac:dyDescent="0.25">
      <c r="A179" t="s">
        <v>82</v>
      </c>
      <c r="B179" t="s">
        <v>64</v>
      </c>
      <c r="C179" t="s">
        <v>84</v>
      </c>
      <c r="D179">
        <v>16</v>
      </c>
      <c r="E179" s="3" t="s">
        <v>190</v>
      </c>
      <c r="G179" t="s">
        <v>191</v>
      </c>
      <c r="H179" s="5" t="str">
        <f t="shared" si="10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10,SUB22980,SUB22981,SUB67775,SUB67778,SUB67779,SUB7,SUB83207,SUB83208,SUB83209,SUB83210,SUB83211,SUB95883&amp;PAYMENT=PAY24,PAY22,PAY95592&amp;DIRECTION=DIR392&amp;SERVICE=SER367&amp;SPLIT1=1SPTOTAL&amp;SPLIT2=2SPTOTAL&amp;CONS=EIGENESICHT&amp;PARTNER=GESAMT&amp;REPUNIT=SE,SEAT,SEGR,SEHR,SEHT,SEHU,SEME,SEMK,SEMT,SEPL,SERO,SETCS,SETCZ,SETSK&amp;KPI=KPI96170&amp;PIVOT=</v>
      </c>
      <c r="I179" t="str">
        <f t="shared" si="8"/>
        <v>C:\Users\A1146318\Deutsche Telekom AG\Top Management BI-Microstrategy - Dokumente\Knime\Output\KPI96170rep.xlsx</v>
      </c>
      <c r="J179" t="s">
        <v>1</v>
      </c>
      <c r="K179" t="str">
        <f>_xlfn.XLOOKUP(J179&amp;L179,Perspective!$A$1:$A$30,Perspective!$B$1:$B$30)</f>
        <v>IST,ISTPY%23BASIS,FC0%23BASIS,FC4%23BASIS,ACT_FLASH</v>
      </c>
      <c r="L179" t="s">
        <v>12</v>
      </c>
      <c r="M179" t="s">
        <v>144</v>
      </c>
      <c r="N179" t="s">
        <v>64</v>
      </c>
      <c r="O179">
        <v>2022</v>
      </c>
      <c r="P179" t="s">
        <v>150</v>
      </c>
      <c r="Q179" t="s">
        <v>166</v>
      </c>
      <c r="R179" t="s">
        <v>160</v>
      </c>
      <c r="S179" t="s">
        <v>163</v>
      </c>
      <c r="T179" t="s">
        <v>85</v>
      </c>
      <c r="U179" t="s">
        <v>85</v>
      </c>
      <c r="V179" t="s">
        <v>85</v>
      </c>
      <c r="W179" t="s">
        <v>157</v>
      </c>
      <c r="X179" t="s">
        <v>158</v>
      </c>
      <c r="Y179" t="s">
        <v>164</v>
      </c>
      <c r="Z179" t="s">
        <v>165</v>
      </c>
      <c r="AA179" t="s">
        <v>8</v>
      </c>
      <c r="AB179" t="s">
        <v>9</v>
      </c>
      <c r="AC179" t="s">
        <v>10</v>
      </c>
      <c r="AD179" t="s">
        <v>11</v>
      </c>
      <c r="AE179" t="s">
        <v>4</v>
      </c>
    </row>
    <row r="180" spans="1:31" hidden="1" x14ac:dyDescent="0.25">
      <c r="A180" t="s">
        <v>82</v>
      </c>
      <c r="B180" t="s">
        <v>64</v>
      </c>
      <c r="C180" t="s">
        <v>84</v>
      </c>
      <c r="D180">
        <v>17</v>
      </c>
      <c r="E180" s="3" t="s">
        <v>194</v>
      </c>
      <c r="G180" t="s">
        <v>195</v>
      </c>
      <c r="H180" s="5" t="str">
        <f t="shared" ref="H180:H211" si="11">CONCATENATE("https://finex.telekom.de/CLMSTR/api/Finex/Values?SERVER=HE113381.emea1.cds.t-internal.com&amp;DATABASE="&amp;M180&amp;"&amp;CUBE="&amp;N180&amp;"&amp;MAPPINGMD=false&amp;CHILDREN=false&amp;NODE=true&amp;RECEIVEEMPTY=true&amp;YEAR="&amp;O180&amp;"&amp;MONTH="&amp;P180&amp;"&amp;CONTENT="&amp;K180&amp;"&amp;REPCUR=GC,LC&amp;FLOW="&amp;S180&amp;"&amp;FUNCTION="&amp;R180&amp;"&amp;LAYER="&amp;T180&amp;"&amp;SUBJECT="&amp;U180&amp;"&amp;SUBSCRIBER="&amp;Y180&amp;"&amp;PAYMENT="&amp;Z180&amp;"&amp;DIRECTION="&amp;AA180&amp;"&amp;SERVICE="&amp;AB180&amp;"&amp;SPLIT1="&amp;AC180&amp;"&amp;SPLIT2="&amp;AD180&amp;"&amp;CONS="&amp;W180&amp;"&amp;PARTNER="&amp;X180&amp;"&amp;REPUNIT="&amp;Q180&amp;"&amp;KPI="&amp;E180&amp;"&amp;PIVOT=")</f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10,SUB22980,SUB22981,SUB67775,SUB67778,SUB67779,SUB7,SUB83207,SUB83208,SUB83209,SUB83210,SUB83211,SUB95883&amp;PAYMENT=PAY24,PAY22,PAY95592&amp;DIRECTION=DIR392&amp;SERVICE=SER367&amp;SPLIT1=1SPTOTAL&amp;SPLIT2=2SPTOTAL&amp;CONS=EIGENESICHT&amp;PARTNER=GESAMT&amp;REPUNIT=SE,SEAT,SEGR,SEHR,SEHT,SEHU,SEME,SEMK,SEMT,SEPL,SERO,SETCS,SETCZ,SETSK&amp;KPI=KPI64034&amp;PIVOT=</v>
      </c>
      <c r="I180" t="str">
        <f t="shared" si="8"/>
        <v>C:\Users\A1146318\Deutsche Telekom AG\Top Management BI-Microstrategy - Dokumente\Knime\Output\KPI64034org.xlsx</v>
      </c>
      <c r="J180" t="s">
        <v>1</v>
      </c>
      <c r="K180" t="str">
        <f>_xlfn.XLOOKUP(J180&amp;L180,Perspective!$A$1:$A$30,Perspective!$B$1:$B$30)</f>
        <v>IST,ISTPY@IST,FC0@IST,FC4@IST,ACT_FLASH</v>
      </c>
      <c r="L180" t="s">
        <v>2</v>
      </c>
      <c r="M180" t="s">
        <v>144</v>
      </c>
      <c r="N180" t="s">
        <v>64</v>
      </c>
      <c r="O180">
        <v>2022</v>
      </c>
      <c r="P180" t="s">
        <v>150</v>
      </c>
      <c r="Q180" t="s">
        <v>166</v>
      </c>
      <c r="R180" t="s">
        <v>160</v>
      </c>
      <c r="S180" t="s">
        <v>163</v>
      </c>
      <c r="T180" t="s">
        <v>85</v>
      </c>
      <c r="U180" t="s">
        <v>85</v>
      </c>
      <c r="V180" t="s">
        <v>85</v>
      </c>
      <c r="W180" t="s">
        <v>157</v>
      </c>
      <c r="X180" t="s">
        <v>158</v>
      </c>
      <c r="Y180" t="s">
        <v>164</v>
      </c>
      <c r="Z180" t="s">
        <v>165</v>
      </c>
      <c r="AA180" t="s">
        <v>8</v>
      </c>
      <c r="AB180" t="s">
        <v>9</v>
      </c>
      <c r="AC180" t="s">
        <v>10</v>
      </c>
      <c r="AD180" t="s">
        <v>11</v>
      </c>
      <c r="AE180" t="s">
        <v>4</v>
      </c>
    </row>
    <row r="181" spans="1:31" hidden="1" x14ac:dyDescent="0.25">
      <c r="A181" t="s">
        <v>82</v>
      </c>
      <c r="B181" t="s">
        <v>64</v>
      </c>
      <c r="C181" t="s">
        <v>84</v>
      </c>
      <c r="D181">
        <v>17</v>
      </c>
      <c r="E181" s="3" t="s">
        <v>194</v>
      </c>
      <c r="G181" t="s">
        <v>195</v>
      </c>
      <c r="H181" s="5" t="str">
        <f t="shared" si="11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10,SUB22980,SUB22981,SUB67775,SUB67778,SUB67779,SUB7,SUB83207,SUB83208,SUB83209,SUB83210,SUB83211,SUB95883&amp;PAYMENT=PAY24,PAY22,PAY95592&amp;DIRECTION=DIR392&amp;SERVICE=SER367&amp;SPLIT1=1SPTOTAL&amp;SPLIT2=2SPTOTAL&amp;CONS=EIGENESICHT&amp;PARTNER=GESAMT&amp;REPUNIT=SE,SEAT,SEGR,SEHR,SEHT,SEHU,SEME,SEMK,SEMT,SEPL,SERO,SETCS,SETCZ,SETSK&amp;KPI=KPI64034&amp;PIVOT=</v>
      </c>
      <c r="I181" t="str">
        <f t="shared" si="8"/>
        <v>C:\Users\A1146318\Deutsche Telekom AG\Top Management BI-Microstrategy - Dokumente\Knime\Output\KPI64034rep.xlsx</v>
      </c>
      <c r="J181" t="s">
        <v>1</v>
      </c>
      <c r="K181" t="str">
        <f>_xlfn.XLOOKUP(J181&amp;L181,Perspective!$A$1:$A$30,Perspective!$B$1:$B$30)</f>
        <v>IST,ISTPY%23BASIS,FC0%23BASIS,FC4%23BASIS,ACT_FLASH</v>
      </c>
      <c r="L181" t="s">
        <v>12</v>
      </c>
      <c r="M181" t="s">
        <v>144</v>
      </c>
      <c r="N181" t="s">
        <v>64</v>
      </c>
      <c r="O181">
        <v>2022</v>
      </c>
      <c r="P181" t="s">
        <v>150</v>
      </c>
      <c r="Q181" t="s">
        <v>166</v>
      </c>
      <c r="R181" t="s">
        <v>160</v>
      </c>
      <c r="S181" t="s">
        <v>163</v>
      </c>
      <c r="T181" t="s">
        <v>85</v>
      </c>
      <c r="U181" t="s">
        <v>85</v>
      </c>
      <c r="V181" t="s">
        <v>85</v>
      </c>
      <c r="W181" t="s">
        <v>157</v>
      </c>
      <c r="X181" t="s">
        <v>158</v>
      </c>
      <c r="Y181" t="s">
        <v>164</v>
      </c>
      <c r="Z181" t="s">
        <v>165</v>
      </c>
      <c r="AA181" t="s">
        <v>8</v>
      </c>
      <c r="AB181" t="s">
        <v>9</v>
      </c>
      <c r="AC181" t="s">
        <v>10</v>
      </c>
      <c r="AD181" t="s">
        <v>11</v>
      </c>
      <c r="AE181" t="s">
        <v>4</v>
      </c>
    </row>
    <row r="182" spans="1:31" hidden="1" x14ac:dyDescent="0.25">
      <c r="A182" t="s">
        <v>82</v>
      </c>
      <c r="B182" t="s">
        <v>64</v>
      </c>
      <c r="C182" t="s">
        <v>84</v>
      </c>
      <c r="D182">
        <v>18</v>
      </c>
      <c r="E182" s="3" t="s">
        <v>189</v>
      </c>
      <c r="G182" t="s">
        <v>196</v>
      </c>
      <c r="H182" s="5" t="str">
        <f t="shared" si="11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10,SUB22980,SUB22981,SUB67775,SUB67778,SUB67779,SUB7,SUB83207,SUB83208,SUB83209,SUB83210,SUB83211,SUB95883&amp;PAYMENT=PAY24,PAY22,PAY95592&amp;DIRECTION=DIR392&amp;SERVICE=SER367&amp;SPLIT1=1SPTOTAL&amp;SPLIT2=2SPTOTAL&amp;CONS=EIGENESICHT&amp;PARTNER=GESAMT&amp;REPUNIT=SE,SEAT,SEGR,SEHR,SEHT,SEHU,SEME,SEMK,SEMT,SEPL,SERO,SETCS,SETCZ,SETSK&amp;KPI=KPI64035&amp;PIVOT=</v>
      </c>
      <c r="I182" t="str">
        <f t="shared" si="8"/>
        <v>C:\Users\A1146318\Deutsche Telekom AG\Top Management BI-Microstrategy - Dokumente\Knime\Output\KPI64035org.xlsx</v>
      </c>
      <c r="J182" t="s">
        <v>1</v>
      </c>
      <c r="K182" t="str">
        <f>_xlfn.XLOOKUP(J182&amp;L182,Perspective!$A$1:$A$30,Perspective!$B$1:$B$30)</f>
        <v>IST,ISTPY@IST,FC0@IST,FC4@IST,ACT_FLASH</v>
      </c>
      <c r="L182" t="s">
        <v>2</v>
      </c>
      <c r="M182" t="s">
        <v>144</v>
      </c>
      <c r="N182" t="s">
        <v>64</v>
      </c>
      <c r="O182">
        <v>2022</v>
      </c>
      <c r="P182" t="s">
        <v>150</v>
      </c>
      <c r="Q182" t="s">
        <v>166</v>
      </c>
      <c r="R182" t="s">
        <v>160</v>
      </c>
      <c r="S182" t="s">
        <v>163</v>
      </c>
      <c r="T182" t="s">
        <v>85</v>
      </c>
      <c r="U182" t="s">
        <v>85</v>
      </c>
      <c r="V182" t="s">
        <v>85</v>
      </c>
      <c r="W182" t="s">
        <v>157</v>
      </c>
      <c r="X182" t="s">
        <v>158</v>
      </c>
      <c r="Y182" t="s">
        <v>164</v>
      </c>
      <c r="Z182" t="s">
        <v>165</v>
      </c>
      <c r="AA182" t="s">
        <v>8</v>
      </c>
      <c r="AB182" t="s">
        <v>9</v>
      </c>
      <c r="AC182" t="s">
        <v>10</v>
      </c>
      <c r="AD182" t="s">
        <v>11</v>
      </c>
      <c r="AE182" t="s">
        <v>4</v>
      </c>
    </row>
    <row r="183" spans="1:31" hidden="1" x14ac:dyDescent="0.25">
      <c r="A183" t="s">
        <v>82</v>
      </c>
      <c r="B183" t="s">
        <v>64</v>
      </c>
      <c r="C183" t="s">
        <v>84</v>
      </c>
      <c r="D183">
        <v>18</v>
      </c>
      <c r="E183" s="3" t="s">
        <v>189</v>
      </c>
      <c r="G183" t="s">
        <v>196</v>
      </c>
      <c r="H183" s="5" t="str">
        <f t="shared" si="11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10,SUB22980,SUB22981,SUB67775,SUB67778,SUB67779,SUB7,SUB83207,SUB83208,SUB83209,SUB83210,SUB83211,SUB95883&amp;PAYMENT=PAY24,PAY22,PAY95592&amp;DIRECTION=DIR392&amp;SERVICE=SER367&amp;SPLIT1=1SPTOTAL&amp;SPLIT2=2SPTOTAL&amp;CONS=EIGENESICHT&amp;PARTNER=GESAMT&amp;REPUNIT=SE,SEAT,SEGR,SEHR,SEHT,SEHU,SEME,SEMK,SEMT,SEPL,SERO,SETCS,SETCZ,SETSK&amp;KPI=KPI64035&amp;PIVOT=</v>
      </c>
      <c r="I183" t="str">
        <f t="shared" si="8"/>
        <v>C:\Users\A1146318\Deutsche Telekom AG\Top Management BI-Microstrategy - Dokumente\Knime\Output\KPI64035rep.xlsx</v>
      </c>
      <c r="J183" t="s">
        <v>1</v>
      </c>
      <c r="K183" t="str">
        <f>_xlfn.XLOOKUP(J183&amp;L183,Perspective!$A$1:$A$30,Perspective!$B$1:$B$30)</f>
        <v>IST,ISTPY%23BASIS,FC0%23BASIS,FC4%23BASIS,ACT_FLASH</v>
      </c>
      <c r="L183" t="s">
        <v>12</v>
      </c>
      <c r="M183" t="s">
        <v>144</v>
      </c>
      <c r="N183" t="s">
        <v>64</v>
      </c>
      <c r="O183">
        <v>2022</v>
      </c>
      <c r="P183" t="s">
        <v>150</v>
      </c>
      <c r="Q183" t="s">
        <v>166</v>
      </c>
      <c r="R183" t="s">
        <v>160</v>
      </c>
      <c r="S183" t="s">
        <v>163</v>
      </c>
      <c r="T183" t="s">
        <v>85</v>
      </c>
      <c r="U183" t="s">
        <v>85</v>
      </c>
      <c r="V183" t="s">
        <v>85</v>
      </c>
      <c r="W183" t="s">
        <v>157</v>
      </c>
      <c r="X183" t="s">
        <v>158</v>
      </c>
      <c r="Y183" t="s">
        <v>164</v>
      </c>
      <c r="Z183" t="s">
        <v>165</v>
      </c>
      <c r="AA183" t="s">
        <v>8</v>
      </c>
      <c r="AB183" t="s">
        <v>9</v>
      </c>
      <c r="AC183" t="s">
        <v>10</v>
      </c>
      <c r="AD183" t="s">
        <v>11</v>
      </c>
      <c r="AE183" t="s">
        <v>4</v>
      </c>
    </row>
    <row r="184" spans="1:31" ht="15" hidden="1" customHeight="1" x14ac:dyDescent="0.25">
      <c r="A184" t="s">
        <v>82</v>
      </c>
      <c r="B184" t="s">
        <v>64</v>
      </c>
      <c r="C184" s="4" t="s">
        <v>5</v>
      </c>
      <c r="D184" s="4">
        <v>66</v>
      </c>
      <c r="E184" s="4" t="s">
        <v>113</v>
      </c>
      <c r="F184" s="4"/>
      <c r="G184" s="4" t="s">
        <v>114</v>
      </c>
      <c r="H184" s="5" t="str">
        <f t="shared" si="11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194&amp;PAYMENT=PAY24&amp;DIRECTION=DIR392&amp;SERVICE=SER367&amp;SPLIT1=1SPTOTAL&amp;SPLIT2=2SPTOTA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KPI=KPI88170&amp;PIVOT=</v>
      </c>
      <c r="I184" t="str">
        <f t="shared" si="8"/>
        <v>C:\Users\A1146318\Deutsche Telekom AG\Top Management BI-Microstrategy - Dokumente\Knime\Output\KPI88170org.xlsx</v>
      </c>
      <c r="J184" s="4" t="s">
        <v>1</v>
      </c>
      <c r="K184" t="str">
        <f>_xlfn.XLOOKUP(J184&amp;L184,Perspective!$A$1:$A$30,Perspective!$B$1:$B$30)</f>
        <v>IST,ISTPY@IST,FC0@IST,FC4@IST,ACT_FLASH</v>
      </c>
      <c r="L184" s="4" t="s">
        <v>2</v>
      </c>
      <c r="M184" t="s">
        <v>144</v>
      </c>
      <c r="N184" t="s">
        <v>64</v>
      </c>
      <c r="O184">
        <v>2022</v>
      </c>
      <c r="P184" t="s">
        <v>150</v>
      </c>
      <c r="Q184" t="s">
        <v>151</v>
      </c>
      <c r="R184" t="s">
        <v>160</v>
      </c>
      <c r="S184" t="s">
        <v>163</v>
      </c>
      <c r="T184" t="s">
        <v>85</v>
      </c>
      <c r="U184" t="s">
        <v>85</v>
      </c>
      <c r="V184" t="s">
        <v>85</v>
      </c>
      <c r="W184" t="s">
        <v>157</v>
      </c>
      <c r="X184" t="s">
        <v>158</v>
      </c>
      <c r="Y184" t="s">
        <v>6</v>
      </c>
      <c r="Z184" t="s">
        <v>7</v>
      </c>
      <c r="AA184" t="s">
        <v>8</v>
      </c>
      <c r="AB184" t="s">
        <v>9</v>
      </c>
      <c r="AC184" t="s">
        <v>10</v>
      </c>
      <c r="AD184" t="s">
        <v>11</v>
      </c>
      <c r="AE184" t="s">
        <v>4</v>
      </c>
    </row>
    <row r="185" spans="1:31" ht="15" hidden="1" customHeight="1" x14ac:dyDescent="0.25">
      <c r="A185" t="s">
        <v>82</v>
      </c>
      <c r="B185" t="s">
        <v>64</v>
      </c>
      <c r="C185" s="4" t="s">
        <v>5</v>
      </c>
      <c r="D185" s="4">
        <v>66</v>
      </c>
      <c r="E185" s="4" t="s">
        <v>113</v>
      </c>
      <c r="F185" s="4"/>
      <c r="G185" s="4" t="s">
        <v>114</v>
      </c>
      <c r="H185" s="5" t="str">
        <f t="shared" si="11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194&amp;PAYMENT=PAY24&amp;DIRECTION=DIR392&amp;SERVICE=SER367&amp;SPLIT1=1SPTOTAL&amp;SPLIT2=2SPTOTA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KPI=KPI88170&amp;PIVOT=</v>
      </c>
      <c r="I185" t="str">
        <f t="shared" si="8"/>
        <v>C:\Users\A1146318\Deutsche Telekom AG\Top Management BI-Microstrategy - Dokumente\Knime\Output\KPI88170rep.xlsx</v>
      </c>
      <c r="J185" s="4" t="s">
        <v>1</v>
      </c>
      <c r="K185" t="str">
        <f>_xlfn.XLOOKUP(J185&amp;L185,Perspective!$A$1:$A$30,Perspective!$B$1:$B$30)</f>
        <v>IST,ISTPY%23BASIS,FC0%23BASIS,FC4%23BASIS,ACT_FLASH</v>
      </c>
      <c r="L185" s="4" t="s">
        <v>12</v>
      </c>
      <c r="M185" t="s">
        <v>144</v>
      </c>
      <c r="N185" t="s">
        <v>64</v>
      </c>
      <c r="O185">
        <v>2022</v>
      </c>
      <c r="P185" t="s">
        <v>150</v>
      </c>
      <c r="Q185" t="s">
        <v>151</v>
      </c>
      <c r="R185" t="s">
        <v>160</v>
      </c>
      <c r="S185" t="s">
        <v>163</v>
      </c>
      <c r="T185" t="s">
        <v>85</v>
      </c>
      <c r="U185" t="s">
        <v>85</v>
      </c>
      <c r="V185" t="s">
        <v>85</v>
      </c>
      <c r="W185" t="s">
        <v>157</v>
      </c>
      <c r="X185" t="s">
        <v>158</v>
      </c>
      <c r="Y185" t="s">
        <v>6</v>
      </c>
      <c r="Z185" t="s">
        <v>7</v>
      </c>
      <c r="AA185" t="s">
        <v>8</v>
      </c>
      <c r="AB185" t="s">
        <v>9</v>
      </c>
      <c r="AC185" t="s">
        <v>10</v>
      </c>
      <c r="AD185" t="s">
        <v>11</v>
      </c>
      <c r="AE185" t="s">
        <v>4</v>
      </c>
    </row>
    <row r="186" spans="1:31" ht="15" hidden="1" customHeight="1" x14ac:dyDescent="0.25">
      <c r="A186" t="s">
        <v>82</v>
      </c>
      <c r="B186" t="s">
        <v>64</v>
      </c>
      <c r="C186" s="4" t="s">
        <v>5</v>
      </c>
      <c r="D186" s="4">
        <v>67</v>
      </c>
      <c r="E186" s="4" t="s">
        <v>115</v>
      </c>
      <c r="F186" s="4"/>
      <c r="G186" s="4" t="s">
        <v>116</v>
      </c>
      <c r="H186" s="5" t="str">
        <f t="shared" si="11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194&amp;PAYMENT=PAY24&amp;DIRECTION=DIR392&amp;SERVICE=SER367&amp;SPLIT1=1SPTOTAL&amp;SPLIT2=2SPTOTA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KPI=KPI95678&amp;PIVOT=</v>
      </c>
      <c r="I186" t="str">
        <f t="shared" si="8"/>
        <v>C:\Users\A1146318\Deutsche Telekom AG\Top Management BI-Microstrategy - Dokumente\Knime\Output\KPI95678org.xlsx</v>
      </c>
      <c r="J186" s="4" t="s">
        <v>1</v>
      </c>
      <c r="K186" t="str">
        <f>_xlfn.XLOOKUP(J186&amp;L186,Perspective!$A$1:$A$30,Perspective!$B$1:$B$30)</f>
        <v>IST,ISTPY@IST,FC0@IST,FC4@IST,ACT_FLASH</v>
      </c>
      <c r="L186" s="4" t="s">
        <v>2</v>
      </c>
      <c r="M186" t="s">
        <v>144</v>
      </c>
      <c r="N186" t="s">
        <v>64</v>
      </c>
      <c r="O186">
        <v>2022</v>
      </c>
      <c r="P186" t="s">
        <v>150</v>
      </c>
      <c r="Q186" t="s">
        <v>151</v>
      </c>
      <c r="R186" t="s">
        <v>160</v>
      </c>
      <c r="S186" t="s">
        <v>163</v>
      </c>
      <c r="T186" t="s">
        <v>85</v>
      </c>
      <c r="U186" t="s">
        <v>85</v>
      </c>
      <c r="V186" t="s">
        <v>85</v>
      </c>
      <c r="W186" t="s">
        <v>157</v>
      </c>
      <c r="X186" t="s">
        <v>158</v>
      </c>
      <c r="Y186" t="s">
        <v>6</v>
      </c>
      <c r="Z186" t="s">
        <v>7</v>
      </c>
      <c r="AA186" t="s">
        <v>8</v>
      </c>
      <c r="AB186" t="s">
        <v>9</v>
      </c>
      <c r="AC186" t="s">
        <v>10</v>
      </c>
      <c r="AD186" t="s">
        <v>11</v>
      </c>
      <c r="AE186" t="s">
        <v>4</v>
      </c>
    </row>
    <row r="187" spans="1:31" ht="15" hidden="1" customHeight="1" x14ac:dyDescent="0.25">
      <c r="A187" t="s">
        <v>82</v>
      </c>
      <c r="B187" t="s">
        <v>64</v>
      </c>
      <c r="C187" s="4" t="s">
        <v>5</v>
      </c>
      <c r="D187" s="4">
        <v>67</v>
      </c>
      <c r="E187" s="4" t="s">
        <v>115</v>
      </c>
      <c r="F187" s="4"/>
      <c r="G187" s="4" t="s">
        <v>116</v>
      </c>
      <c r="H187" s="5" t="str">
        <f t="shared" si="11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194&amp;PAYMENT=PAY24&amp;DIRECTION=DIR392&amp;SERVICE=SER367&amp;SPLIT1=1SPTOTAL&amp;SPLIT2=2SPTOTA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KPI=KPI95678&amp;PIVOT=</v>
      </c>
      <c r="I187" t="str">
        <f t="shared" si="8"/>
        <v>C:\Users\A1146318\Deutsche Telekom AG\Top Management BI-Microstrategy - Dokumente\Knime\Output\KPI95678rep.xlsx</v>
      </c>
      <c r="J187" s="4" t="s">
        <v>1</v>
      </c>
      <c r="K187" t="str">
        <f>_xlfn.XLOOKUP(J187&amp;L187,Perspective!$A$1:$A$30,Perspective!$B$1:$B$30)</f>
        <v>IST,ISTPY%23BASIS,FC0%23BASIS,FC4%23BASIS,ACT_FLASH</v>
      </c>
      <c r="L187" s="4" t="s">
        <v>12</v>
      </c>
      <c r="M187" t="s">
        <v>144</v>
      </c>
      <c r="N187" t="s">
        <v>64</v>
      </c>
      <c r="O187">
        <v>2022</v>
      </c>
      <c r="P187" t="s">
        <v>150</v>
      </c>
      <c r="Q187" t="s">
        <v>151</v>
      </c>
      <c r="R187" t="s">
        <v>160</v>
      </c>
      <c r="S187" t="s">
        <v>163</v>
      </c>
      <c r="T187" t="s">
        <v>85</v>
      </c>
      <c r="U187" t="s">
        <v>85</v>
      </c>
      <c r="V187" t="s">
        <v>85</v>
      </c>
      <c r="W187" t="s">
        <v>157</v>
      </c>
      <c r="X187" t="s">
        <v>158</v>
      </c>
      <c r="Y187" t="s">
        <v>6</v>
      </c>
      <c r="Z187" t="s">
        <v>7</v>
      </c>
      <c r="AA187" t="s">
        <v>8</v>
      </c>
      <c r="AB187" t="s">
        <v>9</v>
      </c>
      <c r="AC187" t="s">
        <v>10</v>
      </c>
      <c r="AD187" t="s">
        <v>11</v>
      </c>
      <c r="AE187" t="s">
        <v>4</v>
      </c>
    </row>
    <row r="188" spans="1:31" ht="15" hidden="1" customHeight="1" x14ac:dyDescent="0.25">
      <c r="A188" t="s">
        <v>82</v>
      </c>
      <c r="B188" t="s">
        <v>64</v>
      </c>
      <c r="C188" s="4" t="s">
        <v>5</v>
      </c>
      <c r="D188" s="4">
        <v>68</v>
      </c>
      <c r="E188" s="4" t="s">
        <v>117</v>
      </c>
      <c r="F188" s="4"/>
      <c r="G188" s="4" t="s">
        <v>118</v>
      </c>
      <c r="H188" s="5" t="str">
        <f t="shared" si="11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194&amp;PAYMENT=PAY24&amp;DIRECTION=DIR392&amp;SERVICE=SER367&amp;SPLIT1=1SPTOTAL&amp;SPLIT2=2SPTOTA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KPI=KPI95943&amp;PIVOT=</v>
      </c>
      <c r="I188" t="str">
        <f t="shared" si="8"/>
        <v>C:\Users\A1146318\Deutsche Telekom AG\Top Management BI-Microstrategy - Dokumente\Knime\Output\KPI95943org.xlsx</v>
      </c>
      <c r="J188" s="4" t="s">
        <v>1</v>
      </c>
      <c r="K188" t="str">
        <f>_xlfn.XLOOKUP(J188&amp;L188,Perspective!$A$1:$A$30,Perspective!$B$1:$B$30)</f>
        <v>IST,ISTPY@IST,FC0@IST,FC4@IST,ACT_FLASH</v>
      </c>
      <c r="L188" s="4" t="s">
        <v>2</v>
      </c>
      <c r="M188" t="s">
        <v>144</v>
      </c>
      <c r="N188" t="s">
        <v>64</v>
      </c>
      <c r="O188">
        <v>2022</v>
      </c>
      <c r="P188" t="s">
        <v>150</v>
      </c>
      <c r="Q188" t="s">
        <v>151</v>
      </c>
      <c r="R188" t="s">
        <v>160</v>
      </c>
      <c r="S188" t="s">
        <v>163</v>
      </c>
      <c r="T188" t="s">
        <v>85</v>
      </c>
      <c r="U188" t="s">
        <v>85</v>
      </c>
      <c r="V188" t="s">
        <v>85</v>
      </c>
      <c r="W188" t="s">
        <v>157</v>
      </c>
      <c r="X188" t="s">
        <v>158</v>
      </c>
      <c r="Y188" t="s">
        <v>6</v>
      </c>
      <c r="Z188" t="s">
        <v>7</v>
      </c>
      <c r="AA188" t="s">
        <v>8</v>
      </c>
      <c r="AB188" t="s">
        <v>9</v>
      </c>
      <c r="AC188" t="s">
        <v>10</v>
      </c>
      <c r="AD188" t="s">
        <v>11</v>
      </c>
      <c r="AE188" t="s">
        <v>4</v>
      </c>
    </row>
    <row r="189" spans="1:31" ht="15" hidden="1" customHeight="1" x14ac:dyDescent="0.25">
      <c r="A189" t="s">
        <v>82</v>
      </c>
      <c r="B189" t="s">
        <v>64</v>
      </c>
      <c r="C189" s="4" t="s">
        <v>5</v>
      </c>
      <c r="D189" s="4">
        <v>68</v>
      </c>
      <c r="E189" s="4" t="s">
        <v>117</v>
      </c>
      <c r="F189" s="4"/>
      <c r="G189" s="4" t="s">
        <v>118</v>
      </c>
      <c r="H189" s="5" t="str">
        <f t="shared" si="11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194&amp;PAYMENT=PAY24&amp;DIRECTION=DIR392&amp;SERVICE=SER367&amp;SPLIT1=1SPTOTAL&amp;SPLIT2=2SPTOTA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KPI=KPI95943&amp;PIVOT=</v>
      </c>
      <c r="I189" t="str">
        <f t="shared" si="8"/>
        <v>C:\Users\A1146318\Deutsche Telekom AG\Top Management BI-Microstrategy - Dokumente\Knime\Output\KPI95943rep.xlsx</v>
      </c>
      <c r="J189" s="4" t="s">
        <v>1</v>
      </c>
      <c r="K189" t="str">
        <f>_xlfn.XLOOKUP(J189&amp;L189,Perspective!$A$1:$A$30,Perspective!$B$1:$B$30)</f>
        <v>IST,ISTPY%23BASIS,FC0%23BASIS,FC4%23BASIS,ACT_FLASH</v>
      </c>
      <c r="L189" s="4" t="s">
        <v>12</v>
      </c>
      <c r="M189" t="s">
        <v>144</v>
      </c>
      <c r="N189" t="s">
        <v>64</v>
      </c>
      <c r="O189">
        <v>2022</v>
      </c>
      <c r="P189" t="s">
        <v>150</v>
      </c>
      <c r="Q189" t="s">
        <v>151</v>
      </c>
      <c r="R189" t="s">
        <v>160</v>
      </c>
      <c r="S189" t="s">
        <v>163</v>
      </c>
      <c r="T189" t="s">
        <v>85</v>
      </c>
      <c r="U189" t="s">
        <v>85</v>
      </c>
      <c r="V189" t="s">
        <v>85</v>
      </c>
      <c r="W189" t="s">
        <v>157</v>
      </c>
      <c r="X189" t="s">
        <v>158</v>
      </c>
      <c r="Y189" t="s">
        <v>6</v>
      </c>
      <c r="Z189" t="s">
        <v>7</v>
      </c>
      <c r="AA189" t="s">
        <v>8</v>
      </c>
      <c r="AB189" t="s">
        <v>9</v>
      </c>
      <c r="AC189" t="s">
        <v>10</v>
      </c>
      <c r="AD189" t="s">
        <v>11</v>
      </c>
      <c r="AE189" t="s">
        <v>4</v>
      </c>
    </row>
    <row r="190" spans="1:31" ht="15" hidden="1" customHeight="1" x14ac:dyDescent="0.25">
      <c r="A190" t="s">
        <v>82</v>
      </c>
      <c r="B190" t="s">
        <v>64</v>
      </c>
      <c r="C190" s="4" t="s">
        <v>5</v>
      </c>
      <c r="D190" s="4">
        <v>69</v>
      </c>
      <c r="E190" s="4" t="s">
        <v>119</v>
      </c>
      <c r="F190" s="4"/>
      <c r="G190" s="4" t="s">
        <v>120</v>
      </c>
      <c r="H190" s="5" t="str">
        <f t="shared" si="11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194&amp;PAYMENT=PAY24&amp;DIRECTION=DIR392&amp;SERVICE=SER367&amp;SPLIT1=1SPTOTAL&amp;SPLIT2=2SPTOTA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KPI=KPI96183&amp;PIVOT=</v>
      </c>
      <c r="I190" t="str">
        <f t="shared" si="8"/>
        <v>C:\Users\A1146318\Deutsche Telekom AG\Top Management BI-Microstrategy - Dokumente\Knime\Output\KPI96183org.xlsx</v>
      </c>
      <c r="J190" s="4" t="s">
        <v>1</v>
      </c>
      <c r="K190" t="str">
        <f>_xlfn.XLOOKUP(J190&amp;L190,Perspective!$A$1:$A$30,Perspective!$B$1:$B$30)</f>
        <v>IST,ISTPY@IST,FC0@IST,FC4@IST,ACT_FLASH</v>
      </c>
      <c r="L190" s="4" t="s">
        <v>2</v>
      </c>
      <c r="M190" t="s">
        <v>144</v>
      </c>
      <c r="N190" t="s">
        <v>64</v>
      </c>
      <c r="O190">
        <v>2022</v>
      </c>
      <c r="P190" t="s">
        <v>150</v>
      </c>
      <c r="Q190" t="s">
        <v>151</v>
      </c>
      <c r="R190" t="s">
        <v>160</v>
      </c>
      <c r="S190" t="s">
        <v>163</v>
      </c>
      <c r="T190" t="s">
        <v>85</v>
      </c>
      <c r="U190" t="s">
        <v>85</v>
      </c>
      <c r="V190" t="s">
        <v>85</v>
      </c>
      <c r="W190" t="s">
        <v>157</v>
      </c>
      <c r="X190" t="s">
        <v>158</v>
      </c>
      <c r="Y190" t="s">
        <v>6</v>
      </c>
      <c r="Z190" t="s">
        <v>7</v>
      </c>
      <c r="AA190" t="s">
        <v>8</v>
      </c>
      <c r="AB190" t="s">
        <v>9</v>
      </c>
      <c r="AC190" t="s">
        <v>10</v>
      </c>
      <c r="AD190" t="s">
        <v>11</v>
      </c>
      <c r="AE190" t="s">
        <v>4</v>
      </c>
    </row>
    <row r="191" spans="1:31" ht="15" hidden="1" customHeight="1" x14ac:dyDescent="0.25">
      <c r="A191" t="s">
        <v>82</v>
      </c>
      <c r="B191" t="s">
        <v>64</v>
      </c>
      <c r="C191" s="4" t="s">
        <v>5</v>
      </c>
      <c r="D191" s="4">
        <v>69</v>
      </c>
      <c r="E191" s="4" t="s">
        <v>119</v>
      </c>
      <c r="F191" s="4"/>
      <c r="G191" s="4" t="s">
        <v>120</v>
      </c>
      <c r="H191" s="5" t="str">
        <f t="shared" si="11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194&amp;PAYMENT=PAY24&amp;DIRECTION=DIR392&amp;SERVICE=SER367&amp;SPLIT1=1SPTOTAL&amp;SPLIT2=2SPTOTA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KPI=KPI96183&amp;PIVOT=</v>
      </c>
      <c r="I191" t="str">
        <f t="shared" si="8"/>
        <v>C:\Users\A1146318\Deutsche Telekom AG\Top Management BI-Microstrategy - Dokumente\Knime\Output\KPI96183rep.xlsx</v>
      </c>
      <c r="J191" s="4" t="s">
        <v>1</v>
      </c>
      <c r="K191" t="str">
        <f>_xlfn.XLOOKUP(J191&amp;L191,Perspective!$A$1:$A$30,Perspective!$B$1:$B$30)</f>
        <v>IST,ISTPY%23BASIS,FC0%23BASIS,FC4%23BASIS,ACT_FLASH</v>
      </c>
      <c r="L191" s="4" t="s">
        <v>12</v>
      </c>
      <c r="M191" t="s">
        <v>144</v>
      </c>
      <c r="N191" t="s">
        <v>64</v>
      </c>
      <c r="O191">
        <v>2022</v>
      </c>
      <c r="P191" t="s">
        <v>150</v>
      </c>
      <c r="Q191" t="s">
        <v>151</v>
      </c>
      <c r="R191" t="s">
        <v>160</v>
      </c>
      <c r="S191" t="s">
        <v>163</v>
      </c>
      <c r="T191" t="s">
        <v>85</v>
      </c>
      <c r="U191" t="s">
        <v>85</v>
      </c>
      <c r="V191" t="s">
        <v>85</v>
      </c>
      <c r="W191" t="s">
        <v>157</v>
      </c>
      <c r="X191" t="s">
        <v>158</v>
      </c>
      <c r="Y191" t="s">
        <v>6</v>
      </c>
      <c r="Z191" t="s">
        <v>7</v>
      </c>
      <c r="AA191" t="s">
        <v>8</v>
      </c>
      <c r="AB191" t="s">
        <v>9</v>
      </c>
      <c r="AC191" t="s">
        <v>10</v>
      </c>
      <c r="AD191" t="s">
        <v>11</v>
      </c>
      <c r="AE191" t="s">
        <v>4</v>
      </c>
    </row>
    <row r="192" spans="1:31" ht="15" hidden="1" customHeight="1" x14ac:dyDescent="0.25">
      <c r="A192" t="s">
        <v>82</v>
      </c>
      <c r="B192" t="s">
        <v>64</v>
      </c>
      <c r="C192" s="4" t="s">
        <v>5</v>
      </c>
      <c r="D192" s="4">
        <v>70</v>
      </c>
      <c r="E192" s="4" t="s">
        <v>121</v>
      </c>
      <c r="F192" s="4"/>
      <c r="G192" s="4" t="s">
        <v>122</v>
      </c>
      <c r="H192" s="5" t="str">
        <f t="shared" si="11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194&amp;PAYMENT=PAY24&amp;DIRECTION=DIR392&amp;SERVICE=SER367&amp;SPLIT1=1SPTOTAL&amp;SPLIT2=2SPTOTA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KPI=KPI95847&amp;PIVOT=</v>
      </c>
      <c r="I192" t="str">
        <f t="shared" si="8"/>
        <v>C:\Users\A1146318\Deutsche Telekom AG\Top Management BI-Microstrategy - Dokumente\Knime\Output\KPI95847org.xlsx</v>
      </c>
      <c r="J192" s="4" t="s">
        <v>1</v>
      </c>
      <c r="K192" t="str">
        <f>_xlfn.XLOOKUP(J192&amp;L192,Perspective!$A$1:$A$30,Perspective!$B$1:$B$30)</f>
        <v>IST,ISTPY@IST,FC0@IST,FC4@IST,ACT_FLASH</v>
      </c>
      <c r="L192" s="4" t="s">
        <v>2</v>
      </c>
      <c r="M192" t="s">
        <v>144</v>
      </c>
      <c r="N192" t="s">
        <v>64</v>
      </c>
      <c r="O192">
        <v>2022</v>
      </c>
      <c r="P192" t="s">
        <v>150</v>
      </c>
      <c r="Q192" t="s">
        <v>151</v>
      </c>
      <c r="R192" t="s">
        <v>160</v>
      </c>
      <c r="S192" t="s">
        <v>163</v>
      </c>
      <c r="T192" t="s">
        <v>85</v>
      </c>
      <c r="U192" t="s">
        <v>85</v>
      </c>
      <c r="V192" t="s">
        <v>85</v>
      </c>
      <c r="W192" t="s">
        <v>157</v>
      </c>
      <c r="X192" t="s">
        <v>158</v>
      </c>
      <c r="Y192" t="s">
        <v>6</v>
      </c>
      <c r="Z192" t="s">
        <v>7</v>
      </c>
      <c r="AA192" t="s">
        <v>8</v>
      </c>
      <c r="AB192" t="s">
        <v>9</v>
      </c>
      <c r="AC192" t="s">
        <v>10</v>
      </c>
      <c r="AD192" t="s">
        <v>11</v>
      </c>
      <c r="AE192" t="s">
        <v>4</v>
      </c>
    </row>
    <row r="193" spans="1:31" ht="15" hidden="1" customHeight="1" x14ac:dyDescent="0.25">
      <c r="A193" t="s">
        <v>82</v>
      </c>
      <c r="B193" t="s">
        <v>64</v>
      </c>
      <c r="C193" s="4" t="s">
        <v>5</v>
      </c>
      <c r="D193" s="4">
        <v>70</v>
      </c>
      <c r="E193" s="4" t="s">
        <v>121</v>
      </c>
      <c r="F193" s="4"/>
      <c r="G193" s="4" t="s">
        <v>122</v>
      </c>
      <c r="H193" s="5" t="str">
        <f t="shared" si="11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194&amp;PAYMENT=PAY24&amp;DIRECTION=DIR392&amp;SERVICE=SER367&amp;SPLIT1=1SPTOTAL&amp;SPLIT2=2SPTOTA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KPI=KPI95847&amp;PIVOT=</v>
      </c>
      <c r="I193" t="str">
        <f t="shared" si="8"/>
        <v>C:\Users\A1146318\Deutsche Telekom AG\Top Management BI-Microstrategy - Dokumente\Knime\Output\KPI95847rep.xlsx</v>
      </c>
      <c r="J193" s="4" t="s">
        <v>1</v>
      </c>
      <c r="K193" t="str">
        <f>_xlfn.XLOOKUP(J193&amp;L193,Perspective!$A$1:$A$30,Perspective!$B$1:$B$30)</f>
        <v>IST,ISTPY%23BASIS,FC0%23BASIS,FC4%23BASIS,ACT_FLASH</v>
      </c>
      <c r="L193" s="4" t="s">
        <v>12</v>
      </c>
      <c r="M193" t="s">
        <v>144</v>
      </c>
      <c r="N193" t="s">
        <v>64</v>
      </c>
      <c r="O193">
        <v>2022</v>
      </c>
      <c r="P193" t="s">
        <v>150</v>
      </c>
      <c r="Q193" t="s">
        <v>151</v>
      </c>
      <c r="R193" t="s">
        <v>160</v>
      </c>
      <c r="S193" t="s">
        <v>163</v>
      </c>
      <c r="T193" t="s">
        <v>85</v>
      </c>
      <c r="U193" t="s">
        <v>85</v>
      </c>
      <c r="V193" t="s">
        <v>85</v>
      </c>
      <c r="W193" t="s">
        <v>157</v>
      </c>
      <c r="X193" t="s">
        <v>158</v>
      </c>
      <c r="Y193" t="s">
        <v>6</v>
      </c>
      <c r="Z193" t="s">
        <v>7</v>
      </c>
      <c r="AA193" t="s">
        <v>8</v>
      </c>
      <c r="AB193" t="s">
        <v>9</v>
      </c>
      <c r="AC193" t="s">
        <v>10</v>
      </c>
      <c r="AD193" t="s">
        <v>11</v>
      </c>
      <c r="AE193" t="s">
        <v>4</v>
      </c>
    </row>
    <row r="194" spans="1:31" ht="15" hidden="1" customHeight="1" x14ac:dyDescent="0.25">
      <c r="A194" t="s">
        <v>82</v>
      </c>
      <c r="B194" t="s">
        <v>64</v>
      </c>
      <c r="C194" s="4" t="s">
        <v>5</v>
      </c>
      <c r="D194" s="4">
        <v>71</v>
      </c>
      <c r="E194" s="4" t="s">
        <v>123</v>
      </c>
      <c r="F194" s="4"/>
      <c r="G194" s="4" t="s">
        <v>124</v>
      </c>
      <c r="H194" s="5" t="str">
        <f t="shared" si="11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194&amp;PAYMENT=PAY24&amp;DIRECTION=DIR392&amp;SERVICE=SER367&amp;SPLIT1=1SPTOTAL&amp;SPLIT2=2SPTOTA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KPI=KPI83752&amp;PIVOT=</v>
      </c>
      <c r="I194" t="str">
        <f t="shared" si="8"/>
        <v>C:\Users\A1146318\Deutsche Telekom AG\Top Management BI-Microstrategy - Dokumente\Knime\Output\KPI83752org.xlsx</v>
      </c>
      <c r="J194" s="4" t="s">
        <v>1</v>
      </c>
      <c r="K194" t="str">
        <f>_xlfn.XLOOKUP(J194&amp;L194,Perspective!$A$1:$A$30,Perspective!$B$1:$B$30)</f>
        <v>IST,ISTPY@IST,FC0@IST,FC4@IST,ACT_FLASH</v>
      </c>
      <c r="L194" s="4" t="s">
        <v>2</v>
      </c>
      <c r="M194" t="s">
        <v>144</v>
      </c>
      <c r="N194" t="s">
        <v>64</v>
      </c>
      <c r="O194">
        <v>2022</v>
      </c>
      <c r="P194" t="s">
        <v>150</v>
      </c>
      <c r="Q194" t="s">
        <v>151</v>
      </c>
      <c r="R194" t="s">
        <v>160</v>
      </c>
      <c r="S194" t="s">
        <v>163</v>
      </c>
      <c r="T194" t="s">
        <v>85</v>
      </c>
      <c r="U194" t="s">
        <v>85</v>
      </c>
      <c r="V194" t="s">
        <v>85</v>
      </c>
      <c r="W194" t="s">
        <v>157</v>
      </c>
      <c r="X194" t="s">
        <v>158</v>
      </c>
      <c r="Y194" t="s">
        <v>6</v>
      </c>
      <c r="Z194" t="s">
        <v>7</v>
      </c>
      <c r="AA194" t="s">
        <v>8</v>
      </c>
      <c r="AB194" t="s">
        <v>9</v>
      </c>
      <c r="AC194" t="s">
        <v>10</v>
      </c>
      <c r="AD194" t="s">
        <v>11</v>
      </c>
      <c r="AE194" t="s">
        <v>4</v>
      </c>
    </row>
    <row r="195" spans="1:31" ht="15" hidden="1" customHeight="1" x14ac:dyDescent="0.25">
      <c r="A195" t="s">
        <v>82</v>
      </c>
      <c r="B195" t="s">
        <v>64</v>
      </c>
      <c r="C195" s="4" t="s">
        <v>5</v>
      </c>
      <c r="D195" s="4">
        <v>71</v>
      </c>
      <c r="E195" s="4" t="s">
        <v>123</v>
      </c>
      <c r="F195" s="4"/>
      <c r="G195" s="4" t="s">
        <v>124</v>
      </c>
      <c r="H195" s="5" t="str">
        <f t="shared" si="11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194&amp;PAYMENT=PAY24&amp;DIRECTION=DIR392&amp;SERVICE=SER367&amp;SPLIT1=1SPTOTAL&amp;SPLIT2=2SPTOTA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KPI=KPI83752&amp;PIVOT=</v>
      </c>
      <c r="I195" t="str">
        <f t="shared" si="8"/>
        <v>C:\Users\A1146318\Deutsche Telekom AG\Top Management BI-Microstrategy - Dokumente\Knime\Output\KPI83752rep.xlsx</v>
      </c>
      <c r="J195" s="4" t="s">
        <v>1</v>
      </c>
      <c r="K195" t="str">
        <f>_xlfn.XLOOKUP(J195&amp;L195,Perspective!$A$1:$A$30,Perspective!$B$1:$B$30)</f>
        <v>IST,ISTPY%23BASIS,FC0%23BASIS,FC4%23BASIS,ACT_FLASH</v>
      </c>
      <c r="L195" s="4" t="s">
        <v>12</v>
      </c>
      <c r="M195" t="s">
        <v>144</v>
      </c>
      <c r="N195" t="s">
        <v>64</v>
      </c>
      <c r="O195">
        <v>2022</v>
      </c>
      <c r="P195" t="s">
        <v>150</v>
      </c>
      <c r="Q195" t="s">
        <v>151</v>
      </c>
      <c r="R195" t="s">
        <v>160</v>
      </c>
      <c r="S195" t="s">
        <v>163</v>
      </c>
      <c r="T195" t="s">
        <v>85</v>
      </c>
      <c r="U195" t="s">
        <v>85</v>
      </c>
      <c r="V195" t="s">
        <v>85</v>
      </c>
      <c r="W195" t="s">
        <v>157</v>
      </c>
      <c r="X195" t="s">
        <v>158</v>
      </c>
      <c r="Y195" t="s">
        <v>6</v>
      </c>
      <c r="Z195" t="s">
        <v>7</v>
      </c>
      <c r="AA195" t="s">
        <v>8</v>
      </c>
      <c r="AB195" t="s">
        <v>9</v>
      </c>
      <c r="AC195" t="s">
        <v>10</v>
      </c>
      <c r="AD195" t="s">
        <v>11</v>
      </c>
      <c r="AE195" t="s">
        <v>4</v>
      </c>
    </row>
    <row r="196" spans="1:31" ht="15" hidden="1" customHeight="1" x14ac:dyDescent="0.25">
      <c r="A196" t="s">
        <v>82</v>
      </c>
      <c r="B196" t="s">
        <v>64</v>
      </c>
      <c r="C196" s="4" t="s">
        <v>5</v>
      </c>
      <c r="D196" s="4">
        <v>72</v>
      </c>
      <c r="E196" s="4" t="s">
        <v>125</v>
      </c>
      <c r="F196" s="4"/>
      <c r="G196" s="4" t="s">
        <v>126</v>
      </c>
      <c r="H196" s="5" t="str">
        <f t="shared" si="11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194&amp;PAYMENT=PAY24&amp;DIRECTION=DIR392&amp;SERVICE=SER367&amp;SPLIT1=1SPTOTAL&amp;SPLIT2=2SPTOTA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KPI=KPI83754&amp;PIVOT=</v>
      </c>
      <c r="I196" t="str">
        <f t="shared" ref="I196:I259" si="12">"C:\Users\A1146318\Deutsche Telekom AG\Top Management BI-Microstrategy - Dokumente\Knime\Output\"&amp;E196&amp;L196&amp;".xlsx"</f>
        <v>C:\Users\A1146318\Deutsche Telekom AG\Top Management BI-Microstrategy - Dokumente\Knime\Output\KPI83754org.xlsx</v>
      </c>
      <c r="J196" s="4" t="s">
        <v>1</v>
      </c>
      <c r="K196" t="str">
        <f>_xlfn.XLOOKUP(J196&amp;L196,Perspective!$A$1:$A$30,Perspective!$B$1:$B$30)</f>
        <v>IST,ISTPY@IST,FC0@IST,FC4@IST,ACT_FLASH</v>
      </c>
      <c r="L196" s="4" t="s">
        <v>2</v>
      </c>
      <c r="M196" t="s">
        <v>144</v>
      </c>
      <c r="N196" t="s">
        <v>64</v>
      </c>
      <c r="O196">
        <v>2022</v>
      </c>
      <c r="P196" t="s">
        <v>150</v>
      </c>
      <c r="Q196" t="s">
        <v>151</v>
      </c>
      <c r="R196" t="s">
        <v>160</v>
      </c>
      <c r="S196" t="s">
        <v>163</v>
      </c>
      <c r="T196" t="s">
        <v>85</v>
      </c>
      <c r="U196" t="s">
        <v>85</v>
      </c>
      <c r="V196" t="s">
        <v>85</v>
      </c>
      <c r="W196" t="s">
        <v>157</v>
      </c>
      <c r="X196" t="s">
        <v>158</v>
      </c>
      <c r="Y196" t="s">
        <v>6</v>
      </c>
      <c r="Z196" t="s">
        <v>7</v>
      </c>
      <c r="AA196" t="s">
        <v>8</v>
      </c>
      <c r="AB196" t="s">
        <v>9</v>
      </c>
      <c r="AC196" t="s">
        <v>10</v>
      </c>
      <c r="AD196" t="s">
        <v>11</v>
      </c>
      <c r="AE196" t="s">
        <v>4</v>
      </c>
    </row>
    <row r="197" spans="1:31" ht="15" hidden="1" customHeight="1" x14ac:dyDescent="0.25">
      <c r="A197" t="s">
        <v>82</v>
      </c>
      <c r="B197" t="s">
        <v>64</v>
      </c>
      <c r="C197" s="4" t="s">
        <v>5</v>
      </c>
      <c r="D197" s="4">
        <v>72</v>
      </c>
      <c r="E197" s="4" t="s">
        <v>125</v>
      </c>
      <c r="F197" s="4"/>
      <c r="G197" s="4" t="s">
        <v>126</v>
      </c>
      <c r="H197" s="5" t="str">
        <f t="shared" si="11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194&amp;PAYMENT=PAY24&amp;DIRECTION=DIR392&amp;SERVICE=SER367&amp;SPLIT1=1SPTOTAL&amp;SPLIT2=2SPTOTA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KPI=KPI83754&amp;PIVOT=</v>
      </c>
      <c r="I197" t="str">
        <f t="shared" si="12"/>
        <v>C:\Users\A1146318\Deutsche Telekom AG\Top Management BI-Microstrategy - Dokumente\Knime\Output\KPI83754rep.xlsx</v>
      </c>
      <c r="J197" s="4" t="s">
        <v>1</v>
      </c>
      <c r="K197" t="str">
        <f>_xlfn.XLOOKUP(J197&amp;L197,Perspective!$A$1:$A$30,Perspective!$B$1:$B$30)</f>
        <v>IST,ISTPY%23BASIS,FC0%23BASIS,FC4%23BASIS,ACT_FLASH</v>
      </c>
      <c r="L197" s="4" t="s">
        <v>12</v>
      </c>
      <c r="M197" t="s">
        <v>144</v>
      </c>
      <c r="N197" t="s">
        <v>64</v>
      </c>
      <c r="O197">
        <v>2022</v>
      </c>
      <c r="P197" t="s">
        <v>150</v>
      </c>
      <c r="Q197" t="s">
        <v>151</v>
      </c>
      <c r="R197" t="s">
        <v>160</v>
      </c>
      <c r="S197" t="s">
        <v>163</v>
      </c>
      <c r="T197" t="s">
        <v>85</v>
      </c>
      <c r="U197" t="s">
        <v>85</v>
      </c>
      <c r="V197" t="s">
        <v>85</v>
      </c>
      <c r="W197" t="s">
        <v>157</v>
      </c>
      <c r="X197" t="s">
        <v>158</v>
      </c>
      <c r="Y197" t="s">
        <v>6</v>
      </c>
      <c r="Z197" t="s">
        <v>7</v>
      </c>
      <c r="AA197" t="s">
        <v>8</v>
      </c>
      <c r="AB197" t="s">
        <v>9</v>
      </c>
      <c r="AC197" t="s">
        <v>10</v>
      </c>
      <c r="AD197" t="s">
        <v>11</v>
      </c>
      <c r="AE197" t="s">
        <v>4</v>
      </c>
    </row>
    <row r="198" spans="1:31" ht="15" hidden="1" customHeight="1" x14ac:dyDescent="0.25">
      <c r="A198" t="s">
        <v>82</v>
      </c>
      <c r="B198" t="s">
        <v>64</v>
      </c>
      <c r="C198" s="4" t="s">
        <v>5</v>
      </c>
      <c r="D198" s="4">
        <v>73</v>
      </c>
      <c r="E198" s="4" t="s">
        <v>127</v>
      </c>
      <c r="F198" s="4"/>
      <c r="G198" s="4" t="s">
        <v>128</v>
      </c>
      <c r="H198" s="5" t="str">
        <f t="shared" si="11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194&amp;PAYMENT=PAY24&amp;DIRECTION=DIR392&amp;SERVICE=SER367&amp;SPLIT1=1SPTOTAL&amp;SPLIT2=2SPTOTA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KPI=KPI67139&amp;PIVOT=</v>
      </c>
      <c r="I198" t="str">
        <f t="shared" si="12"/>
        <v>C:\Users\A1146318\Deutsche Telekom AG\Top Management BI-Microstrategy - Dokumente\Knime\Output\KPI67139org.xlsx</v>
      </c>
      <c r="J198" s="4" t="s">
        <v>1</v>
      </c>
      <c r="K198" t="str">
        <f>_xlfn.XLOOKUP(J198&amp;L198,Perspective!$A$1:$A$30,Perspective!$B$1:$B$30)</f>
        <v>IST,ISTPY@IST,FC0@IST,FC4@IST,ACT_FLASH</v>
      </c>
      <c r="L198" s="4" t="s">
        <v>2</v>
      </c>
      <c r="M198" t="s">
        <v>144</v>
      </c>
      <c r="N198" t="s">
        <v>64</v>
      </c>
      <c r="O198">
        <v>2022</v>
      </c>
      <c r="P198" t="s">
        <v>150</v>
      </c>
      <c r="Q198" t="s">
        <v>151</v>
      </c>
      <c r="R198" t="s">
        <v>160</v>
      </c>
      <c r="S198" t="s">
        <v>163</v>
      </c>
      <c r="T198" t="s">
        <v>85</v>
      </c>
      <c r="U198" t="s">
        <v>85</v>
      </c>
      <c r="V198" t="s">
        <v>85</v>
      </c>
      <c r="W198" t="s">
        <v>157</v>
      </c>
      <c r="X198" t="s">
        <v>158</v>
      </c>
      <c r="Y198" t="s">
        <v>6</v>
      </c>
      <c r="Z198" t="s">
        <v>7</v>
      </c>
      <c r="AA198" t="s">
        <v>8</v>
      </c>
      <c r="AB198" t="s">
        <v>9</v>
      </c>
      <c r="AC198" t="s">
        <v>10</v>
      </c>
      <c r="AD198" t="s">
        <v>11</v>
      </c>
      <c r="AE198" t="s">
        <v>4</v>
      </c>
    </row>
    <row r="199" spans="1:31" ht="15" hidden="1" customHeight="1" x14ac:dyDescent="0.25">
      <c r="A199" t="s">
        <v>82</v>
      </c>
      <c r="B199" t="s">
        <v>64</v>
      </c>
      <c r="C199" s="4" t="s">
        <v>5</v>
      </c>
      <c r="D199" s="4">
        <v>73</v>
      </c>
      <c r="E199" s="4" t="s">
        <v>127</v>
      </c>
      <c r="F199" s="4"/>
      <c r="G199" s="4" t="s">
        <v>128</v>
      </c>
      <c r="H199" s="5" t="str">
        <f t="shared" si="11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194&amp;PAYMENT=PAY24&amp;DIRECTION=DIR392&amp;SERVICE=SER367&amp;SPLIT1=1SPTOTAL&amp;SPLIT2=2SPTOTA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KPI=KPI67139&amp;PIVOT=</v>
      </c>
      <c r="I199" t="str">
        <f t="shared" si="12"/>
        <v>C:\Users\A1146318\Deutsche Telekom AG\Top Management BI-Microstrategy - Dokumente\Knime\Output\KPI67139rep.xlsx</v>
      </c>
      <c r="J199" s="4" t="s">
        <v>1</v>
      </c>
      <c r="K199" t="str">
        <f>_xlfn.XLOOKUP(J199&amp;L199,Perspective!$A$1:$A$30,Perspective!$B$1:$B$30)</f>
        <v>IST,ISTPY%23BASIS,FC0%23BASIS,FC4%23BASIS,ACT_FLASH</v>
      </c>
      <c r="L199" s="4" t="s">
        <v>12</v>
      </c>
      <c r="M199" t="s">
        <v>144</v>
      </c>
      <c r="N199" t="s">
        <v>64</v>
      </c>
      <c r="O199">
        <v>2022</v>
      </c>
      <c r="P199" t="s">
        <v>150</v>
      </c>
      <c r="Q199" t="s">
        <v>151</v>
      </c>
      <c r="R199" t="s">
        <v>160</v>
      </c>
      <c r="S199" t="s">
        <v>163</v>
      </c>
      <c r="T199" t="s">
        <v>85</v>
      </c>
      <c r="U199" t="s">
        <v>85</v>
      </c>
      <c r="V199" t="s">
        <v>85</v>
      </c>
      <c r="W199" t="s">
        <v>157</v>
      </c>
      <c r="X199" t="s">
        <v>158</v>
      </c>
      <c r="Y199" t="s">
        <v>6</v>
      </c>
      <c r="Z199" t="s">
        <v>7</v>
      </c>
      <c r="AA199" t="s">
        <v>8</v>
      </c>
      <c r="AB199" t="s">
        <v>9</v>
      </c>
      <c r="AC199" t="s">
        <v>10</v>
      </c>
      <c r="AD199" t="s">
        <v>11</v>
      </c>
      <c r="AE199" t="s">
        <v>4</v>
      </c>
    </row>
    <row r="200" spans="1:31" ht="15" hidden="1" customHeight="1" x14ac:dyDescent="0.25">
      <c r="A200" t="s">
        <v>82</v>
      </c>
      <c r="B200" t="s">
        <v>64</v>
      </c>
      <c r="C200" s="4" t="s">
        <v>5</v>
      </c>
      <c r="D200" s="4">
        <v>74</v>
      </c>
      <c r="E200" s="4" t="s">
        <v>129</v>
      </c>
      <c r="F200" s="4"/>
      <c r="G200" s="4" t="s">
        <v>130</v>
      </c>
      <c r="H200" s="5" t="str">
        <f t="shared" si="11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194&amp;PAYMENT=PAY24&amp;DIRECTION=DIR392&amp;SERVICE=SER367&amp;SPLIT1=1SPTOTAL&amp;SPLIT2=2SPTOTA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KPI=KPI95848&amp;PIVOT=</v>
      </c>
      <c r="I200" t="str">
        <f t="shared" si="12"/>
        <v>C:\Users\A1146318\Deutsche Telekom AG\Top Management BI-Microstrategy - Dokumente\Knime\Output\KPI95848org.xlsx</v>
      </c>
      <c r="J200" s="4" t="s">
        <v>1</v>
      </c>
      <c r="K200" t="str">
        <f>_xlfn.XLOOKUP(J200&amp;L200,Perspective!$A$1:$A$30,Perspective!$B$1:$B$30)</f>
        <v>IST,ISTPY@IST,FC0@IST,FC4@IST,ACT_FLASH</v>
      </c>
      <c r="L200" s="4" t="s">
        <v>2</v>
      </c>
      <c r="M200" t="s">
        <v>144</v>
      </c>
      <c r="N200" t="s">
        <v>64</v>
      </c>
      <c r="O200">
        <v>2022</v>
      </c>
      <c r="P200" t="s">
        <v>150</v>
      </c>
      <c r="Q200" t="s">
        <v>151</v>
      </c>
      <c r="R200" t="s">
        <v>160</v>
      </c>
      <c r="S200" t="s">
        <v>163</v>
      </c>
      <c r="T200" t="s">
        <v>85</v>
      </c>
      <c r="U200" t="s">
        <v>85</v>
      </c>
      <c r="V200" t="s">
        <v>85</v>
      </c>
      <c r="W200" t="s">
        <v>157</v>
      </c>
      <c r="X200" t="s">
        <v>158</v>
      </c>
      <c r="Y200" t="s">
        <v>6</v>
      </c>
      <c r="Z200" t="s">
        <v>7</v>
      </c>
      <c r="AA200" t="s">
        <v>8</v>
      </c>
      <c r="AB200" t="s">
        <v>9</v>
      </c>
      <c r="AC200" t="s">
        <v>10</v>
      </c>
      <c r="AD200" t="s">
        <v>11</v>
      </c>
      <c r="AE200" t="s">
        <v>4</v>
      </c>
    </row>
    <row r="201" spans="1:31" ht="15" hidden="1" customHeight="1" x14ac:dyDescent="0.25">
      <c r="A201" t="s">
        <v>82</v>
      </c>
      <c r="B201" t="s">
        <v>64</v>
      </c>
      <c r="C201" s="4" t="s">
        <v>5</v>
      </c>
      <c r="D201" s="4">
        <v>74</v>
      </c>
      <c r="E201" s="4" t="s">
        <v>129</v>
      </c>
      <c r="F201" s="4"/>
      <c r="G201" s="4" t="s">
        <v>130</v>
      </c>
      <c r="H201" s="5" t="str">
        <f t="shared" si="11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194&amp;PAYMENT=PAY24&amp;DIRECTION=DIR392&amp;SERVICE=SER367&amp;SPLIT1=1SPTOTAL&amp;SPLIT2=2SPTOTA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KPI=KPI95848&amp;PIVOT=</v>
      </c>
      <c r="I201" t="str">
        <f t="shared" si="12"/>
        <v>C:\Users\A1146318\Deutsche Telekom AG\Top Management BI-Microstrategy - Dokumente\Knime\Output\KPI95848rep.xlsx</v>
      </c>
      <c r="J201" s="4" t="s">
        <v>1</v>
      </c>
      <c r="K201" t="str">
        <f>_xlfn.XLOOKUP(J201&amp;L201,Perspective!$A$1:$A$30,Perspective!$B$1:$B$30)</f>
        <v>IST,ISTPY%23BASIS,FC0%23BASIS,FC4%23BASIS,ACT_FLASH</v>
      </c>
      <c r="L201" s="4" t="s">
        <v>12</v>
      </c>
      <c r="M201" t="s">
        <v>144</v>
      </c>
      <c r="N201" t="s">
        <v>64</v>
      </c>
      <c r="O201">
        <v>2022</v>
      </c>
      <c r="P201" t="s">
        <v>150</v>
      </c>
      <c r="Q201" t="s">
        <v>151</v>
      </c>
      <c r="R201" t="s">
        <v>160</v>
      </c>
      <c r="S201" t="s">
        <v>163</v>
      </c>
      <c r="T201" t="s">
        <v>85</v>
      </c>
      <c r="U201" t="s">
        <v>85</v>
      </c>
      <c r="V201" t="s">
        <v>85</v>
      </c>
      <c r="W201" t="s">
        <v>157</v>
      </c>
      <c r="X201" t="s">
        <v>158</v>
      </c>
      <c r="Y201" t="s">
        <v>6</v>
      </c>
      <c r="Z201" t="s">
        <v>7</v>
      </c>
      <c r="AA201" t="s">
        <v>8</v>
      </c>
      <c r="AB201" t="s">
        <v>9</v>
      </c>
      <c r="AC201" t="s">
        <v>10</v>
      </c>
      <c r="AD201" t="s">
        <v>11</v>
      </c>
      <c r="AE201" t="s">
        <v>4</v>
      </c>
    </row>
    <row r="202" spans="1:31" ht="15" hidden="1" customHeight="1" x14ac:dyDescent="0.25">
      <c r="A202" t="s">
        <v>82</v>
      </c>
      <c r="B202" t="s">
        <v>64</v>
      </c>
      <c r="C202" s="4" t="s">
        <v>5</v>
      </c>
      <c r="D202" s="4">
        <v>75</v>
      </c>
      <c r="E202" s="4" t="s">
        <v>131</v>
      </c>
      <c r="F202" s="4"/>
      <c r="G202" s="4" t="s">
        <v>132</v>
      </c>
      <c r="H202" s="5" t="str">
        <f t="shared" si="11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194&amp;PAYMENT=PAY24&amp;DIRECTION=DIR392&amp;SERVICE=SER367&amp;SPLIT1=1SPTOTAL&amp;SPLIT2=2SPTOTA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KPI=KPI96181&amp;PIVOT=</v>
      </c>
      <c r="I202" t="str">
        <f t="shared" si="12"/>
        <v>C:\Users\A1146318\Deutsche Telekom AG\Top Management BI-Microstrategy - Dokumente\Knime\Output\KPI96181org.xlsx</v>
      </c>
      <c r="J202" s="4" t="s">
        <v>1</v>
      </c>
      <c r="K202" t="str">
        <f>_xlfn.XLOOKUP(J202&amp;L202,Perspective!$A$1:$A$30,Perspective!$B$1:$B$30)</f>
        <v>IST,ISTPY@IST,FC0@IST,FC4@IST,ACT_FLASH</v>
      </c>
      <c r="L202" s="4" t="s">
        <v>2</v>
      </c>
      <c r="M202" t="s">
        <v>144</v>
      </c>
      <c r="N202" t="s">
        <v>64</v>
      </c>
      <c r="O202">
        <v>2022</v>
      </c>
      <c r="P202" t="s">
        <v>150</v>
      </c>
      <c r="Q202" t="s">
        <v>151</v>
      </c>
      <c r="R202" t="s">
        <v>160</v>
      </c>
      <c r="S202" t="s">
        <v>163</v>
      </c>
      <c r="T202" t="s">
        <v>85</v>
      </c>
      <c r="U202" t="s">
        <v>85</v>
      </c>
      <c r="V202" t="s">
        <v>85</v>
      </c>
      <c r="W202" t="s">
        <v>157</v>
      </c>
      <c r="X202" t="s">
        <v>158</v>
      </c>
      <c r="Y202" t="s">
        <v>6</v>
      </c>
      <c r="Z202" t="s">
        <v>7</v>
      </c>
      <c r="AA202" t="s">
        <v>8</v>
      </c>
      <c r="AB202" t="s">
        <v>9</v>
      </c>
      <c r="AC202" t="s">
        <v>10</v>
      </c>
      <c r="AD202" t="s">
        <v>11</v>
      </c>
      <c r="AE202" t="s">
        <v>4</v>
      </c>
    </row>
    <row r="203" spans="1:31" ht="15" hidden="1" customHeight="1" x14ac:dyDescent="0.25">
      <c r="A203" t="s">
        <v>82</v>
      </c>
      <c r="B203" t="s">
        <v>64</v>
      </c>
      <c r="C203" s="4" t="s">
        <v>5</v>
      </c>
      <c r="D203" s="4">
        <v>75</v>
      </c>
      <c r="E203" s="4" t="s">
        <v>131</v>
      </c>
      <c r="F203" s="4"/>
      <c r="G203" s="4" t="s">
        <v>132</v>
      </c>
      <c r="H203" s="5" t="str">
        <f t="shared" si="11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194&amp;PAYMENT=PAY24&amp;DIRECTION=DIR392&amp;SERVICE=SER367&amp;SPLIT1=1SPTOTAL&amp;SPLIT2=2SPTOTA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KPI=KPI96181&amp;PIVOT=</v>
      </c>
      <c r="I203" t="str">
        <f t="shared" si="12"/>
        <v>C:\Users\A1146318\Deutsche Telekom AG\Top Management BI-Microstrategy - Dokumente\Knime\Output\KPI96181rep.xlsx</v>
      </c>
      <c r="J203" s="4" t="s">
        <v>1</v>
      </c>
      <c r="K203" t="str">
        <f>_xlfn.XLOOKUP(J203&amp;L203,Perspective!$A$1:$A$30,Perspective!$B$1:$B$30)</f>
        <v>IST,ISTPY%23BASIS,FC0%23BASIS,FC4%23BASIS,ACT_FLASH</v>
      </c>
      <c r="L203" s="4" t="s">
        <v>12</v>
      </c>
      <c r="M203" t="s">
        <v>144</v>
      </c>
      <c r="N203" t="s">
        <v>64</v>
      </c>
      <c r="O203">
        <v>2022</v>
      </c>
      <c r="P203" t="s">
        <v>150</v>
      </c>
      <c r="Q203" t="s">
        <v>151</v>
      </c>
      <c r="R203" t="s">
        <v>160</v>
      </c>
      <c r="S203" t="s">
        <v>163</v>
      </c>
      <c r="T203" t="s">
        <v>85</v>
      </c>
      <c r="U203" t="s">
        <v>85</v>
      </c>
      <c r="V203" t="s">
        <v>85</v>
      </c>
      <c r="W203" t="s">
        <v>157</v>
      </c>
      <c r="X203" t="s">
        <v>158</v>
      </c>
      <c r="Y203" t="s">
        <v>6</v>
      </c>
      <c r="Z203" t="s">
        <v>7</v>
      </c>
      <c r="AA203" t="s">
        <v>8</v>
      </c>
      <c r="AB203" t="s">
        <v>9</v>
      </c>
      <c r="AC203" t="s">
        <v>10</v>
      </c>
      <c r="AD203" t="s">
        <v>11</v>
      </c>
      <c r="AE203" t="s">
        <v>4</v>
      </c>
    </row>
    <row r="204" spans="1:31" ht="15" hidden="1" customHeight="1" x14ac:dyDescent="0.25">
      <c r="A204" t="s">
        <v>82</v>
      </c>
      <c r="B204" t="s">
        <v>64</v>
      </c>
      <c r="C204" s="4" t="s">
        <v>5</v>
      </c>
      <c r="D204" s="4">
        <v>76</v>
      </c>
      <c r="E204" s="4" t="s">
        <v>133</v>
      </c>
      <c r="F204" s="4"/>
      <c r="G204" s="4" t="s">
        <v>134</v>
      </c>
      <c r="H204" s="5" t="str">
        <f t="shared" si="11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194&amp;PAYMENT=PAY24&amp;DIRECTION=DIR392&amp;SERVICE=SER367&amp;SPLIT1=1SPTOTAL&amp;SPLIT2=2SPTOTA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KPI=KPI95944&amp;PIVOT=</v>
      </c>
      <c r="I204" t="str">
        <f t="shared" si="12"/>
        <v>C:\Users\A1146318\Deutsche Telekom AG\Top Management BI-Microstrategy - Dokumente\Knime\Output\KPI95944org.xlsx</v>
      </c>
      <c r="J204" s="4" t="s">
        <v>1</v>
      </c>
      <c r="K204" t="str">
        <f>_xlfn.XLOOKUP(J204&amp;L204,Perspective!$A$1:$A$30,Perspective!$B$1:$B$30)</f>
        <v>IST,ISTPY@IST,FC0@IST,FC4@IST,ACT_FLASH</v>
      </c>
      <c r="L204" s="4" t="s">
        <v>2</v>
      </c>
      <c r="M204" t="s">
        <v>144</v>
      </c>
      <c r="N204" t="s">
        <v>64</v>
      </c>
      <c r="O204">
        <v>2022</v>
      </c>
      <c r="P204" t="s">
        <v>150</v>
      </c>
      <c r="Q204" t="s">
        <v>151</v>
      </c>
      <c r="R204" t="s">
        <v>160</v>
      </c>
      <c r="S204" t="s">
        <v>163</v>
      </c>
      <c r="T204" t="s">
        <v>85</v>
      </c>
      <c r="U204" t="s">
        <v>85</v>
      </c>
      <c r="V204" t="s">
        <v>85</v>
      </c>
      <c r="W204" t="s">
        <v>157</v>
      </c>
      <c r="X204" t="s">
        <v>158</v>
      </c>
      <c r="Y204" t="s">
        <v>6</v>
      </c>
      <c r="Z204" t="s">
        <v>7</v>
      </c>
      <c r="AA204" t="s">
        <v>8</v>
      </c>
      <c r="AB204" t="s">
        <v>9</v>
      </c>
      <c r="AC204" t="s">
        <v>10</v>
      </c>
      <c r="AD204" t="s">
        <v>11</v>
      </c>
      <c r="AE204" t="s">
        <v>4</v>
      </c>
    </row>
    <row r="205" spans="1:31" ht="15" hidden="1" customHeight="1" x14ac:dyDescent="0.25">
      <c r="A205" t="s">
        <v>82</v>
      </c>
      <c r="B205" t="s">
        <v>64</v>
      </c>
      <c r="C205" s="4" t="s">
        <v>5</v>
      </c>
      <c r="D205" s="4">
        <v>76</v>
      </c>
      <c r="E205" s="4" t="s">
        <v>133</v>
      </c>
      <c r="F205" s="4"/>
      <c r="G205" s="4" t="s">
        <v>134</v>
      </c>
      <c r="H205" s="5" t="str">
        <f t="shared" si="11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194&amp;PAYMENT=PAY24&amp;DIRECTION=DIR392&amp;SERVICE=SER367&amp;SPLIT1=1SPTOTAL&amp;SPLIT2=2SPTOTA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KPI=KPI95944&amp;PIVOT=</v>
      </c>
      <c r="I205" t="str">
        <f t="shared" si="12"/>
        <v>C:\Users\A1146318\Deutsche Telekom AG\Top Management BI-Microstrategy - Dokumente\Knime\Output\KPI95944rep.xlsx</v>
      </c>
      <c r="J205" s="4" t="s">
        <v>1</v>
      </c>
      <c r="K205" t="str">
        <f>_xlfn.XLOOKUP(J205&amp;L205,Perspective!$A$1:$A$30,Perspective!$B$1:$B$30)</f>
        <v>IST,ISTPY%23BASIS,FC0%23BASIS,FC4%23BASIS,ACT_FLASH</v>
      </c>
      <c r="L205" s="4" t="s">
        <v>12</v>
      </c>
      <c r="M205" t="s">
        <v>144</v>
      </c>
      <c r="N205" t="s">
        <v>64</v>
      </c>
      <c r="O205">
        <v>2022</v>
      </c>
      <c r="P205" t="s">
        <v>150</v>
      </c>
      <c r="Q205" t="s">
        <v>151</v>
      </c>
      <c r="R205" t="s">
        <v>160</v>
      </c>
      <c r="S205" t="s">
        <v>163</v>
      </c>
      <c r="T205" t="s">
        <v>85</v>
      </c>
      <c r="U205" t="s">
        <v>85</v>
      </c>
      <c r="V205" t="s">
        <v>85</v>
      </c>
      <c r="W205" t="s">
        <v>157</v>
      </c>
      <c r="X205" t="s">
        <v>158</v>
      </c>
      <c r="Y205" t="s">
        <v>6</v>
      </c>
      <c r="Z205" t="s">
        <v>7</v>
      </c>
      <c r="AA205" t="s">
        <v>8</v>
      </c>
      <c r="AB205" t="s">
        <v>9</v>
      </c>
      <c r="AC205" t="s">
        <v>10</v>
      </c>
      <c r="AD205" t="s">
        <v>11</v>
      </c>
      <c r="AE205" t="s">
        <v>4</v>
      </c>
    </row>
    <row r="206" spans="1:31" ht="15" hidden="1" customHeight="1" x14ac:dyDescent="0.25">
      <c r="A206" t="s">
        <v>82</v>
      </c>
      <c r="B206" t="s">
        <v>64</v>
      </c>
      <c r="C206" s="4" t="s">
        <v>5</v>
      </c>
      <c r="D206" s="4">
        <v>77</v>
      </c>
      <c r="E206" s="4" t="s">
        <v>135</v>
      </c>
      <c r="F206" s="4"/>
      <c r="G206" s="4" t="s">
        <v>136</v>
      </c>
      <c r="H206" s="5" t="str">
        <f t="shared" si="11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194&amp;PAYMENT=PAY24&amp;DIRECTION=DIR392&amp;SERVICE=SER367&amp;SPLIT1=1SPTOTAL&amp;SPLIT2=2SPTOTA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KPI=KPI96182&amp;PIVOT=</v>
      </c>
      <c r="I206" t="str">
        <f t="shared" si="12"/>
        <v>C:\Users\A1146318\Deutsche Telekom AG\Top Management BI-Microstrategy - Dokumente\Knime\Output\KPI96182org.xlsx</v>
      </c>
      <c r="J206" s="4" t="s">
        <v>1</v>
      </c>
      <c r="K206" t="str">
        <f>_xlfn.XLOOKUP(J206&amp;L206,Perspective!$A$1:$A$30,Perspective!$B$1:$B$30)</f>
        <v>IST,ISTPY@IST,FC0@IST,FC4@IST,ACT_FLASH</v>
      </c>
      <c r="L206" s="4" t="s">
        <v>2</v>
      </c>
      <c r="M206" t="s">
        <v>144</v>
      </c>
      <c r="N206" t="s">
        <v>64</v>
      </c>
      <c r="O206">
        <v>2022</v>
      </c>
      <c r="P206" t="s">
        <v>150</v>
      </c>
      <c r="Q206" t="s">
        <v>151</v>
      </c>
      <c r="R206" t="s">
        <v>160</v>
      </c>
      <c r="S206" t="s">
        <v>163</v>
      </c>
      <c r="T206" t="s">
        <v>85</v>
      </c>
      <c r="U206" t="s">
        <v>85</v>
      </c>
      <c r="V206" t="s">
        <v>85</v>
      </c>
      <c r="W206" t="s">
        <v>157</v>
      </c>
      <c r="X206" t="s">
        <v>158</v>
      </c>
      <c r="Y206" t="s">
        <v>6</v>
      </c>
      <c r="Z206" t="s">
        <v>7</v>
      </c>
      <c r="AA206" t="s">
        <v>8</v>
      </c>
      <c r="AB206" t="s">
        <v>9</v>
      </c>
      <c r="AC206" t="s">
        <v>10</v>
      </c>
      <c r="AD206" t="s">
        <v>11</v>
      </c>
      <c r="AE206" t="s">
        <v>4</v>
      </c>
    </row>
    <row r="207" spans="1:31" ht="15" hidden="1" customHeight="1" x14ac:dyDescent="0.25">
      <c r="A207" t="s">
        <v>82</v>
      </c>
      <c r="B207" t="s">
        <v>64</v>
      </c>
      <c r="C207" s="4" t="s">
        <v>5</v>
      </c>
      <c r="D207" s="4">
        <v>77</v>
      </c>
      <c r="E207" s="4" t="s">
        <v>135</v>
      </c>
      <c r="F207" s="4"/>
      <c r="G207" s="4" t="s">
        <v>136</v>
      </c>
      <c r="H207" s="5" t="str">
        <f t="shared" si="11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194&amp;PAYMENT=PAY24&amp;DIRECTION=DIR392&amp;SERVICE=SER367&amp;SPLIT1=1SPTOTAL&amp;SPLIT2=2SPTOTA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KPI=KPI96182&amp;PIVOT=</v>
      </c>
      <c r="I207" t="str">
        <f t="shared" si="12"/>
        <v>C:\Users\A1146318\Deutsche Telekom AG\Top Management BI-Microstrategy - Dokumente\Knime\Output\KPI96182rep.xlsx</v>
      </c>
      <c r="J207" s="4" t="s">
        <v>1</v>
      </c>
      <c r="K207" t="str">
        <f>_xlfn.XLOOKUP(J207&amp;L207,Perspective!$A$1:$A$30,Perspective!$B$1:$B$30)</f>
        <v>IST,ISTPY%23BASIS,FC0%23BASIS,FC4%23BASIS,ACT_FLASH</v>
      </c>
      <c r="L207" s="4" t="s">
        <v>12</v>
      </c>
      <c r="M207" t="s">
        <v>144</v>
      </c>
      <c r="N207" t="s">
        <v>64</v>
      </c>
      <c r="O207">
        <v>2022</v>
      </c>
      <c r="P207" t="s">
        <v>150</v>
      </c>
      <c r="Q207" t="s">
        <v>151</v>
      </c>
      <c r="R207" t="s">
        <v>160</v>
      </c>
      <c r="S207" t="s">
        <v>163</v>
      </c>
      <c r="T207" t="s">
        <v>85</v>
      </c>
      <c r="U207" t="s">
        <v>85</v>
      </c>
      <c r="V207" t="s">
        <v>85</v>
      </c>
      <c r="W207" t="s">
        <v>157</v>
      </c>
      <c r="X207" t="s">
        <v>158</v>
      </c>
      <c r="Y207" t="s">
        <v>6</v>
      </c>
      <c r="Z207" t="s">
        <v>7</v>
      </c>
      <c r="AA207" t="s">
        <v>8</v>
      </c>
      <c r="AB207" t="s">
        <v>9</v>
      </c>
      <c r="AC207" t="s">
        <v>10</v>
      </c>
      <c r="AD207" t="s">
        <v>11</v>
      </c>
      <c r="AE207" t="s">
        <v>4</v>
      </c>
    </row>
    <row r="208" spans="1:31" ht="15" hidden="1" customHeight="1" x14ac:dyDescent="0.25">
      <c r="A208" t="s">
        <v>82</v>
      </c>
      <c r="B208" t="s">
        <v>64</v>
      </c>
      <c r="C208" s="4" t="s">
        <v>5</v>
      </c>
      <c r="D208" s="4">
        <v>78</v>
      </c>
      <c r="E208" s="4" t="s">
        <v>137</v>
      </c>
      <c r="F208" s="4"/>
      <c r="G208" s="4" t="s">
        <v>138</v>
      </c>
      <c r="H208" s="5" t="str">
        <f t="shared" si="11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194&amp;PAYMENT=PAY24&amp;DIRECTION=DIR392&amp;SERVICE=SER367&amp;SPLIT1=1SPTOTAL&amp;SPLIT2=2SPTOTA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KPI=KPI96184&amp;PIVOT=</v>
      </c>
      <c r="I208" t="str">
        <f t="shared" si="12"/>
        <v>C:\Users\A1146318\Deutsche Telekom AG\Top Management BI-Microstrategy - Dokumente\Knime\Output\KPI96184org.xlsx</v>
      </c>
      <c r="J208" s="4" t="s">
        <v>1</v>
      </c>
      <c r="K208" t="str">
        <f>_xlfn.XLOOKUP(J208&amp;L208,Perspective!$A$1:$A$30,Perspective!$B$1:$B$30)</f>
        <v>IST,ISTPY@IST,FC0@IST,FC4@IST,ACT_FLASH</v>
      </c>
      <c r="L208" s="4" t="s">
        <v>2</v>
      </c>
      <c r="M208" t="s">
        <v>144</v>
      </c>
      <c r="N208" t="s">
        <v>64</v>
      </c>
      <c r="O208">
        <v>2022</v>
      </c>
      <c r="P208" t="s">
        <v>150</v>
      </c>
      <c r="Q208" t="s">
        <v>151</v>
      </c>
      <c r="R208" t="s">
        <v>160</v>
      </c>
      <c r="S208" t="s">
        <v>163</v>
      </c>
      <c r="T208" t="s">
        <v>85</v>
      </c>
      <c r="U208" t="s">
        <v>85</v>
      </c>
      <c r="V208" t="s">
        <v>85</v>
      </c>
      <c r="W208" t="s">
        <v>157</v>
      </c>
      <c r="X208" t="s">
        <v>158</v>
      </c>
      <c r="Y208" t="s">
        <v>6</v>
      </c>
      <c r="Z208" t="s">
        <v>7</v>
      </c>
      <c r="AA208" t="s">
        <v>8</v>
      </c>
      <c r="AB208" t="s">
        <v>9</v>
      </c>
      <c r="AC208" t="s">
        <v>10</v>
      </c>
      <c r="AD208" t="s">
        <v>11</v>
      </c>
      <c r="AE208" t="s">
        <v>4</v>
      </c>
    </row>
    <row r="209" spans="1:31" ht="15" hidden="1" customHeight="1" x14ac:dyDescent="0.25">
      <c r="A209" t="s">
        <v>82</v>
      </c>
      <c r="B209" t="s">
        <v>64</v>
      </c>
      <c r="C209" s="4" t="s">
        <v>5</v>
      </c>
      <c r="D209" s="4">
        <v>78</v>
      </c>
      <c r="E209" s="4" t="s">
        <v>137</v>
      </c>
      <c r="F209" s="4"/>
      <c r="G209" s="4" t="s">
        <v>138</v>
      </c>
      <c r="H209" s="5" t="str">
        <f t="shared" si="11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194&amp;PAYMENT=PAY24&amp;DIRECTION=DIR392&amp;SERVICE=SER367&amp;SPLIT1=1SPTOTAL&amp;SPLIT2=2SPTOTA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KPI=KPI96184&amp;PIVOT=</v>
      </c>
      <c r="I209" t="str">
        <f t="shared" si="12"/>
        <v>C:\Users\A1146318\Deutsche Telekom AG\Top Management BI-Microstrategy - Dokumente\Knime\Output\KPI96184rep.xlsx</v>
      </c>
      <c r="J209" s="4" t="s">
        <v>1</v>
      </c>
      <c r="K209" t="str">
        <f>_xlfn.XLOOKUP(J209&amp;L209,Perspective!$A$1:$A$30,Perspective!$B$1:$B$30)</f>
        <v>IST,ISTPY%23BASIS,FC0%23BASIS,FC4%23BASIS,ACT_FLASH</v>
      </c>
      <c r="L209" s="4" t="s">
        <v>12</v>
      </c>
      <c r="M209" t="s">
        <v>144</v>
      </c>
      <c r="N209" t="s">
        <v>64</v>
      </c>
      <c r="O209">
        <v>2022</v>
      </c>
      <c r="P209" t="s">
        <v>150</v>
      </c>
      <c r="Q209" t="s">
        <v>151</v>
      </c>
      <c r="R209" t="s">
        <v>160</v>
      </c>
      <c r="S209" t="s">
        <v>163</v>
      </c>
      <c r="T209" t="s">
        <v>85</v>
      </c>
      <c r="U209" t="s">
        <v>85</v>
      </c>
      <c r="V209" t="s">
        <v>85</v>
      </c>
      <c r="W209" t="s">
        <v>157</v>
      </c>
      <c r="X209" t="s">
        <v>158</v>
      </c>
      <c r="Y209" t="s">
        <v>6</v>
      </c>
      <c r="Z209" t="s">
        <v>7</v>
      </c>
      <c r="AA209" t="s">
        <v>8</v>
      </c>
      <c r="AB209" t="s">
        <v>9</v>
      </c>
      <c r="AC209" t="s">
        <v>10</v>
      </c>
      <c r="AD209" t="s">
        <v>11</v>
      </c>
      <c r="AE209" t="s">
        <v>4</v>
      </c>
    </row>
    <row r="210" spans="1:31" ht="15" hidden="1" customHeight="1" x14ac:dyDescent="0.25">
      <c r="A210" t="s">
        <v>82</v>
      </c>
      <c r="B210" t="s">
        <v>64</v>
      </c>
      <c r="C210" s="4" t="s">
        <v>5</v>
      </c>
      <c r="D210" s="4">
        <v>79</v>
      </c>
      <c r="E210" s="4" t="s">
        <v>261</v>
      </c>
      <c r="F210" s="4"/>
      <c r="G210" t="s">
        <v>238</v>
      </c>
      <c r="H210" s="5" t="str">
        <f t="shared" si="11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194&amp;PAYMENT=PAY24&amp;DIRECTION=DIR392&amp;SERVICE=SER367&amp;SPLIT1=1SPTOTAL&amp;SPLIT2=2SPTOTA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KPI=KPI91283&amp;PIVOT=</v>
      </c>
      <c r="I210" t="str">
        <f t="shared" si="12"/>
        <v>C:\Users\A1146318\Deutsche Telekom AG\Top Management BI-Microstrategy - Dokumente\Knime\Output\KPI91283org.xlsx</v>
      </c>
      <c r="J210" s="4" t="s">
        <v>1</v>
      </c>
      <c r="K210" t="str">
        <f>_xlfn.XLOOKUP(J210&amp;L210,Perspective!$A$1:$A$30,Perspective!$B$1:$B$30)</f>
        <v>IST,ISTPY@IST,FC0@IST,FC4@IST,ACT_FLASH</v>
      </c>
      <c r="L210" s="4" t="s">
        <v>2</v>
      </c>
      <c r="M210" t="s">
        <v>144</v>
      </c>
      <c r="N210" t="s">
        <v>64</v>
      </c>
      <c r="O210">
        <v>2022</v>
      </c>
      <c r="P210" t="s">
        <v>150</v>
      </c>
      <c r="Q210" t="s">
        <v>151</v>
      </c>
      <c r="R210" t="s">
        <v>160</v>
      </c>
      <c r="S210" t="s">
        <v>163</v>
      </c>
      <c r="T210" t="s">
        <v>85</v>
      </c>
      <c r="U210" t="s">
        <v>85</v>
      </c>
      <c r="V210" t="s">
        <v>85</v>
      </c>
      <c r="W210" t="s">
        <v>157</v>
      </c>
      <c r="X210" t="s">
        <v>158</v>
      </c>
      <c r="Y210" t="s">
        <v>6</v>
      </c>
      <c r="Z210" t="s">
        <v>7</v>
      </c>
      <c r="AA210" t="s">
        <v>8</v>
      </c>
      <c r="AB210" t="s">
        <v>9</v>
      </c>
      <c r="AC210" t="s">
        <v>10</v>
      </c>
      <c r="AD210" t="s">
        <v>11</v>
      </c>
      <c r="AE210" t="s">
        <v>4</v>
      </c>
    </row>
    <row r="211" spans="1:31" ht="15" hidden="1" customHeight="1" x14ac:dyDescent="0.25">
      <c r="A211" t="s">
        <v>82</v>
      </c>
      <c r="B211" t="s">
        <v>64</v>
      </c>
      <c r="C211" s="4" t="s">
        <v>5</v>
      </c>
      <c r="D211" s="4">
        <v>79</v>
      </c>
      <c r="E211" s="4" t="s">
        <v>261</v>
      </c>
      <c r="F211" s="4"/>
      <c r="G211" t="s">
        <v>238</v>
      </c>
      <c r="H211" s="5" t="str">
        <f t="shared" si="11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194&amp;PAYMENT=PAY24&amp;DIRECTION=DIR392&amp;SERVICE=SER367&amp;SPLIT1=1SPTOTAL&amp;SPLIT2=2SPTOTA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KPI=KPI91283&amp;PIVOT=</v>
      </c>
      <c r="I211" t="str">
        <f t="shared" si="12"/>
        <v>C:\Users\A1146318\Deutsche Telekom AG\Top Management BI-Microstrategy - Dokumente\Knime\Output\KPI91283rep.xlsx</v>
      </c>
      <c r="J211" s="4" t="s">
        <v>1</v>
      </c>
      <c r="K211" t="str">
        <f>_xlfn.XLOOKUP(J211&amp;L211,Perspective!$A$1:$A$30,Perspective!$B$1:$B$30)</f>
        <v>IST,ISTPY%23BASIS,FC0%23BASIS,FC4%23BASIS,ACT_FLASH</v>
      </c>
      <c r="L211" s="4" t="s">
        <v>12</v>
      </c>
      <c r="M211" t="s">
        <v>144</v>
      </c>
      <c r="N211" t="s">
        <v>64</v>
      </c>
      <c r="O211">
        <v>2022</v>
      </c>
      <c r="P211" t="s">
        <v>150</v>
      </c>
      <c r="Q211" t="s">
        <v>151</v>
      </c>
      <c r="R211" t="s">
        <v>160</v>
      </c>
      <c r="S211" t="s">
        <v>163</v>
      </c>
      <c r="T211" t="s">
        <v>85</v>
      </c>
      <c r="U211" t="s">
        <v>85</v>
      </c>
      <c r="V211" t="s">
        <v>85</v>
      </c>
      <c r="W211" t="s">
        <v>157</v>
      </c>
      <c r="X211" t="s">
        <v>158</v>
      </c>
      <c r="Y211" t="s">
        <v>6</v>
      </c>
      <c r="Z211" t="s">
        <v>7</v>
      </c>
      <c r="AA211" t="s">
        <v>8</v>
      </c>
      <c r="AB211" t="s">
        <v>9</v>
      </c>
      <c r="AC211" t="s">
        <v>10</v>
      </c>
      <c r="AD211" t="s">
        <v>11</v>
      </c>
      <c r="AE211" t="s">
        <v>4</v>
      </c>
    </row>
    <row r="212" spans="1:31" hidden="1" x14ac:dyDescent="0.25">
      <c r="A212" t="s">
        <v>82</v>
      </c>
      <c r="B212" t="s">
        <v>5</v>
      </c>
      <c r="C212" t="s">
        <v>5</v>
      </c>
      <c r="D212">
        <v>80</v>
      </c>
      <c r="E212" s="3" t="s">
        <v>391</v>
      </c>
      <c r="F212" s="3" t="s">
        <v>44</v>
      </c>
      <c r="G212" t="s">
        <v>390</v>
      </c>
      <c r="H212" s="7" t="str">
        <f t="shared" ref="H212:H233" si="13">CONCATENATE("https://finex.telekom.de/CLMSTR/api/Finex/Values?SERVER=HE113381.emea1.cds.t-internal.com&amp;DATABASE=",M212,"&amp;CUBE="&amp;N212&amp;"&amp;MAPPINGMD=false&amp;CHILDREN=false&amp;NODE=true&amp;RECEIVEEMPTY=true&amp;YEAR=",O212,"&amp;PERIOD=",P212,"&amp;CONTENT=",K212,"&amp;REPCUR=GC,LC&amp;FLOW="&amp;S212&amp;"&amp;FUNCTION="&amp;R212&amp;"&amp;LAYER="&amp;T212&amp;"&amp;SUBJECT="&amp;U212&amp;"&amp;SUBJECTID="&amp;V212&amp;"&amp;CONS="&amp;W212&amp;"&amp;PARTNER="&amp;X212&amp;"&amp;REPUNIT=",Q212,"&amp;POSITION=",F212,"&amp;PIVOT=")</f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FUN0020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600000000&amp;PIVOT=</v>
      </c>
      <c r="I212" t="str">
        <f t="shared" si="12"/>
        <v>C:\Users\A1146318\Deutsche Telekom AG\Top Management BI-Microstrategy - Dokumente\Knime\Output\C600000000_FUN0020org.xlsx</v>
      </c>
      <c r="J212" t="s">
        <v>1</v>
      </c>
      <c r="K212" t="str">
        <f>_xlfn.XLOOKUP(J212&amp;L212,Perspective!$A$1:$A$30,Perspective!$B$1:$B$30)</f>
        <v>IST,ISTPY@IST,FC0@IST,FC4@IST,ACT_FLASH</v>
      </c>
      <c r="L212" t="s">
        <v>2</v>
      </c>
      <c r="M212" t="s">
        <v>144</v>
      </c>
      <c r="N212" t="s">
        <v>162</v>
      </c>
      <c r="O212">
        <v>2022</v>
      </c>
      <c r="P212" t="s">
        <v>150</v>
      </c>
      <c r="Q212" t="s">
        <v>151</v>
      </c>
      <c r="R212" t="s">
        <v>267</v>
      </c>
      <c r="S212" t="s">
        <v>163</v>
      </c>
      <c r="T212" t="s">
        <v>85</v>
      </c>
      <c r="U212" t="s">
        <v>85</v>
      </c>
      <c r="V212" t="s">
        <v>85</v>
      </c>
      <c r="W212" t="s">
        <v>157</v>
      </c>
      <c r="X212" t="s">
        <v>158</v>
      </c>
      <c r="Y212" s="5" t="s">
        <v>6</v>
      </c>
      <c r="Z212" s="5" t="s">
        <v>7</v>
      </c>
      <c r="AA212" s="5" t="s">
        <v>8</v>
      </c>
      <c r="AB212" s="5" t="s">
        <v>9</v>
      </c>
      <c r="AC212" s="5" t="s">
        <v>10</v>
      </c>
      <c r="AD212" s="5" t="s">
        <v>11</v>
      </c>
      <c r="AE212" s="5" t="s">
        <v>4</v>
      </c>
    </row>
    <row r="213" spans="1:31" hidden="1" x14ac:dyDescent="0.25">
      <c r="A213" t="s">
        <v>82</v>
      </c>
      <c r="B213" t="s">
        <v>5</v>
      </c>
      <c r="C213" t="s">
        <v>5</v>
      </c>
      <c r="D213">
        <v>80</v>
      </c>
      <c r="E213" s="3" t="s">
        <v>391</v>
      </c>
      <c r="F213" s="3" t="s">
        <v>44</v>
      </c>
      <c r="G213" t="s">
        <v>390</v>
      </c>
      <c r="H213" s="7" t="str">
        <f t="shared" si="13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FUN0020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600000000&amp;PIVOT=</v>
      </c>
      <c r="I213" t="str">
        <f t="shared" si="12"/>
        <v>C:\Users\A1146318\Deutsche Telekom AG\Top Management BI-Microstrategy - Dokumente\Knime\Output\C600000000_FUN0020rep.xlsx</v>
      </c>
      <c r="J213" t="s">
        <v>1</v>
      </c>
      <c r="K213" t="str">
        <f>_xlfn.XLOOKUP(J213&amp;L213,Perspective!$A$1:$A$30,Perspective!$B$1:$B$30)</f>
        <v>IST,ISTPY%23BASIS,FC0%23BASIS,FC4%23BASIS,ACT_FLASH</v>
      </c>
      <c r="L213" t="s">
        <v>12</v>
      </c>
      <c r="M213" t="s">
        <v>144</v>
      </c>
      <c r="N213" t="s">
        <v>162</v>
      </c>
      <c r="O213">
        <v>2022</v>
      </c>
      <c r="P213" t="s">
        <v>150</v>
      </c>
      <c r="Q213" t="s">
        <v>151</v>
      </c>
      <c r="R213" t="s">
        <v>267</v>
      </c>
      <c r="S213" t="s">
        <v>163</v>
      </c>
      <c r="T213" t="s">
        <v>85</v>
      </c>
      <c r="U213" t="s">
        <v>85</v>
      </c>
      <c r="V213" t="s">
        <v>85</v>
      </c>
      <c r="W213" t="s">
        <v>157</v>
      </c>
      <c r="X213" t="s">
        <v>158</v>
      </c>
      <c r="Y213" s="5" t="s">
        <v>6</v>
      </c>
      <c r="Z213" s="5" t="s">
        <v>7</v>
      </c>
      <c r="AA213" s="5" t="s">
        <v>8</v>
      </c>
      <c r="AB213" s="5" t="s">
        <v>9</v>
      </c>
      <c r="AC213" s="5" t="s">
        <v>10</v>
      </c>
      <c r="AD213" s="5" t="s">
        <v>11</v>
      </c>
      <c r="AE213" s="5" t="s">
        <v>4</v>
      </c>
    </row>
    <row r="214" spans="1:31" hidden="1" x14ac:dyDescent="0.25">
      <c r="A214" t="s">
        <v>82</v>
      </c>
      <c r="B214" t="s">
        <v>5</v>
      </c>
      <c r="C214" t="s">
        <v>5</v>
      </c>
      <c r="D214">
        <v>81</v>
      </c>
      <c r="E214" s="3" t="s">
        <v>394</v>
      </c>
      <c r="F214" s="3" t="s">
        <v>392</v>
      </c>
      <c r="G214" t="s">
        <v>393</v>
      </c>
      <c r="H214" s="7" t="str">
        <f t="shared" si="13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FUN0020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610000000&amp;PIVOT=</v>
      </c>
      <c r="I214" t="str">
        <f t="shared" si="12"/>
        <v>C:\Users\A1146318\Deutsche Telekom AG\Top Management BI-Microstrategy - Dokumente\Knime\Output\C610000000_FUN0020org.xlsx</v>
      </c>
      <c r="J214" t="s">
        <v>1</v>
      </c>
      <c r="K214" t="str">
        <f>_xlfn.XLOOKUP(J214&amp;L214,Perspective!$A$1:$A$30,Perspective!$B$1:$B$30)</f>
        <v>IST,ISTPY@IST,FC0@IST,FC4@IST,ACT_FLASH</v>
      </c>
      <c r="L214" t="s">
        <v>2</v>
      </c>
      <c r="M214" t="s">
        <v>144</v>
      </c>
      <c r="N214" t="s">
        <v>162</v>
      </c>
      <c r="O214">
        <v>2022</v>
      </c>
      <c r="P214" t="s">
        <v>150</v>
      </c>
      <c r="Q214" t="s">
        <v>151</v>
      </c>
      <c r="R214" t="s">
        <v>267</v>
      </c>
      <c r="S214" t="s">
        <v>163</v>
      </c>
      <c r="T214" t="s">
        <v>85</v>
      </c>
      <c r="U214" t="s">
        <v>85</v>
      </c>
      <c r="V214" t="s">
        <v>85</v>
      </c>
      <c r="W214" t="s">
        <v>157</v>
      </c>
      <c r="X214" t="s">
        <v>158</v>
      </c>
      <c r="Y214" s="5" t="s">
        <v>6</v>
      </c>
      <c r="Z214" s="5" t="s">
        <v>7</v>
      </c>
      <c r="AA214" s="5" t="s">
        <v>8</v>
      </c>
      <c r="AB214" s="5" t="s">
        <v>9</v>
      </c>
      <c r="AC214" s="5" t="s">
        <v>10</v>
      </c>
      <c r="AD214" s="5" t="s">
        <v>11</v>
      </c>
      <c r="AE214" s="5" t="s">
        <v>4</v>
      </c>
    </row>
    <row r="215" spans="1:31" hidden="1" x14ac:dyDescent="0.25">
      <c r="A215" t="s">
        <v>82</v>
      </c>
      <c r="B215" t="s">
        <v>5</v>
      </c>
      <c r="C215" t="s">
        <v>5</v>
      </c>
      <c r="D215">
        <v>81</v>
      </c>
      <c r="E215" s="3" t="s">
        <v>394</v>
      </c>
      <c r="F215" s="3" t="s">
        <v>392</v>
      </c>
      <c r="G215" t="s">
        <v>393</v>
      </c>
      <c r="H215" s="7" t="str">
        <f t="shared" si="13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FUN0020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610000000&amp;PIVOT=</v>
      </c>
      <c r="I215" t="str">
        <f t="shared" si="12"/>
        <v>C:\Users\A1146318\Deutsche Telekom AG\Top Management BI-Microstrategy - Dokumente\Knime\Output\C610000000_FUN0020rep.xlsx</v>
      </c>
      <c r="J215" t="s">
        <v>1</v>
      </c>
      <c r="K215" t="str">
        <f>_xlfn.XLOOKUP(J215&amp;L215,Perspective!$A$1:$A$30,Perspective!$B$1:$B$30)</f>
        <v>IST,ISTPY%23BASIS,FC0%23BASIS,FC4%23BASIS,ACT_FLASH</v>
      </c>
      <c r="L215" t="s">
        <v>12</v>
      </c>
      <c r="M215" t="s">
        <v>144</v>
      </c>
      <c r="N215" t="s">
        <v>162</v>
      </c>
      <c r="O215">
        <v>2022</v>
      </c>
      <c r="P215" t="s">
        <v>150</v>
      </c>
      <c r="Q215" t="s">
        <v>151</v>
      </c>
      <c r="R215" t="s">
        <v>267</v>
      </c>
      <c r="S215" t="s">
        <v>163</v>
      </c>
      <c r="T215" t="s">
        <v>85</v>
      </c>
      <c r="U215" t="s">
        <v>85</v>
      </c>
      <c r="V215" t="s">
        <v>85</v>
      </c>
      <c r="W215" t="s">
        <v>157</v>
      </c>
      <c r="X215" t="s">
        <v>158</v>
      </c>
      <c r="Y215" s="5" t="s">
        <v>6</v>
      </c>
      <c r="Z215" s="5" t="s">
        <v>7</v>
      </c>
      <c r="AA215" s="5" t="s">
        <v>8</v>
      </c>
      <c r="AB215" s="5" t="s">
        <v>9</v>
      </c>
      <c r="AC215" s="5" t="s">
        <v>10</v>
      </c>
      <c r="AD215" s="5" t="s">
        <v>11</v>
      </c>
      <c r="AE215" s="5" t="s">
        <v>4</v>
      </c>
    </row>
    <row r="216" spans="1:31" hidden="1" x14ac:dyDescent="0.25">
      <c r="A216" t="s">
        <v>82</v>
      </c>
      <c r="B216" t="s">
        <v>5</v>
      </c>
      <c r="C216" t="s">
        <v>5</v>
      </c>
      <c r="D216">
        <v>82</v>
      </c>
      <c r="E216" s="3" t="s">
        <v>397</v>
      </c>
      <c r="F216" s="3" t="s">
        <v>396</v>
      </c>
      <c r="G216" t="s">
        <v>395</v>
      </c>
      <c r="H216" s="7" t="str">
        <f t="shared" si="13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FUN0020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000023&amp;PIVOT=</v>
      </c>
      <c r="I216" t="str">
        <f t="shared" si="12"/>
        <v>C:\Users\A1146318\Deutsche Telekom AG\Top Management BI-Microstrategy - Dokumente\Knime\Output\C61X000023_FUN0020org.xlsx</v>
      </c>
      <c r="J216" t="s">
        <v>1</v>
      </c>
      <c r="K216" t="str">
        <f>_xlfn.XLOOKUP(J216&amp;L216,Perspective!$A$1:$A$30,Perspective!$B$1:$B$30)</f>
        <v>IST,ISTPY@IST,FC0@IST,FC4@IST,ACT_FLASH</v>
      </c>
      <c r="L216" t="s">
        <v>2</v>
      </c>
      <c r="M216" t="s">
        <v>144</v>
      </c>
      <c r="N216" t="s">
        <v>162</v>
      </c>
      <c r="O216">
        <v>2022</v>
      </c>
      <c r="P216" t="s">
        <v>150</v>
      </c>
      <c r="Q216" t="s">
        <v>151</v>
      </c>
      <c r="R216" t="s">
        <v>267</v>
      </c>
      <c r="S216" t="s">
        <v>163</v>
      </c>
      <c r="T216" t="s">
        <v>85</v>
      </c>
      <c r="U216" t="s">
        <v>85</v>
      </c>
      <c r="V216" t="s">
        <v>85</v>
      </c>
      <c r="W216" t="s">
        <v>157</v>
      </c>
      <c r="X216" t="s">
        <v>158</v>
      </c>
      <c r="Y216" s="5" t="s">
        <v>6</v>
      </c>
      <c r="Z216" s="5" t="s">
        <v>7</v>
      </c>
      <c r="AA216" s="5" t="s">
        <v>8</v>
      </c>
      <c r="AB216" s="5" t="s">
        <v>9</v>
      </c>
      <c r="AC216" s="5" t="s">
        <v>10</v>
      </c>
      <c r="AD216" s="5" t="s">
        <v>11</v>
      </c>
      <c r="AE216" s="5" t="s">
        <v>4</v>
      </c>
    </row>
    <row r="217" spans="1:31" hidden="1" x14ac:dyDescent="0.25">
      <c r="A217" t="s">
        <v>82</v>
      </c>
      <c r="B217" t="s">
        <v>5</v>
      </c>
      <c r="C217" t="s">
        <v>5</v>
      </c>
      <c r="D217">
        <v>82</v>
      </c>
      <c r="E217" s="3" t="s">
        <v>397</v>
      </c>
      <c r="F217" s="3" t="s">
        <v>396</v>
      </c>
      <c r="G217" t="s">
        <v>395</v>
      </c>
      <c r="H217" s="7" t="str">
        <f t="shared" si="13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FUN0020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000023&amp;PIVOT=</v>
      </c>
      <c r="I217" t="str">
        <f t="shared" si="12"/>
        <v>C:\Users\A1146318\Deutsche Telekom AG\Top Management BI-Microstrategy - Dokumente\Knime\Output\C61X000023_FUN0020rep.xlsx</v>
      </c>
      <c r="J217" t="s">
        <v>1</v>
      </c>
      <c r="K217" t="str">
        <f>_xlfn.XLOOKUP(J217&amp;L217,Perspective!$A$1:$A$30,Perspective!$B$1:$B$30)</f>
        <v>IST,ISTPY%23BASIS,FC0%23BASIS,FC4%23BASIS,ACT_FLASH</v>
      </c>
      <c r="L217" t="s">
        <v>12</v>
      </c>
      <c r="M217" t="s">
        <v>144</v>
      </c>
      <c r="N217" t="s">
        <v>162</v>
      </c>
      <c r="O217">
        <v>2022</v>
      </c>
      <c r="P217" t="s">
        <v>150</v>
      </c>
      <c r="Q217" t="s">
        <v>151</v>
      </c>
      <c r="R217" t="s">
        <v>267</v>
      </c>
      <c r="S217" t="s">
        <v>163</v>
      </c>
      <c r="T217" t="s">
        <v>85</v>
      </c>
      <c r="U217" t="s">
        <v>85</v>
      </c>
      <c r="V217" t="s">
        <v>85</v>
      </c>
      <c r="W217" t="s">
        <v>157</v>
      </c>
      <c r="X217" t="s">
        <v>158</v>
      </c>
      <c r="Y217" s="5" t="s">
        <v>6</v>
      </c>
      <c r="Z217" s="5" t="s">
        <v>7</v>
      </c>
      <c r="AA217" s="5" t="s">
        <v>8</v>
      </c>
      <c r="AB217" s="5" t="s">
        <v>9</v>
      </c>
      <c r="AC217" s="5" t="s">
        <v>10</v>
      </c>
      <c r="AD217" s="5" t="s">
        <v>11</v>
      </c>
      <c r="AE217" s="5" t="s">
        <v>4</v>
      </c>
    </row>
    <row r="218" spans="1:31" hidden="1" x14ac:dyDescent="0.25">
      <c r="A218" t="s">
        <v>82</v>
      </c>
      <c r="B218" t="s">
        <v>5</v>
      </c>
      <c r="C218" t="s">
        <v>5</v>
      </c>
      <c r="D218">
        <v>83</v>
      </c>
      <c r="E218" s="3" t="s">
        <v>399</v>
      </c>
      <c r="F218" s="3" t="s">
        <v>50</v>
      </c>
      <c r="G218" t="s">
        <v>398</v>
      </c>
      <c r="H218" s="7" t="str">
        <f t="shared" si="13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FUN0020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000002&amp;PIVOT=</v>
      </c>
      <c r="I218" t="str">
        <f t="shared" si="12"/>
        <v>C:\Users\A1146318\Deutsche Telekom AG\Top Management BI-Microstrategy - Dokumente\Knime\Output\C61X000002_FUN0020org.xlsx</v>
      </c>
      <c r="J218" t="s">
        <v>1</v>
      </c>
      <c r="K218" t="str">
        <f>_xlfn.XLOOKUP(J218&amp;L218,Perspective!$A$1:$A$30,Perspective!$B$1:$B$30)</f>
        <v>IST,ISTPY@IST,FC0@IST,FC4@IST,ACT_FLASH</v>
      </c>
      <c r="L218" t="s">
        <v>2</v>
      </c>
      <c r="M218" t="s">
        <v>144</v>
      </c>
      <c r="N218" t="s">
        <v>162</v>
      </c>
      <c r="O218">
        <v>2022</v>
      </c>
      <c r="P218" t="s">
        <v>150</v>
      </c>
      <c r="Q218" t="s">
        <v>151</v>
      </c>
      <c r="R218" t="s">
        <v>267</v>
      </c>
      <c r="S218" t="s">
        <v>163</v>
      </c>
      <c r="T218" t="s">
        <v>85</v>
      </c>
      <c r="U218" t="s">
        <v>85</v>
      </c>
      <c r="V218" t="s">
        <v>85</v>
      </c>
      <c r="W218" t="s">
        <v>157</v>
      </c>
      <c r="X218" t="s">
        <v>158</v>
      </c>
      <c r="Y218" s="5" t="s">
        <v>6</v>
      </c>
      <c r="Z218" s="5" t="s">
        <v>7</v>
      </c>
      <c r="AA218" s="5" t="s">
        <v>8</v>
      </c>
      <c r="AB218" s="5" t="s">
        <v>9</v>
      </c>
      <c r="AC218" s="5" t="s">
        <v>10</v>
      </c>
      <c r="AD218" s="5" t="s">
        <v>11</v>
      </c>
      <c r="AE218" s="5" t="s">
        <v>4</v>
      </c>
    </row>
    <row r="219" spans="1:31" hidden="1" x14ac:dyDescent="0.25">
      <c r="A219" t="s">
        <v>82</v>
      </c>
      <c r="B219" t="s">
        <v>5</v>
      </c>
      <c r="C219" t="s">
        <v>5</v>
      </c>
      <c r="D219">
        <v>83</v>
      </c>
      <c r="E219" s="3" t="s">
        <v>399</v>
      </c>
      <c r="F219" s="3" t="s">
        <v>50</v>
      </c>
      <c r="G219" t="s">
        <v>398</v>
      </c>
      <c r="H219" s="7" t="str">
        <f t="shared" si="13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FUN0020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000002&amp;PIVOT=</v>
      </c>
      <c r="I219" t="str">
        <f t="shared" si="12"/>
        <v>C:\Users\A1146318\Deutsche Telekom AG\Top Management BI-Microstrategy - Dokumente\Knime\Output\C61X000002_FUN0020rep.xlsx</v>
      </c>
      <c r="J219" t="s">
        <v>1</v>
      </c>
      <c r="K219" t="str">
        <f>_xlfn.XLOOKUP(J219&amp;L219,Perspective!$A$1:$A$30,Perspective!$B$1:$B$30)</f>
        <v>IST,ISTPY%23BASIS,FC0%23BASIS,FC4%23BASIS,ACT_FLASH</v>
      </c>
      <c r="L219" t="s">
        <v>12</v>
      </c>
      <c r="M219" t="s">
        <v>144</v>
      </c>
      <c r="N219" t="s">
        <v>162</v>
      </c>
      <c r="O219">
        <v>2022</v>
      </c>
      <c r="P219" t="s">
        <v>150</v>
      </c>
      <c r="Q219" t="s">
        <v>151</v>
      </c>
      <c r="R219" t="s">
        <v>267</v>
      </c>
      <c r="S219" t="s">
        <v>163</v>
      </c>
      <c r="T219" t="s">
        <v>85</v>
      </c>
      <c r="U219" t="s">
        <v>85</v>
      </c>
      <c r="V219" t="s">
        <v>85</v>
      </c>
      <c r="W219" t="s">
        <v>157</v>
      </c>
      <c r="X219" t="s">
        <v>158</v>
      </c>
      <c r="Y219" s="5" t="s">
        <v>6</v>
      </c>
      <c r="Z219" s="5" t="s">
        <v>7</v>
      </c>
      <c r="AA219" s="5" t="s">
        <v>8</v>
      </c>
      <c r="AB219" s="5" t="s">
        <v>9</v>
      </c>
      <c r="AC219" s="5" t="s">
        <v>10</v>
      </c>
      <c r="AD219" s="5" t="s">
        <v>11</v>
      </c>
      <c r="AE219" s="5" t="s">
        <v>4</v>
      </c>
    </row>
    <row r="220" spans="1:31" hidden="1" x14ac:dyDescent="0.25">
      <c r="A220" t="s">
        <v>82</v>
      </c>
      <c r="B220" t="s">
        <v>5</v>
      </c>
      <c r="C220" t="s">
        <v>5</v>
      </c>
      <c r="D220">
        <v>84</v>
      </c>
      <c r="E220" s="3" t="s">
        <v>400</v>
      </c>
      <c r="F220" s="3" t="s">
        <v>52</v>
      </c>
      <c r="G220" t="s">
        <v>401</v>
      </c>
      <c r="H220" s="7" t="str">
        <f t="shared" si="13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FUN0020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000005&amp;PIVOT=</v>
      </c>
      <c r="I220" t="str">
        <f t="shared" si="12"/>
        <v>C:\Users\A1146318\Deutsche Telekom AG\Top Management BI-Microstrategy - Dokumente\Knime\Output\C61X000005_FUN0020org.xlsx</v>
      </c>
      <c r="J220" t="s">
        <v>1</v>
      </c>
      <c r="K220" t="str">
        <f>_xlfn.XLOOKUP(J220&amp;L220,Perspective!$A$1:$A$30,Perspective!$B$1:$B$30)</f>
        <v>IST,ISTPY@IST,FC0@IST,FC4@IST,ACT_FLASH</v>
      </c>
      <c r="L220" t="s">
        <v>2</v>
      </c>
      <c r="M220" t="s">
        <v>144</v>
      </c>
      <c r="N220" t="s">
        <v>162</v>
      </c>
      <c r="O220">
        <v>2022</v>
      </c>
      <c r="P220" t="s">
        <v>150</v>
      </c>
      <c r="Q220" t="s">
        <v>151</v>
      </c>
      <c r="R220" t="s">
        <v>267</v>
      </c>
      <c r="S220" t="s">
        <v>163</v>
      </c>
      <c r="T220" t="s">
        <v>85</v>
      </c>
      <c r="U220" t="s">
        <v>85</v>
      </c>
      <c r="V220" t="s">
        <v>85</v>
      </c>
      <c r="W220" t="s">
        <v>157</v>
      </c>
      <c r="X220" t="s">
        <v>158</v>
      </c>
      <c r="Y220" s="5" t="s">
        <v>6</v>
      </c>
      <c r="Z220" s="5" t="s">
        <v>7</v>
      </c>
      <c r="AA220" s="5" t="s">
        <v>8</v>
      </c>
      <c r="AB220" s="5" t="s">
        <v>9</v>
      </c>
      <c r="AC220" s="5" t="s">
        <v>10</v>
      </c>
      <c r="AD220" s="5" t="s">
        <v>11</v>
      </c>
      <c r="AE220" s="5" t="s">
        <v>4</v>
      </c>
    </row>
    <row r="221" spans="1:31" hidden="1" x14ac:dyDescent="0.25">
      <c r="A221" t="s">
        <v>82</v>
      </c>
      <c r="B221" t="s">
        <v>5</v>
      </c>
      <c r="C221" t="s">
        <v>5</v>
      </c>
      <c r="D221">
        <v>84</v>
      </c>
      <c r="E221" s="3" t="s">
        <v>400</v>
      </c>
      <c r="F221" s="3" t="s">
        <v>52</v>
      </c>
      <c r="G221" t="s">
        <v>401</v>
      </c>
      <c r="H221" s="7" t="str">
        <f t="shared" si="13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FUN0020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X000005&amp;PIVOT=</v>
      </c>
      <c r="I221" t="str">
        <f t="shared" si="12"/>
        <v>C:\Users\A1146318\Deutsche Telekom AG\Top Management BI-Microstrategy - Dokumente\Knime\Output\C61X000005_FUN0020rep.xlsx</v>
      </c>
      <c r="J221" t="s">
        <v>1</v>
      </c>
      <c r="K221" t="str">
        <f>_xlfn.XLOOKUP(J221&amp;L221,Perspective!$A$1:$A$30,Perspective!$B$1:$B$30)</f>
        <v>IST,ISTPY%23BASIS,FC0%23BASIS,FC4%23BASIS,ACT_FLASH</v>
      </c>
      <c r="L221" t="s">
        <v>12</v>
      </c>
      <c r="M221" t="s">
        <v>144</v>
      </c>
      <c r="N221" t="s">
        <v>162</v>
      </c>
      <c r="O221">
        <v>2022</v>
      </c>
      <c r="P221" t="s">
        <v>150</v>
      </c>
      <c r="Q221" t="s">
        <v>151</v>
      </c>
      <c r="R221" t="s">
        <v>267</v>
      </c>
      <c r="S221" t="s">
        <v>163</v>
      </c>
      <c r="T221" t="s">
        <v>85</v>
      </c>
      <c r="U221" t="s">
        <v>85</v>
      </c>
      <c r="V221" t="s">
        <v>85</v>
      </c>
      <c r="W221" t="s">
        <v>157</v>
      </c>
      <c r="X221" t="s">
        <v>158</v>
      </c>
      <c r="Y221" s="5" t="s">
        <v>6</v>
      </c>
      <c r="Z221" s="5" t="s">
        <v>7</v>
      </c>
      <c r="AA221" s="5" t="s">
        <v>8</v>
      </c>
      <c r="AB221" s="5" t="s">
        <v>9</v>
      </c>
      <c r="AC221" s="5" t="s">
        <v>10</v>
      </c>
      <c r="AD221" s="5" t="s">
        <v>11</v>
      </c>
      <c r="AE221" s="5" t="s">
        <v>4</v>
      </c>
    </row>
    <row r="222" spans="1:31" hidden="1" x14ac:dyDescent="0.25">
      <c r="A222" t="s">
        <v>82</v>
      </c>
      <c r="B222" t="s">
        <v>5</v>
      </c>
      <c r="C222" t="s">
        <v>5</v>
      </c>
      <c r="D222">
        <v>85</v>
      </c>
      <c r="E222" s="3" t="s">
        <v>404</v>
      </c>
      <c r="F222" s="3" t="s">
        <v>403</v>
      </c>
      <c r="G222" t="s">
        <v>402</v>
      </c>
      <c r="H222" s="7" t="str">
        <f t="shared" si="13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FUN0020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66X000001&amp;PIVOT=</v>
      </c>
      <c r="I222" t="str">
        <f t="shared" si="12"/>
        <v>C:\Users\A1146318\Deutsche Telekom AG\Top Management BI-Microstrategy - Dokumente\Knime\Output\C66X000001_FUN0020org.xlsx</v>
      </c>
      <c r="J222" t="s">
        <v>1</v>
      </c>
      <c r="K222" t="str">
        <f>_xlfn.XLOOKUP(J222&amp;L222,Perspective!$A$1:$A$30,Perspective!$B$1:$B$30)</f>
        <v>IST,ISTPY@IST,FC0@IST,FC4@IST,ACT_FLASH</v>
      </c>
      <c r="L222" t="s">
        <v>2</v>
      </c>
      <c r="M222" t="s">
        <v>144</v>
      </c>
      <c r="N222" t="s">
        <v>162</v>
      </c>
      <c r="O222">
        <v>2022</v>
      </c>
      <c r="P222" t="s">
        <v>150</v>
      </c>
      <c r="Q222" t="s">
        <v>151</v>
      </c>
      <c r="R222" t="s">
        <v>267</v>
      </c>
      <c r="S222" t="s">
        <v>163</v>
      </c>
      <c r="T222" t="s">
        <v>85</v>
      </c>
      <c r="U222" t="s">
        <v>85</v>
      </c>
      <c r="V222" t="s">
        <v>85</v>
      </c>
      <c r="W222" t="s">
        <v>157</v>
      </c>
      <c r="X222" t="s">
        <v>158</v>
      </c>
      <c r="Y222" s="5" t="s">
        <v>6</v>
      </c>
      <c r="Z222" s="5" t="s">
        <v>7</v>
      </c>
      <c r="AA222" s="5" t="s">
        <v>8</v>
      </c>
      <c r="AB222" s="5" t="s">
        <v>9</v>
      </c>
      <c r="AC222" s="5" t="s">
        <v>10</v>
      </c>
      <c r="AD222" s="5" t="s">
        <v>11</v>
      </c>
      <c r="AE222" s="5" t="s">
        <v>4</v>
      </c>
    </row>
    <row r="223" spans="1:31" hidden="1" x14ac:dyDescent="0.25">
      <c r="A223" t="s">
        <v>82</v>
      </c>
      <c r="B223" t="s">
        <v>5</v>
      </c>
      <c r="C223" t="s">
        <v>5</v>
      </c>
      <c r="D223">
        <v>85</v>
      </c>
      <c r="E223" s="3" t="s">
        <v>404</v>
      </c>
      <c r="F223" s="3" t="s">
        <v>403</v>
      </c>
      <c r="G223" t="s">
        <v>402</v>
      </c>
      <c r="H223" s="7" t="str">
        <f t="shared" si="13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FUN0020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66X000001&amp;PIVOT=</v>
      </c>
      <c r="I223" t="str">
        <f t="shared" si="12"/>
        <v>C:\Users\A1146318\Deutsche Telekom AG\Top Management BI-Microstrategy - Dokumente\Knime\Output\C66X000001_FUN0020rep.xlsx</v>
      </c>
      <c r="J223" t="s">
        <v>1</v>
      </c>
      <c r="K223" t="str">
        <f>_xlfn.XLOOKUP(J223&amp;L223,Perspective!$A$1:$A$30,Perspective!$B$1:$B$30)</f>
        <v>IST,ISTPY%23BASIS,FC0%23BASIS,FC4%23BASIS,ACT_FLASH</v>
      </c>
      <c r="L223" t="s">
        <v>12</v>
      </c>
      <c r="M223" t="s">
        <v>144</v>
      </c>
      <c r="N223" t="s">
        <v>162</v>
      </c>
      <c r="O223">
        <v>2022</v>
      </c>
      <c r="P223" t="s">
        <v>150</v>
      </c>
      <c r="Q223" t="s">
        <v>151</v>
      </c>
      <c r="R223" t="s">
        <v>267</v>
      </c>
      <c r="S223" t="s">
        <v>163</v>
      </c>
      <c r="T223" t="s">
        <v>85</v>
      </c>
      <c r="U223" t="s">
        <v>85</v>
      </c>
      <c r="V223" t="s">
        <v>85</v>
      </c>
      <c r="W223" t="s">
        <v>157</v>
      </c>
      <c r="X223" t="s">
        <v>158</v>
      </c>
      <c r="Y223" s="5" t="s">
        <v>6</v>
      </c>
      <c r="Z223" s="5" t="s">
        <v>7</v>
      </c>
      <c r="AA223" s="5" t="s">
        <v>8</v>
      </c>
      <c r="AB223" s="5" t="s">
        <v>9</v>
      </c>
      <c r="AC223" s="5" t="s">
        <v>10</v>
      </c>
      <c r="AD223" s="5" t="s">
        <v>11</v>
      </c>
      <c r="AE223" s="5" t="s">
        <v>4</v>
      </c>
    </row>
    <row r="224" spans="1:31" hidden="1" x14ac:dyDescent="0.25">
      <c r="A224" t="s">
        <v>82</v>
      </c>
      <c r="B224" t="s">
        <v>5</v>
      </c>
      <c r="C224" t="s">
        <v>5</v>
      </c>
      <c r="D224">
        <v>81</v>
      </c>
      <c r="E224" s="3" t="s">
        <v>412</v>
      </c>
      <c r="F224" s="3" t="s">
        <v>392</v>
      </c>
      <c r="G224" t="s">
        <v>393</v>
      </c>
      <c r="H224" s="7" t="str">
        <f t="shared" si="13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FUN0010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610000000&amp;PIVOT=</v>
      </c>
      <c r="I224" t="str">
        <f t="shared" si="12"/>
        <v>C:\Users\A1146318\Deutsche Telekom AG\Top Management BI-Microstrategy - Dokumente\Knime\Output\C610000000_FUN0010org.xlsx</v>
      </c>
      <c r="J224" t="s">
        <v>1</v>
      </c>
      <c r="K224" t="str">
        <f>_xlfn.XLOOKUP(J224&amp;L224,Perspective!$A$1:$A$30,Perspective!$B$1:$B$30)</f>
        <v>IST,ISTPY@IST,FC0@IST,FC4@IST,ACT_FLASH</v>
      </c>
      <c r="L224" t="s">
        <v>2</v>
      </c>
      <c r="M224" t="s">
        <v>144</v>
      </c>
      <c r="N224" t="s">
        <v>162</v>
      </c>
      <c r="O224">
        <v>2022</v>
      </c>
      <c r="P224" t="s">
        <v>150</v>
      </c>
      <c r="Q224" t="s">
        <v>151</v>
      </c>
      <c r="R224" t="s">
        <v>273</v>
      </c>
      <c r="S224" t="s">
        <v>163</v>
      </c>
      <c r="T224" t="s">
        <v>85</v>
      </c>
      <c r="U224" t="s">
        <v>85</v>
      </c>
      <c r="V224" t="s">
        <v>85</v>
      </c>
      <c r="W224" t="s">
        <v>157</v>
      </c>
      <c r="X224" t="s">
        <v>158</v>
      </c>
      <c r="Y224" s="5" t="s">
        <v>6</v>
      </c>
      <c r="Z224" s="5" t="s">
        <v>7</v>
      </c>
      <c r="AA224" s="5" t="s">
        <v>8</v>
      </c>
      <c r="AB224" s="5" t="s">
        <v>9</v>
      </c>
      <c r="AC224" s="5" t="s">
        <v>10</v>
      </c>
      <c r="AD224" s="5" t="s">
        <v>11</v>
      </c>
      <c r="AE224" s="5" t="s">
        <v>4</v>
      </c>
    </row>
    <row r="225" spans="1:31" hidden="1" x14ac:dyDescent="0.25">
      <c r="A225" t="s">
        <v>82</v>
      </c>
      <c r="B225" t="s">
        <v>5</v>
      </c>
      <c r="C225" t="s">
        <v>5</v>
      </c>
      <c r="D225">
        <v>81</v>
      </c>
      <c r="E225" s="3" t="s">
        <v>412</v>
      </c>
      <c r="F225" s="3" t="s">
        <v>392</v>
      </c>
      <c r="G225" t="s">
        <v>393</v>
      </c>
      <c r="H225" s="7" t="str">
        <f t="shared" si="13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FUN0010&amp;LAYER=ALL&amp;SUBJECT=ALL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610000000&amp;PIVOT=</v>
      </c>
      <c r="I225" t="str">
        <f t="shared" si="12"/>
        <v>C:\Users\A1146318\Deutsche Telekom AG\Top Management BI-Microstrategy - Dokumente\Knime\Output\C610000000_FUN0010rep.xlsx</v>
      </c>
      <c r="J225" t="s">
        <v>1</v>
      </c>
      <c r="K225" t="str">
        <f>_xlfn.XLOOKUP(J225&amp;L225,Perspective!$A$1:$A$30,Perspective!$B$1:$B$30)</f>
        <v>IST,ISTPY%23BASIS,FC0%23BASIS,FC4%23BASIS,ACT_FLASH</v>
      </c>
      <c r="L225" t="s">
        <v>12</v>
      </c>
      <c r="M225" t="s">
        <v>144</v>
      </c>
      <c r="N225" t="s">
        <v>162</v>
      </c>
      <c r="O225">
        <v>2022</v>
      </c>
      <c r="P225" t="s">
        <v>150</v>
      </c>
      <c r="Q225" t="s">
        <v>151</v>
      </c>
      <c r="R225" t="s">
        <v>273</v>
      </c>
      <c r="S225" t="s">
        <v>163</v>
      </c>
      <c r="T225" t="s">
        <v>85</v>
      </c>
      <c r="U225" t="s">
        <v>85</v>
      </c>
      <c r="V225" t="s">
        <v>85</v>
      </c>
      <c r="W225" t="s">
        <v>157</v>
      </c>
      <c r="X225" t="s">
        <v>158</v>
      </c>
      <c r="Y225" s="5" t="s">
        <v>6</v>
      </c>
      <c r="Z225" s="5" t="s">
        <v>7</v>
      </c>
      <c r="AA225" s="5" t="s">
        <v>8</v>
      </c>
      <c r="AB225" s="5" t="s">
        <v>9</v>
      </c>
      <c r="AC225" s="5" t="s">
        <v>10</v>
      </c>
      <c r="AD225" s="5" t="s">
        <v>11</v>
      </c>
      <c r="AE225" s="5" t="s">
        <v>4</v>
      </c>
    </row>
    <row r="226" spans="1:31" hidden="1" x14ac:dyDescent="0.25">
      <c r="A226" t="s">
        <v>82</v>
      </c>
      <c r="B226" t="s">
        <v>5</v>
      </c>
      <c r="C226" t="s">
        <v>5</v>
      </c>
      <c r="D226">
        <v>82</v>
      </c>
      <c r="E226" s="3" t="s">
        <v>413</v>
      </c>
      <c r="F226" s="3">
        <v>959205090</v>
      </c>
      <c r="G226" t="s">
        <v>245</v>
      </c>
      <c r="H226" s="7" t="str">
        <f t="shared" si="13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SE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959205090&amp;PIVOT=</v>
      </c>
      <c r="I226" t="str">
        <f t="shared" si="12"/>
        <v>C:\Users\A1146318\Deutsche Telekom AG\Top Management BI-Microstrategy - Dokumente\Knime\Output\959205090SForg.xlsx</v>
      </c>
      <c r="J226" t="s">
        <v>1</v>
      </c>
      <c r="K226" t="str">
        <f>_xlfn.XLOOKUP(J226&amp;L226,Perspective!$A$1:$A$30,Perspective!$B$1:$B$30)</f>
        <v>IST,ISTPY@IST,FC0@IST,FC4@IST,ACT_FLASH</v>
      </c>
      <c r="L226" t="s">
        <v>2</v>
      </c>
      <c r="M226" t="s">
        <v>144</v>
      </c>
      <c r="N226" t="s">
        <v>162</v>
      </c>
      <c r="O226">
        <v>2022</v>
      </c>
      <c r="P226" t="s">
        <v>150</v>
      </c>
      <c r="Q226" t="s">
        <v>151</v>
      </c>
      <c r="R226" t="s">
        <v>160</v>
      </c>
      <c r="S226" t="s">
        <v>163</v>
      </c>
      <c r="T226" t="s">
        <v>85</v>
      </c>
      <c r="U226" t="s">
        <v>309</v>
      </c>
      <c r="V226" t="s">
        <v>85</v>
      </c>
      <c r="W226" t="s">
        <v>157</v>
      </c>
      <c r="X226" t="s">
        <v>158</v>
      </c>
      <c r="Y226" s="5" t="s">
        <v>6</v>
      </c>
      <c r="Z226" s="5" t="s">
        <v>7</v>
      </c>
      <c r="AA226" s="5" t="s">
        <v>8</v>
      </c>
      <c r="AB226" s="5" t="s">
        <v>9</v>
      </c>
      <c r="AC226" s="5" t="s">
        <v>10</v>
      </c>
      <c r="AD226" s="5" t="s">
        <v>11</v>
      </c>
      <c r="AE226" s="5" t="s">
        <v>4</v>
      </c>
    </row>
    <row r="227" spans="1:31" hidden="1" x14ac:dyDescent="0.25">
      <c r="A227" t="s">
        <v>82</v>
      </c>
      <c r="B227" t="s">
        <v>5</v>
      </c>
      <c r="C227" t="s">
        <v>5</v>
      </c>
      <c r="D227">
        <v>82</v>
      </c>
      <c r="E227" s="3" t="s">
        <v>413</v>
      </c>
      <c r="F227" s="3">
        <v>959205090</v>
      </c>
      <c r="G227" t="s">
        <v>245</v>
      </c>
      <c r="H227" s="7" t="str">
        <f t="shared" si="13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SE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959205090&amp;PIVOT=</v>
      </c>
      <c r="I227" t="str">
        <f t="shared" si="12"/>
        <v>C:\Users\A1146318\Deutsche Telekom AG\Top Management BI-Microstrategy - Dokumente\Knime\Output\959205090SFrep.xlsx</v>
      </c>
      <c r="J227" t="s">
        <v>1</v>
      </c>
      <c r="K227" t="str">
        <f>_xlfn.XLOOKUP(J227&amp;L227,Perspective!$A$1:$A$30,Perspective!$B$1:$B$30)</f>
        <v>IST,ISTPY%23BASIS,FC0%23BASIS,FC4%23BASIS,ACT_FLASH</v>
      </c>
      <c r="L227" t="s">
        <v>12</v>
      </c>
      <c r="M227" t="s">
        <v>144</v>
      </c>
      <c r="N227" t="s">
        <v>162</v>
      </c>
      <c r="O227">
        <v>2022</v>
      </c>
      <c r="P227" t="s">
        <v>150</v>
      </c>
      <c r="Q227" t="s">
        <v>151</v>
      </c>
      <c r="R227" t="s">
        <v>160</v>
      </c>
      <c r="S227" t="s">
        <v>163</v>
      </c>
      <c r="T227" t="s">
        <v>85</v>
      </c>
      <c r="U227" t="s">
        <v>309</v>
      </c>
      <c r="V227" t="s">
        <v>85</v>
      </c>
      <c r="W227" t="s">
        <v>157</v>
      </c>
      <c r="X227" t="s">
        <v>158</v>
      </c>
      <c r="Y227" s="5" t="s">
        <v>6</v>
      </c>
      <c r="Z227" s="5" t="s">
        <v>7</v>
      </c>
      <c r="AA227" s="5" t="s">
        <v>8</v>
      </c>
      <c r="AB227" s="5" t="s">
        <v>9</v>
      </c>
      <c r="AC227" s="5" t="s">
        <v>10</v>
      </c>
      <c r="AD227" s="5" t="s">
        <v>11</v>
      </c>
      <c r="AE227" s="5" t="s">
        <v>4</v>
      </c>
    </row>
    <row r="228" spans="1:31" hidden="1" x14ac:dyDescent="0.25">
      <c r="A228" t="s">
        <v>82</v>
      </c>
      <c r="B228" t="s">
        <v>5</v>
      </c>
      <c r="C228" t="s">
        <v>5</v>
      </c>
      <c r="D228">
        <v>83</v>
      </c>
      <c r="E228" s="3" t="s">
        <v>416</v>
      </c>
      <c r="F228" s="3">
        <v>959205090</v>
      </c>
      <c r="G228" t="s">
        <v>414</v>
      </c>
      <c r="H228" s="7" t="str">
        <f t="shared" si="13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SF0100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959205090&amp;PIVOT=</v>
      </c>
      <c r="I228" t="str">
        <f t="shared" si="12"/>
        <v>C:\Users\A1146318\Deutsche Telekom AG\Top Management BI-Microstrategy - Dokumente\Knime\Output\959205090pSForg.xlsx</v>
      </c>
      <c r="J228" t="s">
        <v>1</v>
      </c>
      <c r="K228" t="str">
        <f>_xlfn.XLOOKUP(J228&amp;L228,Perspective!$A$1:$A$30,Perspective!$B$1:$B$30)</f>
        <v>IST,ISTPY@IST,FC0@IST,FC4@IST,ACT_FLASH</v>
      </c>
      <c r="L228" t="s">
        <v>2</v>
      </c>
      <c r="M228" t="s">
        <v>144</v>
      </c>
      <c r="N228" t="s">
        <v>162</v>
      </c>
      <c r="O228">
        <v>2022</v>
      </c>
      <c r="P228" t="s">
        <v>150</v>
      </c>
      <c r="Q228" t="s">
        <v>151</v>
      </c>
      <c r="R228" t="s">
        <v>160</v>
      </c>
      <c r="S228" t="s">
        <v>163</v>
      </c>
      <c r="T228" t="s">
        <v>85</v>
      </c>
      <c r="U228" t="s">
        <v>308</v>
      </c>
      <c r="V228" t="s">
        <v>85</v>
      </c>
      <c r="W228" t="s">
        <v>157</v>
      </c>
      <c r="X228" t="s">
        <v>158</v>
      </c>
      <c r="Y228" s="5" t="s">
        <v>6</v>
      </c>
      <c r="Z228" s="5" t="s">
        <v>7</v>
      </c>
      <c r="AA228" s="5" t="s">
        <v>8</v>
      </c>
      <c r="AB228" s="5" t="s">
        <v>9</v>
      </c>
      <c r="AC228" s="5" t="s">
        <v>10</v>
      </c>
      <c r="AD228" s="5" t="s">
        <v>11</v>
      </c>
      <c r="AE228" s="5" t="s">
        <v>4</v>
      </c>
    </row>
    <row r="229" spans="1:31" hidden="1" x14ac:dyDescent="0.25">
      <c r="A229" t="s">
        <v>82</v>
      </c>
      <c r="B229" t="s">
        <v>5</v>
      </c>
      <c r="C229" t="s">
        <v>5</v>
      </c>
      <c r="D229">
        <v>83</v>
      </c>
      <c r="E229" s="3" t="s">
        <v>416</v>
      </c>
      <c r="F229" s="3">
        <v>959205090</v>
      </c>
      <c r="G229" t="s">
        <v>414</v>
      </c>
      <c r="H229" s="7" t="str">
        <f t="shared" si="13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SF0100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959205090&amp;PIVOT=</v>
      </c>
      <c r="I229" t="str">
        <f t="shared" si="12"/>
        <v>C:\Users\A1146318\Deutsche Telekom AG\Top Management BI-Microstrategy - Dokumente\Knime\Output\959205090pSFrep.xlsx</v>
      </c>
      <c r="J229" t="s">
        <v>1</v>
      </c>
      <c r="K229" t="str">
        <f>_xlfn.XLOOKUP(J229&amp;L229,Perspective!$A$1:$A$30,Perspective!$B$1:$B$30)</f>
        <v>IST,ISTPY%23BASIS,FC0%23BASIS,FC4%23BASIS,ACT_FLASH</v>
      </c>
      <c r="L229" t="s">
        <v>12</v>
      </c>
      <c r="M229" t="s">
        <v>144</v>
      </c>
      <c r="N229" t="s">
        <v>162</v>
      </c>
      <c r="O229">
        <v>2022</v>
      </c>
      <c r="P229" t="s">
        <v>150</v>
      </c>
      <c r="Q229" t="s">
        <v>151</v>
      </c>
      <c r="R229" t="s">
        <v>160</v>
      </c>
      <c r="S229" t="s">
        <v>163</v>
      </c>
      <c r="T229" t="s">
        <v>85</v>
      </c>
      <c r="U229" t="s">
        <v>308</v>
      </c>
      <c r="V229" t="s">
        <v>85</v>
      </c>
      <c r="W229" t="s">
        <v>157</v>
      </c>
      <c r="X229" t="s">
        <v>158</v>
      </c>
      <c r="Y229" s="5" t="s">
        <v>6</v>
      </c>
      <c r="Z229" s="5" t="s">
        <v>7</v>
      </c>
      <c r="AA229" s="5" t="s">
        <v>8</v>
      </c>
      <c r="AB229" s="5" t="s">
        <v>9</v>
      </c>
      <c r="AC229" s="5" t="s">
        <v>10</v>
      </c>
      <c r="AD229" s="5" t="s">
        <v>11</v>
      </c>
      <c r="AE229" s="5" t="s">
        <v>4</v>
      </c>
    </row>
    <row r="230" spans="1:31" hidden="1" x14ac:dyDescent="0.25">
      <c r="A230" t="s">
        <v>82</v>
      </c>
      <c r="B230" t="s">
        <v>5</v>
      </c>
      <c r="C230" t="s">
        <v>5</v>
      </c>
      <c r="D230">
        <v>83</v>
      </c>
      <c r="E230" s="3" t="s">
        <v>417</v>
      </c>
      <c r="F230" s="3">
        <v>959205090</v>
      </c>
      <c r="G230" t="s">
        <v>415</v>
      </c>
      <c r="H230" s="7" t="str">
        <f t="shared" si="13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SF0200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959205090&amp;PIVOT=</v>
      </c>
      <c r="I230" t="str">
        <f t="shared" si="12"/>
        <v>C:\Users\A1146318\Deutsche Telekom AG\Top Management BI-Microstrategy - Dokumente\Knime\Output\959205090non-pSForg.xlsx</v>
      </c>
      <c r="J230" t="s">
        <v>1</v>
      </c>
      <c r="K230" t="str">
        <f>_xlfn.XLOOKUP(J230&amp;L230,Perspective!$A$1:$A$30,Perspective!$B$1:$B$30)</f>
        <v>IST,ISTPY@IST,FC0@IST,FC4@IST,ACT_FLASH</v>
      </c>
      <c r="L230" t="s">
        <v>2</v>
      </c>
      <c r="M230" t="s">
        <v>144</v>
      </c>
      <c r="N230" t="s">
        <v>162</v>
      </c>
      <c r="O230">
        <v>2022</v>
      </c>
      <c r="P230" t="s">
        <v>150</v>
      </c>
      <c r="Q230" t="s">
        <v>151</v>
      </c>
      <c r="R230" t="s">
        <v>160</v>
      </c>
      <c r="S230" t="s">
        <v>163</v>
      </c>
      <c r="T230" t="s">
        <v>85</v>
      </c>
      <c r="U230" t="s">
        <v>418</v>
      </c>
      <c r="V230" t="s">
        <v>85</v>
      </c>
      <c r="W230" t="s">
        <v>157</v>
      </c>
      <c r="X230" t="s">
        <v>158</v>
      </c>
      <c r="Y230" s="5" t="s">
        <v>6</v>
      </c>
      <c r="Z230" s="5" t="s">
        <v>7</v>
      </c>
      <c r="AA230" s="5" t="s">
        <v>8</v>
      </c>
      <c r="AB230" s="5" t="s">
        <v>9</v>
      </c>
      <c r="AC230" s="5" t="s">
        <v>10</v>
      </c>
      <c r="AD230" s="5" t="s">
        <v>11</v>
      </c>
      <c r="AE230" s="5" t="s">
        <v>4</v>
      </c>
    </row>
    <row r="231" spans="1:31" hidden="1" x14ac:dyDescent="0.25">
      <c r="A231" t="s">
        <v>82</v>
      </c>
      <c r="B231" t="s">
        <v>5</v>
      </c>
      <c r="C231" t="s">
        <v>5</v>
      </c>
      <c r="D231">
        <v>83</v>
      </c>
      <c r="E231" s="3" t="s">
        <v>417</v>
      </c>
      <c r="F231" s="3">
        <v>959205090</v>
      </c>
      <c r="G231" t="s">
        <v>415</v>
      </c>
      <c r="H231" s="7" t="str">
        <f t="shared" si="13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SF0200&amp;SUBJECTID=AL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959205090&amp;PIVOT=</v>
      </c>
      <c r="I231" t="str">
        <f t="shared" si="12"/>
        <v>C:\Users\A1146318\Deutsche Telekom AG\Top Management BI-Microstrategy - Dokumente\Knime\Output\959205090non-pSFrep.xlsx</v>
      </c>
      <c r="J231" t="s">
        <v>1</v>
      </c>
      <c r="K231" t="str">
        <f>_xlfn.XLOOKUP(J231&amp;L231,Perspective!$A$1:$A$30,Perspective!$B$1:$B$30)</f>
        <v>IST,ISTPY%23BASIS,FC0%23BASIS,FC4%23BASIS,ACT_FLASH</v>
      </c>
      <c r="L231" t="s">
        <v>12</v>
      </c>
      <c r="M231" t="s">
        <v>144</v>
      </c>
      <c r="N231" t="s">
        <v>162</v>
      </c>
      <c r="O231">
        <v>2022</v>
      </c>
      <c r="P231" t="s">
        <v>150</v>
      </c>
      <c r="Q231" t="s">
        <v>151</v>
      </c>
      <c r="R231" t="s">
        <v>160</v>
      </c>
      <c r="S231" t="s">
        <v>163</v>
      </c>
      <c r="T231" t="s">
        <v>85</v>
      </c>
      <c r="U231" t="s">
        <v>418</v>
      </c>
      <c r="V231" t="s">
        <v>85</v>
      </c>
      <c r="W231" t="s">
        <v>157</v>
      </c>
      <c r="X231" t="s">
        <v>158</v>
      </c>
      <c r="Y231" s="5" t="s">
        <v>6</v>
      </c>
      <c r="Z231" s="5" t="s">
        <v>7</v>
      </c>
      <c r="AA231" s="5" t="s">
        <v>8</v>
      </c>
      <c r="AB231" s="5" t="s">
        <v>9</v>
      </c>
      <c r="AC231" s="5" t="s">
        <v>10</v>
      </c>
      <c r="AD231" s="5" t="s">
        <v>11</v>
      </c>
      <c r="AE231" s="5" t="s">
        <v>4</v>
      </c>
    </row>
    <row r="232" spans="1:31" ht="15" hidden="1" customHeight="1" x14ac:dyDescent="0.25">
      <c r="A232" t="s">
        <v>82</v>
      </c>
      <c r="B232" t="s">
        <v>5</v>
      </c>
      <c r="C232" t="s">
        <v>5</v>
      </c>
      <c r="D232">
        <v>83</v>
      </c>
      <c r="E232" s="3" t="s">
        <v>419</v>
      </c>
      <c r="F232" s="3" t="s">
        <v>259</v>
      </c>
      <c r="G232" t="s">
        <v>246</v>
      </c>
      <c r="H232" s="7" t="str">
        <f t="shared" si="13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SE&amp;SUBJECTID=mMC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F-FCF-1301&amp;PIVOT=</v>
      </c>
      <c r="I232" t="str">
        <f t="shared" si="12"/>
        <v>C:\Users\A1146318\Deutsche Telekom AG\Top Management BI-Microstrategy - Dokumente\Knime\Output\CF-FCF-1301SForg.xlsx</v>
      </c>
      <c r="J232" t="s">
        <v>1</v>
      </c>
      <c r="K232" t="str">
        <f>_xlfn.XLOOKUP(J232&amp;L232,Perspective!$A$1:$A$30,Perspective!$B$1:$B$30)</f>
        <v>IST,ISTPY@IST,FC0@IST,FC4@IST,ACT_FLASH</v>
      </c>
      <c r="L232" t="s">
        <v>2</v>
      </c>
      <c r="M232" t="s">
        <v>144</v>
      </c>
      <c r="N232" t="s">
        <v>162</v>
      </c>
      <c r="O232">
        <v>2022</v>
      </c>
      <c r="P232" t="s">
        <v>150</v>
      </c>
      <c r="Q232" t="s">
        <v>151</v>
      </c>
      <c r="R232" t="s">
        <v>160</v>
      </c>
      <c r="S232" t="s">
        <v>163</v>
      </c>
      <c r="T232" t="s">
        <v>85</v>
      </c>
      <c r="U232" t="s">
        <v>309</v>
      </c>
      <c r="V232" t="s">
        <v>310</v>
      </c>
      <c r="W232" t="s">
        <v>157</v>
      </c>
      <c r="X232" t="s">
        <v>158</v>
      </c>
      <c r="Y232" s="5" t="s">
        <v>6</v>
      </c>
      <c r="Z232" s="5" t="s">
        <v>7</v>
      </c>
      <c r="AA232" s="5" t="s">
        <v>8</v>
      </c>
      <c r="AB232" s="5" t="s">
        <v>9</v>
      </c>
      <c r="AC232" s="5" t="s">
        <v>10</v>
      </c>
      <c r="AD232" s="5" t="s">
        <v>11</v>
      </c>
      <c r="AE232" s="5" t="s">
        <v>4</v>
      </c>
    </row>
    <row r="233" spans="1:31" ht="15" hidden="1" customHeight="1" x14ac:dyDescent="0.25">
      <c r="A233" t="s">
        <v>82</v>
      </c>
      <c r="B233" t="s">
        <v>5</v>
      </c>
      <c r="C233" t="s">
        <v>5</v>
      </c>
      <c r="D233">
        <v>83</v>
      </c>
      <c r="E233" s="3" t="s">
        <v>419</v>
      </c>
      <c r="F233" s="3" t="s">
        <v>259</v>
      </c>
      <c r="G233" t="s">
        <v>246</v>
      </c>
      <c r="H233" s="7" t="str">
        <f t="shared" si="13"/>
        <v>https://finex.telekom.de/CLMSTR/api/Finex/Values?SERVER=HE113381.emea1.cds.t-internal.com&amp;DATABASE=FINEX22_B&amp;CUBE=MASTER&amp;MAPPINGMD=false&amp;CHILDREN=false&amp;NODE=true&amp;RECEIVEEMPTY=true&amp;YEAR=2022&amp;PERIOD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SE&amp;SUBJECTID=mMC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POSITION=CF-FCF-1301&amp;PIVOT=</v>
      </c>
      <c r="I233" t="str">
        <f t="shared" si="12"/>
        <v>C:\Users\A1146318\Deutsche Telekom AG\Top Management BI-Microstrategy - Dokumente\Knime\Output\CF-FCF-1301SFrep.xlsx</v>
      </c>
      <c r="J233" t="s">
        <v>1</v>
      </c>
      <c r="K233" t="str">
        <f>_xlfn.XLOOKUP(J233&amp;L233,Perspective!$A$1:$A$30,Perspective!$B$1:$B$30)</f>
        <v>IST,ISTPY%23BASIS,FC0%23BASIS,FC4%23BASIS,ACT_FLASH</v>
      </c>
      <c r="L233" t="s">
        <v>12</v>
      </c>
      <c r="M233" t="s">
        <v>144</v>
      </c>
      <c r="N233" t="s">
        <v>162</v>
      </c>
      <c r="O233">
        <v>2022</v>
      </c>
      <c r="P233" t="s">
        <v>150</v>
      </c>
      <c r="Q233" t="s">
        <v>151</v>
      </c>
      <c r="R233" t="s">
        <v>160</v>
      </c>
      <c r="S233" t="s">
        <v>163</v>
      </c>
      <c r="T233" t="s">
        <v>85</v>
      </c>
      <c r="U233" t="s">
        <v>309</v>
      </c>
      <c r="V233" t="s">
        <v>310</v>
      </c>
      <c r="W233" t="s">
        <v>157</v>
      </c>
      <c r="X233" t="s">
        <v>158</v>
      </c>
      <c r="Y233" s="5" t="s">
        <v>6</v>
      </c>
      <c r="Z233" s="5" t="s">
        <v>7</v>
      </c>
      <c r="AA233" s="5" t="s">
        <v>8</v>
      </c>
      <c r="AB233" s="5" t="s">
        <v>9</v>
      </c>
      <c r="AC233" s="5" t="s">
        <v>10</v>
      </c>
      <c r="AD233" s="5" t="s">
        <v>11</v>
      </c>
      <c r="AE233" s="5" t="s">
        <v>4</v>
      </c>
    </row>
    <row r="234" spans="1:31" hidden="1" x14ac:dyDescent="0.25">
      <c r="A234" t="s">
        <v>82</v>
      </c>
      <c r="B234" t="s">
        <v>64</v>
      </c>
      <c r="C234" t="s">
        <v>64</v>
      </c>
      <c r="D234">
        <v>1</v>
      </c>
      <c r="E234" s="3" t="s">
        <v>410</v>
      </c>
      <c r="F234" s="3" t="s">
        <v>405</v>
      </c>
      <c r="G234" t="s">
        <v>407</v>
      </c>
      <c r="H234" s="5" t="str">
        <f t="shared" ref="H234:H239" si="14">CONCATENATE("https://finex.telekom.de/CLMSTR/api/Finex/Values?SERVER=HE113381.emea1.cds.t-internal.com&amp;DATABASE="&amp;M234&amp;"&amp;CUBE="&amp;N234&amp;"&amp;MAPPINGMD=false&amp;CHILDREN=false&amp;NODE=true&amp;RECEIVEEMPTY=true&amp;YEAR="&amp;O234&amp;"&amp;MONTH="&amp;P234&amp;"&amp;CONTENT="&amp;K234&amp;"&amp;REPCUR=GC,LC&amp;FLOW="&amp;S234&amp;"&amp;FUNCTION="&amp;R234&amp;"&amp;LAYER="&amp;T234&amp;"&amp;SUBJECT="&amp;U234&amp;"&amp;SUBSCRIBER="&amp;Y234&amp;"&amp;PAYMENT="&amp;Z234&amp;"&amp;DIRECTION="&amp;AA234&amp;"&amp;SERVICE="&amp;AB234&amp;"&amp;SPLIT1="&amp;AC234&amp;"&amp;SPLIT2="&amp;AD234&amp;"&amp;CONS="&amp;W234&amp;"&amp;PARTNER="&amp;X234&amp;"&amp;REPUNIT="&amp;Q234&amp;"&amp;KPI="&amp;F234&amp;"&amp;PIVOT=")</f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194&amp;PAYMENT=PAY24&amp;DIRECTION=DIR392&amp;SERVICE=SER367&amp;SPLIT1=1SPTOTAL&amp;SPLIT2=2SPTOTA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KPI=KPI96300&amp;PIVOT=</v>
      </c>
      <c r="I234" t="str">
        <f t="shared" si="12"/>
        <v>C:\Users\A1146318\Deutsche Telekom AG\Top Management BI-Microstrategy - Dokumente\Knime\Output\KPI96300_Total_FNorg.xlsx</v>
      </c>
      <c r="J234" t="s">
        <v>1</v>
      </c>
      <c r="K234" t="str">
        <f>_xlfn.XLOOKUP(J234&amp;L234,Perspective!$A$1:$A$30,Perspective!$B$1:$B$30)</f>
        <v>IST,ISTPY@IST,FC0@IST,FC4@IST,ACT_FLASH</v>
      </c>
      <c r="L234" t="s">
        <v>2</v>
      </c>
      <c r="M234" t="s">
        <v>144</v>
      </c>
      <c r="N234" t="s">
        <v>64</v>
      </c>
      <c r="O234">
        <v>2022</v>
      </c>
      <c r="P234" t="s">
        <v>150</v>
      </c>
      <c r="Q234" t="s">
        <v>151</v>
      </c>
      <c r="R234" t="s">
        <v>160</v>
      </c>
      <c r="S234" t="s">
        <v>163</v>
      </c>
      <c r="T234" t="s">
        <v>85</v>
      </c>
      <c r="U234" t="s">
        <v>85</v>
      </c>
      <c r="V234" t="s">
        <v>85</v>
      </c>
      <c r="W234" t="s">
        <v>157</v>
      </c>
      <c r="X234" t="s">
        <v>158</v>
      </c>
      <c r="Y234" s="5" t="s">
        <v>6</v>
      </c>
      <c r="Z234" s="5" t="s">
        <v>7</v>
      </c>
      <c r="AA234" s="5" t="s">
        <v>8</v>
      </c>
      <c r="AB234" s="5" t="s">
        <v>9</v>
      </c>
      <c r="AC234" s="5" t="s">
        <v>10</v>
      </c>
      <c r="AD234" s="5" t="s">
        <v>11</v>
      </c>
      <c r="AE234" s="5" t="s">
        <v>4</v>
      </c>
    </row>
    <row r="235" spans="1:31" hidden="1" x14ac:dyDescent="0.25">
      <c r="A235" t="s">
        <v>82</v>
      </c>
      <c r="B235" t="s">
        <v>64</v>
      </c>
      <c r="C235" t="s">
        <v>64</v>
      </c>
      <c r="D235">
        <v>1</v>
      </c>
      <c r="E235" s="3" t="s">
        <v>410</v>
      </c>
      <c r="F235" s="3" t="s">
        <v>405</v>
      </c>
      <c r="G235" t="s">
        <v>407</v>
      </c>
      <c r="H235" s="5" t="str">
        <f t="shared" si="14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194&amp;PAYMENT=PAY24&amp;DIRECTION=DIR392&amp;SERVICE=SER367&amp;SPLIT1=1SPTOTAL&amp;SPLIT2=2SPTOTA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KPI=KPI96300&amp;PIVOT=</v>
      </c>
      <c r="I235" t="str">
        <f t="shared" si="12"/>
        <v>C:\Users\A1146318\Deutsche Telekom AG\Top Management BI-Microstrategy - Dokumente\Knime\Output\KPI96300_Total_FNrep.xlsx</v>
      </c>
      <c r="J235" t="s">
        <v>1</v>
      </c>
      <c r="K235" t="str">
        <f>_xlfn.XLOOKUP(J235&amp;L235,Perspective!$A$1:$A$30,Perspective!$B$1:$B$30)</f>
        <v>IST,ISTPY%23BASIS,FC0%23BASIS,FC4%23BASIS,ACT_FLASH</v>
      </c>
      <c r="L235" t="s">
        <v>12</v>
      </c>
      <c r="M235" t="s">
        <v>144</v>
      </c>
      <c r="N235" t="s">
        <v>64</v>
      </c>
      <c r="O235">
        <v>2022</v>
      </c>
      <c r="P235" t="s">
        <v>150</v>
      </c>
      <c r="Q235" t="s">
        <v>151</v>
      </c>
      <c r="R235" t="s">
        <v>160</v>
      </c>
      <c r="S235" t="s">
        <v>163</v>
      </c>
      <c r="T235" t="s">
        <v>85</v>
      </c>
      <c r="U235" t="s">
        <v>85</v>
      </c>
      <c r="V235" t="s">
        <v>85</v>
      </c>
      <c r="W235" t="s">
        <v>157</v>
      </c>
      <c r="X235" t="s">
        <v>158</v>
      </c>
      <c r="Y235" s="5" t="s">
        <v>6</v>
      </c>
      <c r="Z235" s="5" t="s">
        <v>7</v>
      </c>
      <c r="AA235" s="5" t="s">
        <v>8</v>
      </c>
      <c r="AB235" s="5" t="s">
        <v>9</v>
      </c>
      <c r="AC235" s="5" t="s">
        <v>10</v>
      </c>
      <c r="AD235" s="5" t="s">
        <v>11</v>
      </c>
      <c r="AE235" s="5" t="s">
        <v>4</v>
      </c>
    </row>
    <row r="236" spans="1:31" hidden="1" x14ac:dyDescent="0.25">
      <c r="A236" t="s">
        <v>82</v>
      </c>
      <c r="B236" t="s">
        <v>64</v>
      </c>
      <c r="C236" t="s">
        <v>64</v>
      </c>
      <c r="D236">
        <v>2</v>
      </c>
      <c r="E236" s="3" t="s">
        <v>406</v>
      </c>
      <c r="F236" s="3" t="s">
        <v>405</v>
      </c>
      <c r="G236" t="s">
        <v>408</v>
      </c>
      <c r="H236" s="5" t="str">
        <f t="shared" si="14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FUN0020&amp;LAYER=ALL&amp;SUBJECT=ALL&amp;SUBSCRIBER=SUB194&amp;PAYMENT=PAY24&amp;DIRECTION=DIR392&amp;SERVICE=SER367&amp;SPLIT1=1SPTOTAL&amp;SPLIT2=2SPTOTA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KPI=KPI96300&amp;PIVOT=</v>
      </c>
      <c r="I236" t="str">
        <f t="shared" si="12"/>
        <v>C:\Users\A1146318\Deutsche Telekom AG\Top Management BI-Microstrategy - Dokumente\Knime\Output\KPI96300_FUN0020org.xlsx</v>
      </c>
      <c r="J236" t="s">
        <v>1</v>
      </c>
      <c r="K236" t="str">
        <f>_xlfn.XLOOKUP(J236&amp;L236,Perspective!$A$1:$A$30,Perspective!$B$1:$B$30)</f>
        <v>IST,ISTPY@IST,FC0@IST,FC4@IST,ACT_FLASH</v>
      </c>
      <c r="L236" t="s">
        <v>2</v>
      </c>
      <c r="M236" t="s">
        <v>144</v>
      </c>
      <c r="N236" t="s">
        <v>64</v>
      </c>
      <c r="O236">
        <v>2022</v>
      </c>
      <c r="P236" t="s">
        <v>150</v>
      </c>
      <c r="Q236" t="s">
        <v>151</v>
      </c>
      <c r="R236" t="s">
        <v>267</v>
      </c>
      <c r="S236" t="s">
        <v>163</v>
      </c>
      <c r="T236" t="s">
        <v>85</v>
      </c>
      <c r="U236" t="s">
        <v>85</v>
      </c>
      <c r="V236" t="s">
        <v>85</v>
      </c>
      <c r="W236" t="s">
        <v>157</v>
      </c>
      <c r="X236" t="s">
        <v>158</v>
      </c>
      <c r="Y236" s="5" t="s">
        <v>6</v>
      </c>
      <c r="Z236" s="5" t="s">
        <v>7</v>
      </c>
      <c r="AA236" s="5" t="s">
        <v>8</v>
      </c>
      <c r="AB236" s="5" t="s">
        <v>9</v>
      </c>
      <c r="AC236" s="5" t="s">
        <v>10</v>
      </c>
      <c r="AD236" s="5" t="s">
        <v>11</v>
      </c>
      <c r="AE236" s="5" t="s">
        <v>4</v>
      </c>
    </row>
    <row r="237" spans="1:31" hidden="1" x14ac:dyDescent="0.25">
      <c r="A237" t="s">
        <v>82</v>
      </c>
      <c r="B237" t="s">
        <v>64</v>
      </c>
      <c r="C237" t="s">
        <v>64</v>
      </c>
      <c r="D237">
        <v>2</v>
      </c>
      <c r="E237" s="3" t="s">
        <v>406</v>
      </c>
      <c r="F237" s="3" t="s">
        <v>405</v>
      </c>
      <c r="G237" t="s">
        <v>408</v>
      </c>
      <c r="H237" s="5" t="str">
        <f t="shared" si="14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FUN0020&amp;LAYER=ALL&amp;SUBJECT=ALL&amp;SUBSCRIBER=SUB194&amp;PAYMENT=PAY24&amp;DIRECTION=DIR392&amp;SERVICE=SER367&amp;SPLIT1=1SPTOTAL&amp;SPLIT2=2SPTOTA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KPI=KPI96300&amp;PIVOT=</v>
      </c>
      <c r="I237" t="str">
        <f t="shared" si="12"/>
        <v>C:\Users\A1146318\Deutsche Telekom AG\Top Management BI-Microstrategy - Dokumente\Knime\Output\KPI96300_FUN0020rep.xlsx</v>
      </c>
      <c r="J237" t="s">
        <v>1</v>
      </c>
      <c r="K237" t="str">
        <f>_xlfn.XLOOKUP(J237&amp;L237,Perspective!$A$1:$A$30,Perspective!$B$1:$B$30)</f>
        <v>IST,ISTPY%23BASIS,FC0%23BASIS,FC4%23BASIS,ACT_FLASH</v>
      </c>
      <c r="L237" t="s">
        <v>12</v>
      </c>
      <c r="M237" t="s">
        <v>144</v>
      </c>
      <c r="N237" t="s">
        <v>64</v>
      </c>
      <c r="O237">
        <v>2022</v>
      </c>
      <c r="P237" t="s">
        <v>150</v>
      </c>
      <c r="Q237" t="s">
        <v>151</v>
      </c>
      <c r="R237" t="s">
        <v>267</v>
      </c>
      <c r="S237" t="s">
        <v>163</v>
      </c>
      <c r="T237" t="s">
        <v>85</v>
      </c>
      <c r="U237" t="s">
        <v>85</v>
      </c>
      <c r="V237" t="s">
        <v>85</v>
      </c>
      <c r="W237" t="s">
        <v>157</v>
      </c>
      <c r="X237" t="s">
        <v>158</v>
      </c>
      <c r="Y237" s="5" t="s">
        <v>6</v>
      </c>
      <c r="Z237" s="5" t="s">
        <v>7</v>
      </c>
      <c r="AA237" s="5" t="s">
        <v>8</v>
      </c>
      <c r="AB237" s="5" t="s">
        <v>9</v>
      </c>
      <c r="AC237" s="5" t="s">
        <v>10</v>
      </c>
      <c r="AD237" s="5" t="s">
        <v>11</v>
      </c>
      <c r="AE237" s="5" t="s">
        <v>4</v>
      </c>
    </row>
    <row r="238" spans="1:31" hidden="1" x14ac:dyDescent="0.25">
      <c r="A238" t="s">
        <v>82</v>
      </c>
      <c r="B238" t="s">
        <v>64</v>
      </c>
      <c r="C238" t="s">
        <v>64</v>
      </c>
      <c r="D238">
        <v>3</v>
      </c>
      <c r="E238" s="3" t="s">
        <v>411</v>
      </c>
      <c r="F238" s="3" t="s">
        <v>405</v>
      </c>
      <c r="G238" t="s">
        <v>409</v>
      </c>
      <c r="H238" s="5" t="str">
        <f t="shared" si="14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FUN0010&amp;LAYER=ALL&amp;SUBJECT=ALL&amp;SUBSCRIBER=SUB194&amp;PAYMENT=PAY24&amp;DIRECTION=DIR392&amp;SERVICE=SER367&amp;SPLIT1=1SPTOTAL&amp;SPLIT2=2SPTOTA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KPI=KPI96300&amp;PIVOT=</v>
      </c>
      <c r="I238" t="str">
        <f t="shared" si="12"/>
        <v>C:\Users\A1146318\Deutsche Telekom AG\Top Management BI-Microstrategy - Dokumente\Knime\Output\KPI96300_FUN0010org.xlsx</v>
      </c>
      <c r="J238" t="s">
        <v>1</v>
      </c>
      <c r="K238" t="str">
        <f>_xlfn.XLOOKUP(J238&amp;L238,Perspective!$A$1:$A$30,Perspective!$B$1:$B$30)</f>
        <v>IST,ISTPY@IST,FC0@IST,FC4@IST,ACT_FLASH</v>
      </c>
      <c r="L238" t="s">
        <v>2</v>
      </c>
      <c r="M238" t="s">
        <v>144</v>
      </c>
      <c r="N238" t="s">
        <v>64</v>
      </c>
      <c r="O238">
        <v>2022</v>
      </c>
      <c r="P238" t="s">
        <v>150</v>
      </c>
      <c r="Q238" t="s">
        <v>151</v>
      </c>
      <c r="R238" t="s">
        <v>273</v>
      </c>
      <c r="S238" t="s">
        <v>163</v>
      </c>
      <c r="T238" t="s">
        <v>85</v>
      </c>
      <c r="U238" t="s">
        <v>85</v>
      </c>
      <c r="V238" t="s">
        <v>85</v>
      </c>
      <c r="W238" t="s">
        <v>157</v>
      </c>
      <c r="X238" t="s">
        <v>158</v>
      </c>
      <c r="Y238" s="5" t="s">
        <v>6</v>
      </c>
      <c r="Z238" s="5" t="s">
        <v>7</v>
      </c>
      <c r="AA238" s="5" t="s">
        <v>8</v>
      </c>
      <c r="AB238" s="5" t="s">
        <v>9</v>
      </c>
      <c r="AC238" s="5" t="s">
        <v>10</v>
      </c>
      <c r="AD238" s="5" t="s">
        <v>11</v>
      </c>
      <c r="AE238" s="5" t="s">
        <v>4</v>
      </c>
    </row>
    <row r="239" spans="1:31" hidden="1" x14ac:dyDescent="0.25">
      <c r="A239" t="s">
        <v>82</v>
      </c>
      <c r="B239" t="s">
        <v>64</v>
      </c>
      <c r="C239" t="s">
        <v>64</v>
      </c>
      <c r="D239">
        <v>3</v>
      </c>
      <c r="E239" s="3" t="s">
        <v>411</v>
      </c>
      <c r="F239" s="3" t="s">
        <v>405</v>
      </c>
      <c r="G239" t="s">
        <v>409</v>
      </c>
      <c r="H239" s="5" t="str">
        <f t="shared" si="14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FUN0010&amp;LAYER=ALL&amp;SUBJECT=ALL&amp;SUBSCRIBER=SUB194&amp;PAYMENT=PAY24&amp;DIRECTION=DIR392&amp;SERVICE=SER367&amp;SPLIT1=1SPTOTAL&amp;SPLIT2=2SPTOTAL&amp;CONS=EIGENESICHT&amp;PARTNER=GESAMT&amp;REPUNIT=SE,1035,8151,SEAT,SEATB,SEATC,SEATO,SEATW,SEAT_UEL,SEHR,SEHT,SEHRC,SEHRB,SEHRO,SEHRW,SEHR_UEL,SEME,SEMEB,SEMEC,SEMEO,SEMEW,SEME_UEL,SESKW,SESKO,SESKB,SESKC,SETSK,SECZW,SECZO,SECZC,SECZB,SETCZ,SEPLW,SEPLO,SEPLC,SEPLB,SEPL,SEROW,SEROT,SEROC,SEROB,SERO,SEGR,SEGRB,SEGRC,SEGRO,SEGRW,SEMKW,SEMKO,SEMKC,SEMKB,SEMK,SEHU,SEHUB,SEHUC,SEHUO,SEHUW,SEMIS,SE02B,SE02C,SE02O,SE02W&amp;KPI=KPI96300&amp;PIVOT=</v>
      </c>
      <c r="I239" t="str">
        <f t="shared" si="12"/>
        <v>C:\Users\A1146318\Deutsche Telekom AG\Top Management BI-Microstrategy - Dokumente\Knime\Output\KPI96300_FUN0010rep.xlsx</v>
      </c>
      <c r="J239" t="s">
        <v>1</v>
      </c>
      <c r="K239" t="str">
        <f>_xlfn.XLOOKUP(J239&amp;L239,Perspective!$A$1:$A$30,Perspective!$B$1:$B$30)</f>
        <v>IST,ISTPY%23BASIS,FC0%23BASIS,FC4%23BASIS,ACT_FLASH</v>
      </c>
      <c r="L239" t="s">
        <v>12</v>
      </c>
      <c r="M239" t="s">
        <v>144</v>
      </c>
      <c r="N239" t="s">
        <v>64</v>
      </c>
      <c r="O239">
        <v>2022</v>
      </c>
      <c r="P239" t="s">
        <v>150</v>
      </c>
      <c r="Q239" t="s">
        <v>151</v>
      </c>
      <c r="R239" t="s">
        <v>273</v>
      </c>
      <c r="S239" t="s">
        <v>163</v>
      </c>
      <c r="T239" t="s">
        <v>85</v>
      </c>
      <c r="U239" t="s">
        <v>85</v>
      </c>
      <c r="V239" t="s">
        <v>85</v>
      </c>
      <c r="W239" t="s">
        <v>157</v>
      </c>
      <c r="X239" t="s">
        <v>158</v>
      </c>
      <c r="Y239" s="5" t="s">
        <v>6</v>
      </c>
      <c r="Z239" s="5" t="s">
        <v>7</v>
      </c>
      <c r="AA239" s="5" t="s">
        <v>8</v>
      </c>
      <c r="AB239" s="5" t="s">
        <v>9</v>
      </c>
      <c r="AC239" s="5" t="s">
        <v>10</v>
      </c>
      <c r="AD239" s="5" t="s">
        <v>11</v>
      </c>
      <c r="AE239" s="5" t="s">
        <v>4</v>
      </c>
    </row>
    <row r="240" spans="1:31" hidden="1" x14ac:dyDescent="0.25">
      <c r="A240" t="s">
        <v>82</v>
      </c>
      <c r="B240" t="s">
        <v>64</v>
      </c>
      <c r="C240" t="s">
        <v>103</v>
      </c>
      <c r="D240">
        <v>1</v>
      </c>
      <c r="E240" s="3" t="s">
        <v>102</v>
      </c>
      <c r="G240" t="s">
        <v>140</v>
      </c>
      <c r="H240" s="5" t="s">
        <v>421</v>
      </c>
      <c r="I240" t="str">
        <f t="shared" si="12"/>
        <v>C:\Users\A1146318\Deutsche Telekom AG\Top Management BI-Microstrategy - Dokumente\Knime\Output\KPI50296org.xlsx</v>
      </c>
      <c r="J240" t="s">
        <v>1</v>
      </c>
      <c r="K240" t="str">
        <f>_xlfn.XLOOKUP(J240&amp;L240,Perspective!$A$1:$A$30,Perspective!$B$1:$B$30)</f>
        <v>IST,ISTPY@IST,FC0@IST,FC4@IST,ACT_FLASH</v>
      </c>
      <c r="L240" t="s">
        <v>2</v>
      </c>
      <c r="M240" t="s">
        <v>144</v>
      </c>
      <c r="N240" t="s">
        <v>64</v>
      </c>
      <c r="O240">
        <v>2022</v>
      </c>
      <c r="P240" t="s">
        <v>150</v>
      </c>
      <c r="Q240" t="s">
        <v>166</v>
      </c>
      <c r="R240" t="s">
        <v>160</v>
      </c>
      <c r="S240" t="s">
        <v>163</v>
      </c>
      <c r="T240" t="s">
        <v>85</v>
      </c>
      <c r="U240" t="s">
        <v>85</v>
      </c>
      <c r="V240" t="s">
        <v>85</v>
      </c>
      <c r="W240" t="s">
        <v>157</v>
      </c>
      <c r="X240" t="s">
        <v>158</v>
      </c>
      <c r="Y240" t="s">
        <v>164</v>
      </c>
      <c r="Z240" t="s">
        <v>7</v>
      </c>
      <c r="AA240" t="s">
        <v>8</v>
      </c>
      <c r="AB240" t="s">
        <v>9</v>
      </c>
      <c r="AC240" t="s">
        <v>167</v>
      </c>
      <c r="AD240" t="s">
        <v>11</v>
      </c>
      <c r="AE240" t="s">
        <v>4</v>
      </c>
    </row>
    <row r="241" spans="1:31" hidden="1" x14ac:dyDescent="0.25">
      <c r="A241" t="s">
        <v>82</v>
      </c>
      <c r="B241" t="s">
        <v>64</v>
      </c>
      <c r="C241" t="s">
        <v>103</v>
      </c>
      <c r="D241">
        <v>1</v>
      </c>
      <c r="E241" s="3" t="s">
        <v>102</v>
      </c>
      <c r="G241" t="s">
        <v>140</v>
      </c>
      <c r="H241" s="5" t="str">
        <f>CONCATENATE("https://finex.telekom.de/CLMSTR/api/Finex/Values?SERVER=HE113381.emea1.cds.t-internal.com&amp;DATABASE="&amp;M241&amp;"&amp;CUBE="&amp;N241&amp;"&amp;MAPPINGMD=false&amp;CHILDREN=false&amp;NODE=true&amp;RECEIVEEMPTY=true&amp;YEAR="&amp;O241&amp;"&amp;MONTH="&amp;P241&amp;"&amp;CONTENT="&amp;K241&amp;"&amp;REPCUR=GC,LC&amp;FLOW="&amp;S241&amp;"&amp;FUNCTION="&amp;R241&amp;"&amp;LAYER="&amp;T241&amp;"&amp;SUBJECT="&amp;U241&amp;"&amp;SUBSCRIBER="&amp;Y241&amp;"&amp;PAYMENT="&amp;Z241&amp;"&amp;DIRECTION="&amp;AA241&amp;"&amp;SERVICE="&amp;AB241&amp;"&amp;SPLIT1="&amp;AC241&amp;"&amp;SPLIT2="&amp;AD241&amp;"&amp;CONS="&amp;W241&amp;"&amp;PARTNER="&amp;X241&amp;"&amp;REPUNIT="&amp;Q241&amp;"&amp;KPI="&amp;E241&amp;"&amp;PIVOT=")</f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10,SUB22980,SUB22981,SUB67775,SUB67778,SUB67779,SUB7,SUB83207,SUB83208,SUB83209,SUB83210,SUB83211,SUB95883&amp;PAYMENT=PAY24&amp;DIRECTION=DIR392&amp;SERVICE=SER367&amp;SPLIT1=1SP36848,1SP67124,1SP67125,1SP50650&amp;SPLIT2=2SPTOTAL&amp;CONS=EIGENESICHT&amp;PARTNER=GESAMT&amp;REPUNIT=SE,SEAT,SEGR,SEHR,SEHT,SEHU,SEME,SEMK,SEMT,SEPL,SERO,SETCS,SETCZ,SETSK&amp;KPI=KPI50296&amp;PIVOT=</v>
      </c>
      <c r="I241" t="str">
        <f t="shared" si="12"/>
        <v>C:\Users\A1146318\Deutsche Telekom AG\Top Management BI-Microstrategy - Dokumente\Knime\Output\KPI50296rep.xlsx</v>
      </c>
      <c r="J241" t="s">
        <v>1</v>
      </c>
      <c r="K241" t="str">
        <f>_xlfn.XLOOKUP(J241&amp;L241,Perspective!$A$1:$A$30,Perspective!$B$1:$B$30)</f>
        <v>IST,ISTPY%23BASIS,FC0%23BASIS,FC4%23BASIS,ACT_FLASH</v>
      </c>
      <c r="L241" t="s">
        <v>12</v>
      </c>
      <c r="M241" t="s">
        <v>144</v>
      </c>
      <c r="N241" t="s">
        <v>64</v>
      </c>
      <c r="O241">
        <v>2022</v>
      </c>
      <c r="P241" t="s">
        <v>150</v>
      </c>
      <c r="Q241" t="s">
        <v>166</v>
      </c>
      <c r="R241" t="s">
        <v>160</v>
      </c>
      <c r="S241" t="s">
        <v>163</v>
      </c>
      <c r="T241" t="s">
        <v>85</v>
      </c>
      <c r="U241" t="s">
        <v>85</v>
      </c>
      <c r="V241" t="s">
        <v>85</v>
      </c>
      <c r="W241" t="s">
        <v>157</v>
      </c>
      <c r="X241" t="s">
        <v>158</v>
      </c>
      <c r="Y241" t="s">
        <v>164</v>
      </c>
      <c r="Z241" t="s">
        <v>7</v>
      </c>
      <c r="AA241" t="s">
        <v>8</v>
      </c>
      <c r="AB241" t="s">
        <v>9</v>
      </c>
      <c r="AC241" t="s">
        <v>167</v>
      </c>
      <c r="AD241" t="s">
        <v>11</v>
      </c>
      <c r="AE241" t="s">
        <v>4</v>
      </c>
    </row>
    <row r="242" spans="1:31" hidden="1" x14ac:dyDescent="0.25">
      <c r="A242" t="s">
        <v>82</v>
      </c>
      <c r="B242" t="s">
        <v>64</v>
      </c>
      <c r="C242" t="s">
        <v>103</v>
      </c>
      <c r="D242">
        <v>2</v>
      </c>
      <c r="E242" s="3" t="s">
        <v>104</v>
      </c>
      <c r="G242" t="s">
        <v>141</v>
      </c>
      <c r="H242" s="5" t="str">
        <f>CONCATENATE("https://finex.telekom.de/CLMSTR/api/Finex/Values?SERVER=HE113381.emea1.cds.t-internal.com&amp;DATABASE="&amp;M242&amp;"&amp;CUBE="&amp;N242&amp;"&amp;MAPPINGMD=false&amp;CHILDREN=false&amp;NODE=true&amp;RECEIVEEMPTY=true&amp;YEAR="&amp;O242&amp;"&amp;MONTH="&amp;P242&amp;"&amp;CONTENT="&amp;K242&amp;"&amp;REPCUR=GC,LC&amp;FLOW="&amp;S242&amp;"&amp;FUNCTION="&amp;R242&amp;"&amp;LAYER="&amp;T242&amp;"&amp;SUBJECT="&amp;U242&amp;"&amp;SUBSCRIBER="&amp;Y242&amp;"&amp;PAYMENT="&amp;Z242&amp;"&amp;DIRECTION="&amp;AA242&amp;"&amp;SERVICE="&amp;AB242&amp;"&amp;SPLIT1="&amp;AC242&amp;"&amp;SPLIT2="&amp;AD242&amp;"&amp;CONS="&amp;W242&amp;"&amp;PARTNER="&amp;X242&amp;"&amp;REPUNIT="&amp;Q242&amp;"&amp;KPI="&amp;E242&amp;"&amp;PIVOT=")</f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10,SUB22980,SUB22981,SUB67775,SUB67778,SUB67779,SUB7,SUB83207,SUB83208,SUB83209,SUB83210,SUB83211,SUB95883&amp;PAYMENT=PAY24&amp;DIRECTION=DIR392&amp;SERVICE=SER367&amp;SPLIT1=1SP36848,1SP67124,1SP67125,1SP50650&amp;SPLIT2=2SPTOTAL&amp;CONS=EIGENESICHT&amp;PARTNER=GESAMT&amp;REPUNIT=SE,SEAT,SEGR,SEHR,SEHT,SEHU,SEME,SEMK,SEMT,SEPL,SERO,SETCS,SETCZ,SETSK&amp;KPI=KPI50300&amp;PIVOT=</v>
      </c>
      <c r="I242" t="str">
        <f t="shared" si="12"/>
        <v>C:\Users\A1146318\Deutsche Telekom AG\Top Management BI-Microstrategy - Dokumente\Knime\Output\KPI50300org.xlsx</v>
      </c>
      <c r="J242" t="s">
        <v>1</v>
      </c>
      <c r="K242" t="str">
        <f>_xlfn.XLOOKUP(J242&amp;L242,Perspective!$A$1:$A$30,Perspective!$B$1:$B$30)</f>
        <v>IST,ISTPY@IST,FC0@IST,FC4@IST,ACT_FLASH</v>
      </c>
      <c r="L242" t="s">
        <v>2</v>
      </c>
      <c r="M242" t="s">
        <v>144</v>
      </c>
      <c r="N242" t="s">
        <v>64</v>
      </c>
      <c r="O242">
        <v>2022</v>
      </c>
      <c r="P242" t="s">
        <v>150</v>
      </c>
      <c r="Q242" t="s">
        <v>166</v>
      </c>
      <c r="R242" t="s">
        <v>160</v>
      </c>
      <c r="S242" t="s">
        <v>163</v>
      </c>
      <c r="T242" t="s">
        <v>85</v>
      </c>
      <c r="U242" t="s">
        <v>85</v>
      </c>
      <c r="V242" t="s">
        <v>85</v>
      </c>
      <c r="W242" t="s">
        <v>157</v>
      </c>
      <c r="X242" t="s">
        <v>158</v>
      </c>
      <c r="Y242" t="s">
        <v>164</v>
      </c>
      <c r="Z242" t="s">
        <v>7</v>
      </c>
      <c r="AA242" t="s">
        <v>8</v>
      </c>
      <c r="AB242" t="s">
        <v>9</v>
      </c>
      <c r="AC242" t="s">
        <v>167</v>
      </c>
      <c r="AD242" t="s">
        <v>11</v>
      </c>
      <c r="AE242" t="s">
        <v>4</v>
      </c>
    </row>
    <row r="243" spans="1:31" hidden="1" x14ac:dyDescent="0.25">
      <c r="A243" t="s">
        <v>82</v>
      </c>
      <c r="B243" t="s">
        <v>64</v>
      </c>
      <c r="C243" t="s">
        <v>103</v>
      </c>
      <c r="D243">
        <v>2</v>
      </c>
      <c r="E243" s="3" t="s">
        <v>104</v>
      </c>
      <c r="G243" t="s">
        <v>141</v>
      </c>
      <c r="H243" s="5" t="str">
        <f>CONCATENATE("https://finex.telekom.de/CLMSTR/api/Finex/Values?SERVER=HE113381.emea1.cds.t-internal.com&amp;DATABASE="&amp;M243&amp;"&amp;CUBE="&amp;N243&amp;"&amp;MAPPINGMD=false&amp;CHILDREN=false&amp;NODE=true&amp;RECEIVEEMPTY=true&amp;YEAR="&amp;O243&amp;"&amp;MONTH="&amp;P243&amp;"&amp;CONTENT="&amp;K243&amp;"&amp;REPCUR=GC,LC&amp;FLOW="&amp;S243&amp;"&amp;FUNCTION="&amp;R243&amp;"&amp;LAYER="&amp;T243&amp;"&amp;SUBJECT="&amp;U243&amp;"&amp;SUBSCRIBER="&amp;Y243&amp;"&amp;PAYMENT="&amp;Z243&amp;"&amp;DIRECTION="&amp;AA243&amp;"&amp;SERVICE="&amp;AB243&amp;"&amp;SPLIT1="&amp;AC243&amp;"&amp;SPLIT2="&amp;AD243&amp;"&amp;CONS="&amp;W243&amp;"&amp;PARTNER="&amp;X243&amp;"&amp;REPUNIT="&amp;Q243&amp;"&amp;KPI="&amp;E243&amp;"&amp;PIVOT=")</f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10,SUB22980,SUB22981,SUB67775,SUB67778,SUB67779,SUB7,SUB83207,SUB83208,SUB83209,SUB83210,SUB83211,SUB95883&amp;PAYMENT=PAY24&amp;DIRECTION=DIR392&amp;SERVICE=SER367&amp;SPLIT1=1SP36848,1SP67124,1SP67125,1SP50650&amp;SPLIT2=2SPTOTAL&amp;CONS=EIGENESICHT&amp;PARTNER=GESAMT&amp;REPUNIT=SE,SEAT,SEGR,SEHR,SEHT,SEHU,SEME,SEMK,SEMT,SEPL,SERO,SETCS,SETCZ,SETSK&amp;KPI=KPI50300&amp;PIVOT=</v>
      </c>
      <c r="I243" t="str">
        <f t="shared" si="12"/>
        <v>C:\Users\A1146318\Deutsche Telekom AG\Top Management BI-Microstrategy - Dokumente\Knime\Output\KPI50300rep.xlsx</v>
      </c>
      <c r="J243" t="s">
        <v>1</v>
      </c>
      <c r="K243" t="str">
        <f>_xlfn.XLOOKUP(J243&amp;L243,Perspective!$A$1:$A$30,Perspective!$B$1:$B$30)</f>
        <v>IST,ISTPY%23BASIS,FC0%23BASIS,FC4%23BASIS,ACT_FLASH</v>
      </c>
      <c r="L243" t="s">
        <v>12</v>
      </c>
      <c r="M243" t="s">
        <v>144</v>
      </c>
      <c r="N243" t="s">
        <v>64</v>
      </c>
      <c r="O243">
        <v>2022</v>
      </c>
      <c r="P243" t="s">
        <v>150</v>
      </c>
      <c r="Q243" t="s">
        <v>166</v>
      </c>
      <c r="R243" t="s">
        <v>160</v>
      </c>
      <c r="S243" t="s">
        <v>163</v>
      </c>
      <c r="T243" t="s">
        <v>85</v>
      </c>
      <c r="U243" t="s">
        <v>85</v>
      </c>
      <c r="V243" t="s">
        <v>85</v>
      </c>
      <c r="W243" t="s">
        <v>157</v>
      </c>
      <c r="X243" t="s">
        <v>158</v>
      </c>
      <c r="Y243" t="s">
        <v>164</v>
      </c>
      <c r="Z243" t="s">
        <v>7</v>
      </c>
      <c r="AA243" t="s">
        <v>8</v>
      </c>
      <c r="AB243" t="s">
        <v>9</v>
      </c>
      <c r="AC243" t="s">
        <v>167</v>
      </c>
      <c r="AD243" t="s">
        <v>11</v>
      </c>
      <c r="AE243" t="s">
        <v>4</v>
      </c>
    </row>
    <row r="244" spans="1:31" hidden="1" x14ac:dyDescent="0.25">
      <c r="A244" t="s">
        <v>82</v>
      </c>
      <c r="B244" t="s">
        <v>64</v>
      </c>
      <c r="C244" t="s">
        <v>103</v>
      </c>
      <c r="D244">
        <v>3</v>
      </c>
      <c r="E244" s="3" t="s">
        <v>105</v>
      </c>
      <c r="G244" t="s">
        <v>142</v>
      </c>
      <c r="H244" s="5" t="s">
        <v>420</v>
      </c>
      <c r="I244" t="str">
        <f t="shared" si="12"/>
        <v>C:\Users\A1146318\Deutsche Telekom AG\Top Management BI-Microstrategy - Dokumente\Knime\Output\KPI50310org.xlsx</v>
      </c>
      <c r="J244" t="s">
        <v>1</v>
      </c>
      <c r="K244" t="str">
        <f>_xlfn.XLOOKUP(J244&amp;L244,Perspective!$A$1:$A$30,Perspective!$B$1:$B$30)</f>
        <v>IST,ISTPY@IST,FC0@IST,FC4@IST,ACT_FLASH</v>
      </c>
      <c r="L244" t="s">
        <v>2</v>
      </c>
      <c r="M244" t="s">
        <v>144</v>
      </c>
      <c r="N244" t="s">
        <v>64</v>
      </c>
      <c r="O244">
        <v>2022</v>
      </c>
      <c r="P244" t="s">
        <v>150</v>
      </c>
      <c r="Q244" t="s">
        <v>166</v>
      </c>
      <c r="R244" t="s">
        <v>160</v>
      </c>
      <c r="S244" t="s">
        <v>163</v>
      </c>
      <c r="T244" t="s">
        <v>85</v>
      </c>
      <c r="U244" t="s">
        <v>85</v>
      </c>
      <c r="V244" t="s">
        <v>85</v>
      </c>
      <c r="W244" t="s">
        <v>157</v>
      </c>
      <c r="X244" t="s">
        <v>158</v>
      </c>
      <c r="Y244" t="s">
        <v>164</v>
      </c>
      <c r="Z244" t="s">
        <v>7</v>
      </c>
      <c r="AA244" t="s">
        <v>8</v>
      </c>
      <c r="AB244" t="s">
        <v>9</v>
      </c>
      <c r="AC244" t="s">
        <v>167</v>
      </c>
      <c r="AD244" t="s">
        <v>11</v>
      </c>
      <c r="AE244" t="s">
        <v>4</v>
      </c>
    </row>
    <row r="245" spans="1:31" hidden="1" x14ac:dyDescent="0.25">
      <c r="A245" t="s">
        <v>82</v>
      </c>
      <c r="B245" t="s">
        <v>64</v>
      </c>
      <c r="C245" t="s">
        <v>103</v>
      </c>
      <c r="D245">
        <v>3</v>
      </c>
      <c r="E245" s="3" t="s">
        <v>105</v>
      </c>
      <c r="G245" t="s">
        <v>142</v>
      </c>
      <c r="H245" s="5" t="str">
        <f t="shared" ref="H245:H259" si="15">CONCATENATE("https://finex.telekom.de/CLMSTR/api/Finex/Values?SERVER=HE113381.emea1.cds.t-internal.com&amp;DATABASE="&amp;M245&amp;"&amp;CUBE="&amp;N245&amp;"&amp;MAPPINGMD=false&amp;CHILDREN=false&amp;NODE=true&amp;RECEIVEEMPTY=true&amp;YEAR="&amp;O245&amp;"&amp;MONTH="&amp;P245&amp;"&amp;CONTENT="&amp;K245&amp;"&amp;REPCUR=GC,LC&amp;FLOW="&amp;S245&amp;"&amp;FUNCTION="&amp;R245&amp;"&amp;LAYER="&amp;T245&amp;"&amp;SUBJECT="&amp;U245&amp;"&amp;SUBSCRIBER="&amp;Y245&amp;"&amp;PAYMENT="&amp;Z245&amp;"&amp;DIRECTION="&amp;AA245&amp;"&amp;SERVICE="&amp;AB245&amp;"&amp;SPLIT1="&amp;AC245&amp;"&amp;SPLIT2="&amp;AD245&amp;"&amp;CONS="&amp;W245&amp;"&amp;PARTNER="&amp;X245&amp;"&amp;REPUNIT="&amp;Q245&amp;"&amp;KPI="&amp;E245&amp;"&amp;PIVOT=")</f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10,SUB22980,SUB22981,SUB67775,SUB67778,SUB67779,SUB7,SUB83207,SUB83208,SUB83209,SUB83210,SUB83211,SUB95883&amp;PAYMENT=PAY24&amp;DIRECTION=DIR392&amp;SERVICE=SER367&amp;SPLIT1=1SP36848,1SP67124,1SP67125,1SP50650&amp;SPLIT2=2SPTOTAL&amp;CONS=EIGENESICHT&amp;PARTNER=GESAMT&amp;REPUNIT=SE,SEAT,SEGR,SEHR,SEHT,SEHU,SEME,SEMK,SEMT,SEPL,SERO,SETCS,SETCZ,SETSK&amp;KPI=KPI50310&amp;PIVOT=</v>
      </c>
      <c r="I245" t="str">
        <f t="shared" si="12"/>
        <v>C:\Users\A1146318\Deutsche Telekom AG\Top Management BI-Microstrategy - Dokumente\Knime\Output\KPI50310rep.xlsx</v>
      </c>
      <c r="J245" t="s">
        <v>1</v>
      </c>
      <c r="K245" t="str">
        <f>_xlfn.XLOOKUP(J245&amp;L245,Perspective!$A$1:$A$30,Perspective!$B$1:$B$30)</f>
        <v>IST,ISTPY%23BASIS,FC0%23BASIS,FC4%23BASIS,ACT_FLASH</v>
      </c>
      <c r="L245" t="s">
        <v>12</v>
      </c>
      <c r="M245" t="s">
        <v>144</v>
      </c>
      <c r="N245" t="s">
        <v>64</v>
      </c>
      <c r="O245">
        <v>2022</v>
      </c>
      <c r="P245" t="s">
        <v>150</v>
      </c>
      <c r="Q245" t="s">
        <v>166</v>
      </c>
      <c r="R245" t="s">
        <v>160</v>
      </c>
      <c r="S245" t="s">
        <v>163</v>
      </c>
      <c r="T245" t="s">
        <v>85</v>
      </c>
      <c r="U245" t="s">
        <v>85</v>
      </c>
      <c r="V245" t="s">
        <v>85</v>
      </c>
      <c r="W245" t="s">
        <v>157</v>
      </c>
      <c r="X245" t="s">
        <v>158</v>
      </c>
      <c r="Y245" t="s">
        <v>164</v>
      </c>
      <c r="Z245" t="s">
        <v>7</v>
      </c>
      <c r="AA245" t="s">
        <v>8</v>
      </c>
      <c r="AB245" t="s">
        <v>9</v>
      </c>
      <c r="AC245" t="s">
        <v>167</v>
      </c>
      <c r="AD245" t="s">
        <v>11</v>
      </c>
      <c r="AE245" t="s">
        <v>4</v>
      </c>
    </row>
    <row r="246" spans="1:31" hidden="1" x14ac:dyDescent="0.25">
      <c r="A246" t="s">
        <v>82</v>
      </c>
      <c r="B246" t="s">
        <v>64</v>
      </c>
      <c r="C246" t="s">
        <v>103</v>
      </c>
      <c r="D246">
        <v>4</v>
      </c>
      <c r="E246" s="3" t="s">
        <v>184</v>
      </c>
      <c r="G246" t="s">
        <v>183</v>
      </c>
      <c r="H246" s="5" t="str">
        <f t="shared" si="15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10,SUB22980,SUB22981,SUB67775,SUB67778,SUB67779,SUB7,SUB83207,SUB83208,SUB83209,SUB83210,SUB83211,SUB95883&amp;PAYMENT=PAY24&amp;DIRECTION=DIR392&amp;SERVICE=SER367&amp;SPLIT1=1SP36848,1SP67124,1SP67125,1SP50650&amp;SPLIT2=2SPTOTAL&amp;CONS=EIGENESICHT&amp;PARTNER=GESAMT&amp;REPUNIT=SE,SEAT,SEGR,SEHR,SEHT,SEHU,SEME,SEMK,SEMT,SEPL,SERO,SETCS,SETCZ,SETSK&amp;KPI=KPI63354&amp;PIVOT=</v>
      </c>
      <c r="I246" t="str">
        <f t="shared" si="12"/>
        <v>C:\Users\A1146318\Deutsche Telekom AG\Top Management BI-Microstrategy - Dokumente\Knime\Output\KPI63354org.xlsx</v>
      </c>
      <c r="J246" t="s">
        <v>1</v>
      </c>
      <c r="K246" t="str">
        <f>_xlfn.XLOOKUP(J246&amp;L246,Perspective!$A$1:$A$30,Perspective!$B$1:$B$30)</f>
        <v>IST,ISTPY@IST,FC0@IST,FC4@IST,ACT_FLASH</v>
      </c>
      <c r="L246" t="s">
        <v>2</v>
      </c>
      <c r="M246" t="s">
        <v>144</v>
      </c>
      <c r="N246" t="s">
        <v>64</v>
      </c>
      <c r="O246">
        <v>2022</v>
      </c>
      <c r="P246" t="s">
        <v>150</v>
      </c>
      <c r="Q246" t="s">
        <v>166</v>
      </c>
      <c r="R246" t="s">
        <v>160</v>
      </c>
      <c r="S246" t="s">
        <v>163</v>
      </c>
      <c r="T246" t="s">
        <v>85</v>
      </c>
      <c r="U246" t="s">
        <v>85</v>
      </c>
      <c r="V246" t="s">
        <v>85</v>
      </c>
      <c r="W246" t="s">
        <v>157</v>
      </c>
      <c r="X246" t="s">
        <v>158</v>
      </c>
      <c r="Y246" t="s">
        <v>164</v>
      </c>
      <c r="Z246" t="s">
        <v>7</v>
      </c>
      <c r="AA246" t="s">
        <v>8</v>
      </c>
      <c r="AB246" t="s">
        <v>9</v>
      </c>
      <c r="AC246" t="s">
        <v>167</v>
      </c>
      <c r="AD246" t="s">
        <v>11</v>
      </c>
      <c r="AE246" t="s">
        <v>4</v>
      </c>
    </row>
    <row r="247" spans="1:31" hidden="1" x14ac:dyDescent="0.25">
      <c r="A247" t="s">
        <v>82</v>
      </c>
      <c r="B247" t="s">
        <v>64</v>
      </c>
      <c r="C247" t="s">
        <v>103</v>
      </c>
      <c r="D247">
        <v>4</v>
      </c>
      <c r="E247" s="3" t="s">
        <v>184</v>
      </c>
      <c r="G247" t="s">
        <v>183</v>
      </c>
      <c r="H247" s="5" t="str">
        <f t="shared" si="15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10,SUB22980,SUB22981,SUB67775,SUB67778,SUB67779,SUB7,SUB83207,SUB83208,SUB83209,SUB83210,SUB83211,SUB95883&amp;PAYMENT=PAY24&amp;DIRECTION=DIR392&amp;SERVICE=SER367&amp;SPLIT1=1SP36848,1SP67124,1SP67125,1SP50650&amp;SPLIT2=2SPTOTAL&amp;CONS=EIGENESICHT&amp;PARTNER=GESAMT&amp;REPUNIT=SE,SEAT,SEGR,SEHR,SEHT,SEHU,SEME,SEMK,SEMT,SEPL,SERO,SETCS,SETCZ,SETSK&amp;KPI=KPI63354&amp;PIVOT=</v>
      </c>
      <c r="I247" t="str">
        <f t="shared" si="12"/>
        <v>C:\Users\A1146318\Deutsche Telekom AG\Top Management BI-Microstrategy - Dokumente\Knime\Output\KPI63354rep.xlsx</v>
      </c>
      <c r="J247" t="s">
        <v>1</v>
      </c>
      <c r="K247" t="str">
        <f>_xlfn.XLOOKUP(J247&amp;L247,Perspective!$A$1:$A$30,Perspective!$B$1:$B$30)</f>
        <v>IST,ISTPY%23BASIS,FC0%23BASIS,FC4%23BASIS,ACT_FLASH</v>
      </c>
      <c r="L247" t="s">
        <v>12</v>
      </c>
      <c r="M247" t="s">
        <v>144</v>
      </c>
      <c r="N247" t="s">
        <v>64</v>
      </c>
      <c r="O247">
        <v>2022</v>
      </c>
      <c r="P247" t="s">
        <v>150</v>
      </c>
      <c r="Q247" t="s">
        <v>166</v>
      </c>
      <c r="R247" t="s">
        <v>160</v>
      </c>
      <c r="S247" t="s">
        <v>163</v>
      </c>
      <c r="T247" t="s">
        <v>85</v>
      </c>
      <c r="U247" t="s">
        <v>85</v>
      </c>
      <c r="V247" t="s">
        <v>85</v>
      </c>
      <c r="W247" t="s">
        <v>157</v>
      </c>
      <c r="X247" t="s">
        <v>158</v>
      </c>
      <c r="Y247" t="s">
        <v>164</v>
      </c>
      <c r="Z247" t="s">
        <v>7</v>
      </c>
      <c r="AA247" t="s">
        <v>8</v>
      </c>
      <c r="AB247" t="s">
        <v>9</v>
      </c>
      <c r="AC247" t="s">
        <v>167</v>
      </c>
      <c r="AD247" t="s">
        <v>11</v>
      </c>
      <c r="AE247" t="s">
        <v>4</v>
      </c>
    </row>
    <row r="248" spans="1:31" hidden="1" x14ac:dyDescent="0.25">
      <c r="A248" t="s">
        <v>82</v>
      </c>
      <c r="B248" t="s">
        <v>64</v>
      </c>
      <c r="C248" t="s">
        <v>103</v>
      </c>
      <c r="D248">
        <v>5</v>
      </c>
      <c r="E248" s="3" t="s">
        <v>186</v>
      </c>
      <c r="G248" t="s">
        <v>185</v>
      </c>
      <c r="H248" s="5" t="str">
        <f t="shared" si="15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10,SUB22980,SUB22981,SUB67775,SUB67778,SUB67779,SUB7,SUB83207,SUB83208,SUB83209,SUB83210,SUB83211,SUB95883&amp;PAYMENT=PAY24&amp;DIRECTION=DIR392&amp;SERVICE=SER367&amp;SPLIT1=1SP36848,1SP67124,1SP67125,1SP50650&amp;SPLIT2=2SPTOTAL&amp;CONS=EIGENESICHT&amp;PARTNER=GESAMT&amp;REPUNIT=SE,SEAT,SEGR,SEHR,SEHT,SEHU,SEME,SEMK,SEMT,SEPL,SERO,SETCS,SETCZ,SETSK&amp;KPI=KPI63356&amp;PIVOT=</v>
      </c>
      <c r="I248" t="str">
        <f t="shared" si="12"/>
        <v>C:\Users\A1146318\Deutsche Telekom AG\Top Management BI-Microstrategy - Dokumente\Knime\Output\KPI63356org.xlsx</v>
      </c>
      <c r="J248" t="s">
        <v>1</v>
      </c>
      <c r="K248" t="str">
        <f>_xlfn.XLOOKUP(J248&amp;L248,Perspective!$A$1:$A$30,Perspective!$B$1:$B$30)</f>
        <v>IST,ISTPY@IST,FC0@IST,FC4@IST,ACT_FLASH</v>
      </c>
      <c r="L248" t="s">
        <v>2</v>
      </c>
      <c r="M248" t="s">
        <v>144</v>
      </c>
      <c r="N248" t="s">
        <v>64</v>
      </c>
      <c r="O248">
        <v>2022</v>
      </c>
      <c r="P248" t="s">
        <v>150</v>
      </c>
      <c r="Q248" t="s">
        <v>166</v>
      </c>
      <c r="R248" t="s">
        <v>160</v>
      </c>
      <c r="S248" t="s">
        <v>163</v>
      </c>
      <c r="T248" t="s">
        <v>85</v>
      </c>
      <c r="U248" t="s">
        <v>85</v>
      </c>
      <c r="V248" t="s">
        <v>85</v>
      </c>
      <c r="W248" t="s">
        <v>157</v>
      </c>
      <c r="X248" t="s">
        <v>158</v>
      </c>
      <c r="Y248" t="s">
        <v>164</v>
      </c>
      <c r="Z248" t="s">
        <v>7</v>
      </c>
      <c r="AA248" t="s">
        <v>8</v>
      </c>
      <c r="AB248" t="s">
        <v>9</v>
      </c>
      <c r="AC248" t="s">
        <v>167</v>
      </c>
      <c r="AD248" t="s">
        <v>11</v>
      </c>
      <c r="AE248" t="s">
        <v>4</v>
      </c>
    </row>
    <row r="249" spans="1:31" hidden="1" x14ac:dyDescent="0.25">
      <c r="A249" t="s">
        <v>82</v>
      </c>
      <c r="B249" t="s">
        <v>64</v>
      </c>
      <c r="C249" t="s">
        <v>103</v>
      </c>
      <c r="D249">
        <v>5</v>
      </c>
      <c r="E249" s="3" t="s">
        <v>186</v>
      </c>
      <c r="G249" t="s">
        <v>185</v>
      </c>
      <c r="H249" s="5" t="str">
        <f t="shared" si="15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10,SUB22980,SUB22981,SUB67775,SUB67778,SUB67779,SUB7,SUB83207,SUB83208,SUB83209,SUB83210,SUB83211,SUB95883&amp;PAYMENT=PAY24&amp;DIRECTION=DIR392&amp;SERVICE=SER367&amp;SPLIT1=1SP36848,1SP67124,1SP67125,1SP50650&amp;SPLIT2=2SPTOTAL&amp;CONS=EIGENESICHT&amp;PARTNER=GESAMT&amp;REPUNIT=SE,SEAT,SEGR,SEHR,SEHT,SEHU,SEME,SEMK,SEMT,SEPL,SERO,SETCS,SETCZ,SETSK&amp;KPI=KPI63356&amp;PIVOT=</v>
      </c>
      <c r="I249" t="str">
        <f t="shared" si="12"/>
        <v>C:\Users\A1146318\Deutsche Telekom AG\Top Management BI-Microstrategy - Dokumente\Knime\Output\KPI63356rep.xlsx</v>
      </c>
      <c r="J249" t="s">
        <v>1</v>
      </c>
      <c r="K249" t="str">
        <f>_xlfn.XLOOKUP(J249&amp;L249,Perspective!$A$1:$A$30,Perspective!$B$1:$B$30)</f>
        <v>IST,ISTPY%23BASIS,FC0%23BASIS,FC4%23BASIS,ACT_FLASH</v>
      </c>
      <c r="L249" t="s">
        <v>12</v>
      </c>
      <c r="M249" t="s">
        <v>144</v>
      </c>
      <c r="N249" t="s">
        <v>64</v>
      </c>
      <c r="O249">
        <v>2022</v>
      </c>
      <c r="P249" t="s">
        <v>150</v>
      </c>
      <c r="Q249" t="s">
        <v>166</v>
      </c>
      <c r="R249" t="s">
        <v>160</v>
      </c>
      <c r="S249" t="s">
        <v>163</v>
      </c>
      <c r="T249" t="s">
        <v>85</v>
      </c>
      <c r="U249" t="s">
        <v>85</v>
      </c>
      <c r="V249" t="s">
        <v>85</v>
      </c>
      <c r="W249" t="s">
        <v>157</v>
      </c>
      <c r="X249" t="s">
        <v>158</v>
      </c>
      <c r="Y249" t="s">
        <v>164</v>
      </c>
      <c r="Z249" t="s">
        <v>7</v>
      </c>
      <c r="AA249" t="s">
        <v>8</v>
      </c>
      <c r="AB249" t="s">
        <v>9</v>
      </c>
      <c r="AC249" t="s">
        <v>167</v>
      </c>
      <c r="AD249" t="s">
        <v>11</v>
      </c>
      <c r="AE249" t="s">
        <v>4</v>
      </c>
    </row>
    <row r="250" spans="1:31" hidden="1" x14ac:dyDescent="0.25">
      <c r="A250" t="s">
        <v>82</v>
      </c>
      <c r="B250" t="s">
        <v>64</v>
      </c>
      <c r="C250" s="5" t="s">
        <v>103</v>
      </c>
      <c r="D250" s="5">
        <v>6</v>
      </c>
      <c r="E250" s="6" t="s">
        <v>111</v>
      </c>
      <c r="F250" s="6"/>
      <c r="G250" s="5" t="s">
        <v>143</v>
      </c>
      <c r="H250" s="5" t="str">
        <f t="shared" si="15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10,SUB22980,SUB22981,SUB67775,SUB67778,SUB67779,SUB7,SUB83207,SUB83208,SUB83209,SUB83210,SUB83211,SUB95883&amp;PAYMENT=PAY24&amp;DIRECTION=DIR392&amp;SERVICE=SER367&amp;SPLIT1=1SP36848,1SP67124,1SP67125,1SP50650&amp;SPLIT2=2SPTOTAL&amp;CONS=EIGENESICHT&amp;PARTNER=GESAMT&amp;REPUNIT=SE,SEAT,SEGR,SEHR,SEHT,SEHU,SEME,SEMK,SEMT,SEPL,SERO,SETCS,SETCZ,SETSK&amp;KPI=KPI50316&amp;PIVOT=</v>
      </c>
      <c r="I250" t="str">
        <f t="shared" si="12"/>
        <v>C:\Users\A1146318\Deutsche Telekom AG\Top Management BI-Microstrategy - Dokumente\Knime\Output\KPI50316org.xlsx</v>
      </c>
      <c r="J250" s="5" t="s">
        <v>1</v>
      </c>
      <c r="K250" t="str">
        <f>_xlfn.XLOOKUP(J250&amp;L250,Perspective!$A$1:$A$30,Perspective!$B$1:$B$30)</f>
        <v>IST,ISTPY@IST,FC0@IST,FC4@IST,ACT_FLASH</v>
      </c>
      <c r="L250" s="5" t="s">
        <v>2</v>
      </c>
      <c r="M250" t="s">
        <v>144</v>
      </c>
      <c r="N250" t="s">
        <v>64</v>
      </c>
      <c r="O250">
        <v>2022</v>
      </c>
      <c r="P250" t="s">
        <v>150</v>
      </c>
      <c r="Q250" t="s">
        <v>166</v>
      </c>
      <c r="R250" t="s">
        <v>160</v>
      </c>
      <c r="S250" t="s">
        <v>163</v>
      </c>
      <c r="T250" t="s">
        <v>85</v>
      </c>
      <c r="U250" t="s">
        <v>85</v>
      </c>
      <c r="V250" t="s">
        <v>85</v>
      </c>
      <c r="W250" t="s">
        <v>157</v>
      </c>
      <c r="X250" t="s">
        <v>158</v>
      </c>
      <c r="Y250" t="s">
        <v>164</v>
      </c>
      <c r="Z250" t="s">
        <v>7</v>
      </c>
      <c r="AA250" t="s">
        <v>8</v>
      </c>
      <c r="AB250" t="s">
        <v>9</v>
      </c>
      <c r="AC250" t="s">
        <v>167</v>
      </c>
      <c r="AD250" t="s">
        <v>11</v>
      </c>
      <c r="AE250" t="s">
        <v>4</v>
      </c>
    </row>
    <row r="251" spans="1:31" hidden="1" x14ac:dyDescent="0.25">
      <c r="A251" t="s">
        <v>82</v>
      </c>
      <c r="B251" t="s">
        <v>64</v>
      </c>
      <c r="C251" s="5" t="s">
        <v>103</v>
      </c>
      <c r="D251" s="5">
        <v>6</v>
      </c>
      <c r="E251" s="6" t="s">
        <v>111</v>
      </c>
      <c r="F251" s="6"/>
      <c r="G251" s="5" t="s">
        <v>143</v>
      </c>
      <c r="H251" s="5" t="str">
        <f t="shared" si="15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10,SUB22980,SUB22981,SUB67775,SUB67778,SUB67779,SUB7,SUB83207,SUB83208,SUB83209,SUB83210,SUB83211,SUB95883&amp;PAYMENT=PAY24&amp;DIRECTION=DIR392&amp;SERVICE=SER367&amp;SPLIT1=1SP36848,1SP67124,1SP67125,1SP50650&amp;SPLIT2=2SPTOTAL&amp;CONS=EIGENESICHT&amp;PARTNER=GESAMT&amp;REPUNIT=SE,SEAT,SEGR,SEHR,SEHT,SEHU,SEME,SEMK,SEMT,SEPL,SERO,SETCS,SETCZ,SETSK&amp;KPI=KPI50316&amp;PIVOT=</v>
      </c>
      <c r="I251" t="str">
        <f t="shared" si="12"/>
        <v>C:\Users\A1146318\Deutsche Telekom AG\Top Management BI-Microstrategy - Dokumente\Knime\Output\KPI50316rep.xlsx</v>
      </c>
      <c r="J251" s="5" t="s">
        <v>1</v>
      </c>
      <c r="K251" t="str">
        <f>_xlfn.XLOOKUP(J251&amp;L251,Perspective!$A$1:$A$30,Perspective!$B$1:$B$30)</f>
        <v>IST,ISTPY%23BASIS,FC0%23BASIS,FC4%23BASIS,ACT_FLASH</v>
      </c>
      <c r="L251" s="5" t="s">
        <v>12</v>
      </c>
      <c r="M251" t="s">
        <v>144</v>
      </c>
      <c r="N251" t="s">
        <v>64</v>
      </c>
      <c r="O251">
        <v>2022</v>
      </c>
      <c r="P251" t="s">
        <v>150</v>
      </c>
      <c r="Q251" t="s">
        <v>166</v>
      </c>
      <c r="R251" t="s">
        <v>160</v>
      </c>
      <c r="S251" t="s">
        <v>163</v>
      </c>
      <c r="T251" t="s">
        <v>85</v>
      </c>
      <c r="U251" t="s">
        <v>85</v>
      </c>
      <c r="V251" t="s">
        <v>85</v>
      </c>
      <c r="W251" t="s">
        <v>157</v>
      </c>
      <c r="X251" t="s">
        <v>158</v>
      </c>
      <c r="Y251" t="s">
        <v>164</v>
      </c>
      <c r="Z251" t="s">
        <v>7</v>
      </c>
      <c r="AA251" t="s">
        <v>8</v>
      </c>
      <c r="AB251" t="s">
        <v>9</v>
      </c>
      <c r="AC251" t="s">
        <v>167</v>
      </c>
      <c r="AD251" t="s">
        <v>11</v>
      </c>
      <c r="AE251" t="s">
        <v>4</v>
      </c>
    </row>
    <row r="252" spans="1:31" hidden="1" x14ac:dyDescent="0.25">
      <c r="A252" t="s">
        <v>82</v>
      </c>
      <c r="B252" t="s">
        <v>64</v>
      </c>
      <c r="C252" s="5" t="s">
        <v>103</v>
      </c>
      <c r="D252" s="5">
        <v>7</v>
      </c>
      <c r="E252" s="6" t="s">
        <v>179</v>
      </c>
      <c r="F252" s="6"/>
      <c r="G252" s="5" t="s">
        <v>178</v>
      </c>
      <c r="H252" s="5" t="str">
        <f t="shared" si="15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10,SUB22980,SUB22981,SUB67775,SUB67778,SUB67779,SUB7,SUB83207,SUB83208,SUB83209,SUB83210,SUB83211,SUB95883&amp;PAYMENT=PAY24&amp;DIRECTION=DIR392&amp;SERVICE=SER367&amp;SPLIT1=1SP36848,1SP67124,1SP67125,1SP50650&amp;SPLIT2=2SPTOTAL&amp;CONS=EIGENESICHT&amp;PARTNER=GESAMT&amp;REPUNIT=SE,SEAT,SEGR,SEHR,SEHT,SEHU,SEME,SEMK,SEMT,SEPL,SERO,SETCS,SETCZ,SETSK&amp;KPI=KPI50313&amp;PIVOT=</v>
      </c>
      <c r="I252" t="str">
        <f t="shared" si="12"/>
        <v>C:\Users\A1146318\Deutsche Telekom AG\Top Management BI-Microstrategy - Dokumente\Knime\Output\KPI50313org.xlsx</v>
      </c>
      <c r="J252" s="5" t="s">
        <v>1</v>
      </c>
      <c r="K252" t="str">
        <f>_xlfn.XLOOKUP(J252&amp;L252,Perspective!$A$1:$A$30,Perspective!$B$1:$B$30)</f>
        <v>IST,ISTPY@IST,FC0@IST,FC4@IST,ACT_FLASH</v>
      </c>
      <c r="L252" s="5" t="s">
        <v>2</v>
      </c>
      <c r="M252" t="s">
        <v>144</v>
      </c>
      <c r="N252" t="s">
        <v>64</v>
      </c>
      <c r="O252">
        <v>2022</v>
      </c>
      <c r="P252" t="s">
        <v>150</v>
      </c>
      <c r="Q252" t="s">
        <v>166</v>
      </c>
      <c r="R252" t="s">
        <v>160</v>
      </c>
      <c r="S252" t="s">
        <v>163</v>
      </c>
      <c r="T252" t="s">
        <v>85</v>
      </c>
      <c r="U252" t="s">
        <v>85</v>
      </c>
      <c r="V252" t="s">
        <v>85</v>
      </c>
      <c r="W252" t="s">
        <v>157</v>
      </c>
      <c r="X252" t="s">
        <v>158</v>
      </c>
      <c r="Y252" t="s">
        <v>164</v>
      </c>
      <c r="Z252" t="s">
        <v>7</v>
      </c>
      <c r="AA252" t="s">
        <v>8</v>
      </c>
      <c r="AB252" t="s">
        <v>9</v>
      </c>
      <c r="AC252" t="s">
        <v>167</v>
      </c>
      <c r="AD252" t="s">
        <v>11</v>
      </c>
      <c r="AE252" t="s">
        <v>4</v>
      </c>
    </row>
    <row r="253" spans="1:31" hidden="1" x14ac:dyDescent="0.25">
      <c r="A253" t="s">
        <v>82</v>
      </c>
      <c r="B253" t="s">
        <v>64</v>
      </c>
      <c r="C253" s="5" t="s">
        <v>103</v>
      </c>
      <c r="D253" s="5">
        <v>7</v>
      </c>
      <c r="E253" s="6" t="s">
        <v>179</v>
      </c>
      <c r="F253" s="6"/>
      <c r="G253" s="5" t="s">
        <v>178</v>
      </c>
      <c r="H253" s="5" t="str">
        <f t="shared" si="15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10,SUB22980,SUB22981,SUB67775,SUB67778,SUB67779,SUB7,SUB83207,SUB83208,SUB83209,SUB83210,SUB83211,SUB95883&amp;PAYMENT=PAY24&amp;DIRECTION=DIR392&amp;SERVICE=SER367&amp;SPLIT1=1SP36848,1SP67124,1SP67125,1SP50650&amp;SPLIT2=2SPTOTAL&amp;CONS=EIGENESICHT&amp;PARTNER=GESAMT&amp;REPUNIT=SE,SEAT,SEGR,SEHR,SEHT,SEHU,SEME,SEMK,SEMT,SEPL,SERO,SETCS,SETCZ,SETSK&amp;KPI=KPI50313&amp;PIVOT=</v>
      </c>
      <c r="I253" t="str">
        <f t="shared" si="12"/>
        <v>C:\Users\A1146318\Deutsche Telekom AG\Top Management BI-Microstrategy - Dokumente\Knime\Output\KPI50313rep.xlsx</v>
      </c>
      <c r="J253" s="5" t="s">
        <v>1</v>
      </c>
      <c r="K253" t="str">
        <f>_xlfn.XLOOKUP(J253&amp;L253,Perspective!$A$1:$A$30,Perspective!$B$1:$B$30)</f>
        <v>IST,ISTPY%23BASIS,FC0%23BASIS,FC4%23BASIS,ACT_FLASH</v>
      </c>
      <c r="L253" s="5" t="s">
        <v>12</v>
      </c>
      <c r="M253" t="s">
        <v>144</v>
      </c>
      <c r="N253" t="s">
        <v>64</v>
      </c>
      <c r="O253">
        <v>2022</v>
      </c>
      <c r="P253" t="s">
        <v>150</v>
      </c>
      <c r="Q253" t="s">
        <v>166</v>
      </c>
      <c r="R253" t="s">
        <v>160</v>
      </c>
      <c r="S253" t="s">
        <v>163</v>
      </c>
      <c r="T253" t="s">
        <v>85</v>
      </c>
      <c r="U253" t="s">
        <v>85</v>
      </c>
      <c r="V253" t="s">
        <v>85</v>
      </c>
      <c r="W253" t="s">
        <v>157</v>
      </c>
      <c r="X253" t="s">
        <v>158</v>
      </c>
      <c r="Y253" t="s">
        <v>164</v>
      </c>
      <c r="Z253" t="s">
        <v>7</v>
      </c>
      <c r="AA253" t="s">
        <v>8</v>
      </c>
      <c r="AB253" t="s">
        <v>9</v>
      </c>
      <c r="AC253" t="s">
        <v>167</v>
      </c>
      <c r="AD253" t="s">
        <v>11</v>
      </c>
      <c r="AE253" t="s">
        <v>4</v>
      </c>
    </row>
    <row r="254" spans="1:31" hidden="1" x14ac:dyDescent="0.25">
      <c r="A254" t="s">
        <v>82</v>
      </c>
      <c r="B254" t="s">
        <v>64</v>
      </c>
      <c r="C254" t="s">
        <v>103</v>
      </c>
      <c r="D254">
        <v>8</v>
      </c>
      <c r="E254" s="3" t="s">
        <v>110</v>
      </c>
      <c r="G254" t="s">
        <v>168</v>
      </c>
      <c r="H254" s="5" t="str">
        <f t="shared" si="15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10,SUB22980,SUB22981,SUB67775,SUB67778,SUB67779,SUB7,SUB83207,SUB83208,SUB83209,SUB83210,SUB83211,SUB95883&amp;PAYMENT=PAY24&amp;DIRECTION=DIR392&amp;SERVICE=SER367&amp;SPLIT1=1SPTOTAL&amp;SPLIT2=2SPTOTAL&amp;CONS=EIGENESICHT&amp;PARTNER=GESAMT&amp;REPUNIT=SE,SEAT,SEGR,SEHR,SEHT,SEHU,SEME,SEMK,SEMT,SEPL,SERO,SETCS,SETCZ,SETSK&amp;KPI=KPI88446&amp;PIVOT=</v>
      </c>
      <c r="I254" t="str">
        <f t="shared" si="12"/>
        <v>C:\Users\A1146318\Deutsche Telekom AG\Top Management BI-Microstrategy - Dokumente\Knime\Output\KPI88446org.xlsx</v>
      </c>
      <c r="J254" t="s">
        <v>1</v>
      </c>
      <c r="K254" t="str">
        <f>_xlfn.XLOOKUP(J254&amp;L254,Perspective!$A$1:$A$30,Perspective!$B$1:$B$30)</f>
        <v>IST,ISTPY@IST,FC0@IST,FC4@IST,ACT_FLASH</v>
      </c>
      <c r="L254" t="s">
        <v>2</v>
      </c>
      <c r="M254" t="s">
        <v>144</v>
      </c>
      <c r="N254" t="s">
        <v>64</v>
      </c>
      <c r="O254">
        <v>2022</v>
      </c>
      <c r="P254" t="s">
        <v>150</v>
      </c>
      <c r="Q254" t="s">
        <v>166</v>
      </c>
      <c r="R254" t="s">
        <v>160</v>
      </c>
      <c r="S254" t="s">
        <v>163</v>
      </c>
      <c r="T254" t="s">
        <v>85</v>
      </c>
      <c r="U254" t="s">
        <v>85</v>
      </c>
      <c r="V254" t="s">
        <v>85</v>
      </c>
      <c r="W254" t="s">
        <v>157</v>
      </c>
      <c r="X254" t="s">
        <v>158</v>
      </c>
      <c r="Y254" t="s">
        <v>164</v>
      </c>
      <c r="Z254" t="s">
        <v>7</v>
      </c>
      <c r="AA254" t="s">
        <v>8</v>
      </c>
      <c r="AB254" t="s">
        <v>9</v>
      </c>
      <c r="AC254" t="s">
        <v>10</v>
      </c>
      <c r="AD254" t="s">
        <v>11</v>
      </c>
      <c r="AE254" t="s">
        <v>4</v>
      </c>
    </row>
    <row r="255" spans="1:31" hidden="1" x14ac:dyDescent="0.25">
      <c r="A255" t="s">
        <v>82</v>
      </c>
      <c r="B255" t="s">
        <v>64</v>
      </c>
      <c r="C255" t="s">
        <v>103</v>
      </c>
      <c r="D255">
        <v>8</v>
      </c>
      <c r="E255" s="3" t="s">
        <v>110</v>
      </c>
      <c r="G255" t="s">
        <v>168</v>
      </c>
      <c r="H255" s="5" t="str">
        <f t="shared" si="15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10,SUB22980,SUB22981,SUB67775,SUB67778,SUB67779,SUB7,SUB83207,SUB83208,SUB83209,SUB83210,SUB83211,SUB95883&amp;PAYMENT=PAY24&amp;DIRECTION=DIR392&amp;SERVICE=SER367&amp;SPLIT1=1SPTOTAL&amp;SPLIT2=2SPTOTAL&amp;CONS=EIGENESICHT&amp;PARTNER=GESAMT&amp;REPUNIT=SE,SEAT,SEGR,SEHR,SEHT,SEHU,SEME,SEMK,SEMT,SEPL,SERO,SETCS,SETCZ,SETSK&amp;KPI=KPI88446&amp;PIVOT=</v>
      </c>
      <c r="I255" t="str">
        <f t="shared" si="12"/>
        <v>C:\Users\A1146318\Deutsche Telekom AG\Top Management BI-Microstrategy - Dokumente\Knime\Output\KPI88446rep.xlsx</v>
      </c>
      <c r="J255" t="s">
        <v>1</v>
      </c>
      <c r="K255" t="str">
        <f>_xlfn.XLOOKUP(J255&amp;L255,Perspective!$A$1:$A$30,Perspective!$B$1:$B$30)</f>
        <v>IST,ISTPY%23BASIS,FC0%23BASIS,FC4%23BASIS,ACT_FLASH</v>
      </c>
      <c r="L255" t="s">
        <v>12</v>
      </c>
      <c r="M255" t="s">
        <v>144</v>
      </c>
      <c r="N255" t="s">
        <v>64</v>
      </c>
      <c r="O255">
        <v>2022</v>
      </c>
      <c r="P255" t="s">
        <v>150</v>
      </c>
      <c r="Q255" t="s">
        <v>166</v>
      </c>
      <c r="R255" t="s">
        <v>160</v>
      </c>
      <c r="S255" t="s">
        <v>163</v>
      </c>
      <c r="T255" t="s">
        <v>85</v>
      </c>
      <c r="U255" t="s">
        <v>85</v>
      </c>
      <c r="V255" t="s">
        <v>85</v>
      </c>
      <c r="W255" t="s">
        <v>157</v>
      </c>
      <c r="X255" t="s">
        <v>158</v>
      </c>
      <c r="Y255" t="s">
        <v>164</v>
      </c>
      <c r="Z255" t="s">
        <v>7</v>
      </c>
      <c r="AA255" t="s">
        <v>8</v>
      </c>
      <c r="AB255" t="s">
        <v>9</v>
      </c>
      <c r="AC255" t="s">
        <v>10</v>
      </c>
      <c r="AD255" t="s">
        <v>11</v>
      </c>
      <c r="AE255" t="s">
        <v>4</v>
      </c>
    </row>
    <row r="256" spans="1:31" hidden="1" x14ac:dyDescent="0.25">
      <c r="A256" t="s">
        <v>82</v>
      </c>
      <c r="B256" t="s">
        <v>64</v>
      </c>
      <c r="C256" t="s">
        <v>103</v>
      </c>
      <c r="D256">
        <v>9</v>
      </c>
      <c r="E256" s="3" t="s">
        <v>169</v>
      </c>
      <c r="G256" t="s">
        <v>171</v>
      </c>
      <c r="H256" s="5" t="str">
        <f t="shared" si="15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10,SUB22980,SUB22981,SUB67775,SUB67778,SUB67779,SUB7,SUB83207,SUB83208,SUB83209,SUB83210,SUB83211,SUB95883&amp;PAYMENT=PAY24&amp;DIRECTION=DIR392&amp;SERVICE=SER367&amp;SPLIT1=1SPTOTAL&amp;SPLIT2=2SPTOTAL&amp;CONS=EIGENESICHT&amp;PARTNER=GESAMT&amp;REPUNIT=SE,SEAT,SEGR,SEHR,SEHT,SEHU,SEME,SEMK,SEMT,SEPL,SERO,SETCS,SETCZ,SETSK&amp;KPI=KPI88447&amp;PIVOT=</v>
      </c>
      <c r="I256" t="str">
        <f t="shared" si="12"/>
        <v>C:\Users\A1146318\Deutsche Telekom AG\Top Management BI-Microstrategy - Dokumente\Knime\Output\KPI88447org.xlsx</v>
      </c>
      <c r="J256" t="s">
        <v>1</v>
      </c>
      <c r="K256" t="str">
        <f>_xlfn.XLOOKUP(J256&amp;L256,Perspective!$A$1:$A$30,Perspective!$B$1:$B$30)</f>
        <v>IST,ISTPY@IST,FC0@IST,FC4@IST,ACT_FLASH</v>
      </c>
      <c r="L256" t="s">
        <v>2</v>
      </c>
      <c r="M256" t="s">
        <v>144</v>
      </c>
      <c r="N256" t="s">
        <v>64</v>
      </c>
      <c r="O256">
        <v>2022</v>
      </c>
      <c r="P256" t="s">
        <v>150</v>
      </c>
      <c r="Q256" t="s">
        <v>166</v>
      </c>
      <c r="R256" t="s">
        <v>160</v>
      </c>
      <c r="S256" t="s">
        <v>163</v>
      </c>
      <c r="T256" t="s">
        <v>85</v>
      </c>
      <c r="U256" t="s">
        <v>85</v>
      </c>
      <c r="V256" t="s">
        <v>85</v>
      </c>
      <c r="W256" t="s">
        <v>157</v>
      </c>
      <c r="X256" t="s">
        <v>158</v>
      </c>
      <c r="Y256" t="s">
        <v>164</v>
      </c>
      <c r="Z256" t="s">
        <v>7</v>
      </c>
      <c r="AA256" t="s">
        <v>8</v>
      </c>
      <c r="AB256" t="s">
        <v>9</v>
      </c>
      <c r="AC256" t="s">
        <v>10</v>
      </c>
      <c r="AD256" t="s">
        <v>11</v>
      </c>
      <c r="AE256" t="s">
        <v>4</v>
      </c>
    </row>
    <row r="257" spans="1:31" hidden="1" x14ac:dyDescent="0.25">
      <c r="A257" t="s">
        <v>82</v>
      </c>
      <c r="B257" t="s">
        <v>64</v>
      </c>
      <c r="C257" t="s">
        <v>103</v>
      </c>
      <c r="D257">
        <v>9</v>
      </c>
      <c r="E257" s="3" t="s">
        <v>169</v>
      </c>
      <c r="G257" t="s">
        <v>171</v>
      </c>
      <c r="H257" s="5" t="str">
        <f t="shared" si="15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10,SUB22980,SUB22981,SUB67775,SUB67778,SUB67779,SUB7,SUB83207,SUB83208,SUB83209,SUB83210,SUB83211,SUB95883&amp;PAYMENT=PAY24&amp;DIRECTION=DIR392&amp;SERVICE=SER367&amp;SPLIT1=1SPTOTAL&amp;SPLIT2=2SPTOTAL&amp;CONS=EIGENESICHT&amp;PARTNER=GESAMT&amp;REPUNIT=SE,SEAT,SEGR,SEHR,SEHT,SEHU,SEME,SEMK,SEMT,SEPL,SERO,SETCS,SETCZ,SETSK&amp;KPI=KPI88447&amp;PIVOT=</v>
      </c>
      <c r="I257" t="str">
        <f t="shared" si="12"/>
        <v>C:\Users\A1146318\Deutsche Telekom AG\Top Management BI-Microstrategy - Dokumente\Knime\Output\KPI88447rep.xlsx</v>
      </c>
      <c r="J257" t="s">
        <v>1</v>
      </c>
      <c r="K257" t="str">
        <f>_xlfn.XLOOKUP(J257&amp;L257,Perspective!$A$1:$A$30,Perspective!$B$1:$B$30)</f>
        <v>IST,ISTPY%23BASIS,FC0%23BASIS,FC4%23BASIS,ACT_FLASH</v>
      </c>
      <c r="L257" t="s">
        <v>12</v>
      </c>
      <c r="M257" t="s">
        <v>144</v>
      </c>
      <c r="N257" t="s">
        <v>64</v>
      </c>
      <c r="O257">
        <v>2022</v>
      </c>
      <c r="P257" t="s">
        <v>150</v>
      </c>
      <c r="Q257" t="s">
        <v>166</v>
      </c>
      <c r="R257" t="s">
        <v>160</v>
      </c>
      <c r="S257" t="s">
        <v>163</v>
      </c>
      <c r="T257" t="s">
        <v>85</v>
      </c>
      <c r="U257" t="s">
        <v>85</v>
      </c>
      <c r="V257" t="s">
        <v>85</v>
      </c>
      <c r="W257" t="s">
        <v>157</v>
      </c>
      <c r="X257" t="s">
        <v>158</v>
      </c>
      <c r="Y257" t="s">
        <v>164</v>
      </c>
      <c r="Z257" t="s">
        <v>7</v>
      </c>
      <c r="AA257" t="s">
        <v>8</v>
      </c>
      <c r="AB257" t="s">
        <v>9</v>
      </c>
      <c r="AC257" t="s">
        <v>10</v>
      </c>
      <c r="AD257" t="s">
        <v>11</v>
      </c>
      <c r="AE257" t="s">
        <v>4</v>
      </c>
    </row>
    <row r="258" spans="1:31" hidden="1" x14ac:dyDescent="0.25">
      <c r="A258" t="s">
        <v>82</v>
      </c>
      <c r="B258" t="s">
        <v>64</v>
      </c>
      <c r="C258" t="s">
        <v>103</v>
      </c>
      <c r="D258">
        <v>10</v>
      </c>
      <c r="E258" s="3" t="s">
        <v>170</v>
      </c>
      <c r="G258" t="s">
        <v>172</v>
      </c>
      <c r="H258" s="5" t="str">
        <f t="shared" si="15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10,SUB22980,SUB22981,SUB67775,SUB67778,SUB67779,SUB7,SUB83207,SUB83208,SUB83209,SUB83210,SUB83211,SUB95883&amp;PAYMENT=PAY24&amp;DIRECTION=DIR392&amp;SERVICE=SER367&amp;SPLIT1=1SPTOTAL&amp;SPLIT2=2SPTOTAL&amp;CONS=EIGENESICHT&amp;PARTNER=GESAMT&amp;REPUNIT=SE,SEAT,SEGR,SEHR,SEHT,SEHU,SEME,SEMK,SEMT,SEPL,SERO,SETCS,SETCZ,SETSK&amp;KPI=KPI88448&amp;PIVOT=</v>
      </c>
      <c r="I258" t="str">
        <f t="shared" si="12"/>
        <v>C:\Users\A1146318\Deutsche Telekom AG\Top Management BI-Microstrategy - Dokumente\Knime\Output\KPI88448org.xlsx</v>
      </c>
      <c r="J258" t="s">
        <v>1</v>
      </c>
      <c r="K258" t="str">
        <f>_xlfn.XLOOKUP(J258&amp;L258,Perspective!$A$1:$A$30,Perspective!$B$1:$B$30)</f>
        <v>IST,ISTPY@IST,FC0@IST,FC4@IST,ACT_FLASH</v>
      </c>
      <c r="L258" t="s">
        <v>2</v>
      </c>
      <c r="M258" t="s">
        <v>144</v>
      </c>
      <c r="N258" t="s">
        <v>64</v>
      </c>
      <c r="O258">
        <v>2022</v>
      </c>
      <c r="P258" t="s">
        <v>150</v>
      </c>
      <c r="Q258" t="s">
        <v>166</v>
      </c>
      <c r="R258" t="s">
        <v>160</v>
      </c>
      <c r="S258" t="s">
        <v>163</v>
      </c>
      <c r="T258" t="s">
        <v>85</v>
      </c>
      <c r="U258" t="s">
        <v>85</v>
      </c>
      <c r="V258" t="s">
        <v>85</v>
      </c>
      <c r="W258" t="s">
        <v>157</v>
      </c>
      <c r="X258" t="s">
        <v>158</v>
      </c>
      <c r="Y258" t="s">
        <v>164</v>
      </c>
      <c r="Z258" t="s">
        <v>7</v>
      </c>
      <c r="AA258" t="s">
        <v>8</v>
      </c>
      <c r="AB258" t="s">
        <v>9</v>
      </c>
      <c r="AC258" t="s">
        <v>10</v>
      </c>
      <c r="AD258" t="s">
        <v>11</v>
      </c>
      <c r="AE258" t="s">
        <v>4</v>
      </c>
    </row>
    <row r="259" spans="1:31" hidden="1" x14ac:dyDescent="0.25">
      <c r="A259" t="s">
        <v>82</v>
      </c>
      <c r="B259" t="s">
        <v>64</v>
      </c>
      <c r="C259" t="s">
        <v>103</v>
      </c>
      <c r="D259">
        <v>10</v>
      </c>
      <c r="E259" s="3" t="s">
        <v>170</v>
      </c>
      <c r="G259" t="s">
        <v>172</v>
      </c>
      <c r="H259" s="5" t="str">
        <f t="shared" si="15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10,SUB22980,SUB22981,SUB67775,SUB67778,SUB67779,SUB7,SUB83207,SUB83208,SUB83209,SUB83210,SUB83211,SUB95883&amp;PAYMENT=PAY24&amp;DIRECTION=DIR392&amp;SERVICE=SER367&amp;SPLIT1=1SPTOTAL&amp;SPLIT2=2SPTOTAL&amp;CONS=EIGENESICHT&amp;PARTNER=GESAMT&amp;REPUNIT=SE,SEAT,SEGR,SEHR,SEHT,SEHU,SEME,SEMK,SEMT,SEPL,SERO,SETCS,SETCZ,SETSK&amp;KPI=KPI88448&amp;PIVOT=</v>
      </c>
      <c r="I259" t="str">
        <f t="shared" si="12"/>
        <v>C:\Users\A1146318\Deutsche Telekom AG\Top Management BI-Microstrategy - Dokumente\Knime\Output\KPI88448rep.xlsx</v>
      </c>
      <c r="J259" t="s">
        <v>1</v>
      </c>
      <c r="K259" t="str">
        <f>_xlfn.XLOOKUP(J259&amp;L259,Perspective!$A$1:$A$30,Perspective!$B$1:$B$30)</f>
        <v>IST,ISTPY%23BASIS,FC0%23BASIS,FC4%23BASIS,ACT_FLASH</v>
      </c>
      <c r="L259" t="s">
        <v>12</v>
      </c>
      <c r="M259" t="s">
        <v>144</v>
      </c>
      <c r="N259" t="s">
        <v>64</v>
      </c>
      <c r="O259">
        <v>2022</v>
      </c>
      <c r="P259" t="s">
        <v>150</v>
      </c>
      <c r="Q259" t="s">
        <v>166</v>
      </c>
      <c r="R259" t="s">
        <v>160</v>
      </c>
      <c r="S259" t="s">
        <v>163</v>
      </c>
      <c r="T259" t="s">
        <v>85</v>
      </c>
      <c r="U259" t="s">
        <v>85</v>
      </c>
      <c r="V259" t="s">
        <v>85</v>
      </c>
      <c r="W259" t="s">
        <v>157</v>
      </c>
      <c r="X259" t="s">
        <v>158</v>
      </c>
      <c r="Y259" t="s">
        <v>164</v>
      </c>
      <c r="Z259" t="s">
        <v>7</v>
      </c>
      <c r="AA259" t="s">
        <v>8</v>
      </c>
      <c r="AB259" t="s">
        <v>9</v>
      </c>
      <c r="AC259" t="s">
        <v>10</v>
      </c>
      <c r="AD259" t="s">
        <v>11</v>
      </c>
      <c r="AE259" t="s">
        <v>4</v>
      </c>
    </row>
    <row r="260" spans="1:31" s="5" customFormat="1" hidden="1" x14ac:dyDescent="0.25">
      <c r="A260" t="s">
        <v>82</v>
      </c>
      <c r="B260" s="5" t="s">
        <v>64</v>
      </c>
      <c r="C260" s="5" t="s">
        <v>103</v>
      </c>
      <c r="D260" s="5">
        <v>11</v>
      </c>
      <c r="E260" s="6" t="s">
        <v>423</v>
      </c>
      <c r="F260" s="6" t="s">
        <v>422</v>
      </c>
      <c r="G260" s="5" t="s">
        <v>173</v>
      </c>
      <c r="H260" s="5" t="str">
        <f t="shared" ref="H260:H265" si="16">CONCATENATE("https://finex.telekom.de/CLMSTR/api/Finex/Values?SERVER=HE113381.emea1.cds.t-internal.com&amp;DATABASE="&amp;M260&amp;"&amp;CUBE="&amp;N260&amp;"&amp;MAPPINGMD=false&amp;CHILDREN=false&amp;NODE=true&amp;RECEIVEEMPTY=true&amp;YEAR="&amp;O260&amp;"&amp;MONTH="&amp;P260&amp;"&amp;CONTENT="&amp;K260&amp;"&amp;REPCUR=GC,LC&amp;FLOW="&amp;S260&amp;"&amp;FUNCTION="&amp;R260&amp;"&amp;LAYER="&amp;T260&amp;"&amp;SUBJECT="&amp;U260&amp;"&amp;SUBSCRIBER="&amp;Y260&amp;"&amp;PAYMENT="&amp;Z260&amp;"&amp;DIRECTION="&amp;AA260&amp;"&amp;SERVICE="&amp;AB260&amp;"&amp;SPLIT1="&amp;AC260&amp;"&amp;SPLIT2="&amp;AD260&amp;"&amp;CONS="&amp;W260&amp;"&amp;PARTNER="&amp;X260&amp;"&amp;REPUNIT="&amp;Q260&amp;"&amp;KPI="&amp;F260&amp;"&amp;PIVOT=")</f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10,SUB22980,SUB22981,SUB67775,SUB67778,SUB67779,SUB7,SUB83207,SUB83208,SUB83209,SUB83210,SUB83211,SUB95883&amp;PAYMENT=PAY24&amp;DIRECTION=DIR392&amp;SERVICE=SER367&amp;SPLIT1=1SP36848,1SP67124,1SP67125,1SP50650&amp;SPLIT2=2SPTOTAL&amp;CONS=EIGENESICHT&amp;PARTNER=GESAMT&amp;REPUNIT=SE,SEAT,SEGR,SEHR,SEHT,SEHU,SEME,SEMK,SEMT,SEPL,SERO,SETCS,SETCZ,SETSK&amp;KPI=KPI96419&amp;PIVOT=</v>
      </c>
      <c r="I260" s="5" t="str">
        <f t="shared" ref="I260:I315" si="17">"C:\Users\A1146318\Deutsche Telekom AG\Top Management BI-Microstrategy - Dokumente\Knime\Output\"&amp;E260&amp;L260&amp;".xlsx"</f>
        <v>C:\Users\A1146318\Deutsche Telekom AG\Top Management BI-Microstrategy - Dokumente\Knime\Output\KPI96419Vorg.xlsx</v>
      </c>
      <c r="J260" s="5" t="s">
        <v>1</v>
      </c>
      <c r="K260" s="5" t="str">
        <f>_xlfn.XLOOKUP(J260&amp;L260,Perspective!$A$1:$A$30,Perspective!$B$1:$B$30)</f>
        <v>IST,ISTPY@IST,FC0@IST,FC4@IST,ACT_FLASH</v>
      </c>
      <c r="L260" s="5" t="s">
        <v>2</v>
      </c>
      <c r="M260" s="5" t="s">
        <v>144</v>
      </c>
      <c r="N260" s="5" t="s">
        <v>64</v>
      </c>
      <c r="O260" s="5">
        <v>2022</v>
      </c>
      <c r="P260" s="5" t="s">
        <v>150</v>
      </c>
      <c r="Q260" s="5" t="s">
        <v>166</v>
      </c>
      <c r="R260" s="5" t="s">
        <v>160</v>
      </c>
      <c r="S260" s="5" t="s">
        <v>163</v>
      </c>
      <c r="T260" s="5" t="s">
        <v>85</v>
      </c>
      <c r="U260" s="5" t="s">
        <v>85</v>
      </c>
      <c r="V260" s="5" t="s">
        <v>85</v>
      </c>
      <c r="W260" s="5" t="s">
        <v>157</v>
      </c>
      <c r="X260" s="5" t="s">
        <v>158</v>
      </c>
      <c r="Y260" s="5" t="s">
        <v>164</v>
      </c>
      <c r="Z260" s="5" t="s">
        <v>7</v>
      </c>
      <c r="AA260" s="5" t="s">
        <v>8</v>
      </c>
      <c r="AB260" s="5" t="s">
        <v>9</v>
      </c>
      <c r="AC260" s="5" t="s">
        <v>167</v>
      </c>
      <c r="AD260" s="5" t="s">
        <v>11</v>
      </c>
      <c r="AE260" s="5" t="s">
        <v>4</v>
      </c>
    </row>
    <row r="261" spans="1:31" s="5" customFormat="1" hidden="1" x14ac:dyDescent="0.25">
      <c r="A261" t="s">
        <v>82</v>
      </c>
      <c r="B261" s="5" t="s">
        <v>64</v>
      </c>
      <c r="C261" s="5" t="s">
        <v>103</v>
      </c>
      <c r="D261" s="5">
        <v>11</v>
      </c>
      <c r="E261" s="6" t="s">
        <v>423</v>
      </c>
      <c r="F261" s="6" t="s">
        <v>422</v>
      </c>
      <c r="G261" s="5" t="s">
        <v>173</v>
      </c>
      <c r="H261" s="5" t="str">
        <f t="shared" si="16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10,SUB22980,SUB22981,SUB67775,SUB67778,SUB67779,SUB7,SUB83207,SUB83208,SUB83209,SUB83210,SUB83211,SUB95883&amp;PAYMENT=PAY24&amp;DIRECTION=DIR392&amp;SERVICE=SER367&amp;SPLIT1=1SP36848,1SP67124,1SP67125,1SP50650&amp;SPLIT2=2SPTOTAL&amp;CONS=EIGENESICHT&amp;PARTNER=GESAMT&amp;REPUNIT=SE,SEAT,SEGR,SEHR,SEHT,SEHU,SEME,SEMK,SEMT,SEPL,SERO,SETCS,SETCZ,SETSK&amp;KPI=KPI96419&amp;PIVOT=</v>
      </c>
      <c r="I261" s="5" t="str">
        <f t="shared" si="17"/>
        <v>C:\Users\A1146318\Deutsche Telekom AG\Top Management BI-Microstrategy - Dokumente\Knime\Output\KPI96419Vrep.xlsx</v>
      </c>
      <c r="J261" s="5" t="s">
        <v>1</v>
      </c>
      <c r="K261" s="5" t="str">
        <f>_xlfn.XLOOKUP(J261&amp;L261,Perspective!$A$1:$A$30,Perspective!$B$1:$B$30)</f>
        <v>IST,ISTPY%23BASIS,FC0%23BASIS,FC4%23BASIS,ACT_FLASH</v>
      </c>
      <c r="L261" s="5" t="s">
        <v>12</v>
      </c>
      <c r="M261" s="5" t="s">
        <v>144</v>
      </c>
      <c r="N261" s="5" t="s">
        <v>64</v>
      </c>
      <c r="O261" s="5">
        <v>2022</v>
      </c>
      <c r="P261" s="5" t="s">
        <v>150</v>
      </c>
      <c r="Q261" s="5" t="s">
        <v>166</v>
      </c>
      <c r="R261" s="5" t="s">
        <v>160</v>
      </c>
      <c r="S261" s="5" t="s">
        <v>163</v>
      </c>
      <c r="T261" s="5" t="s">
        <v>85</v>
      </c>
      <c r="U261" s="5" t="s">
        <v>85</v>
      </c>
      <c r="V261" s="5" t="s">
        <v>85</v>
      </c>
      <c r="W261" s="5" t="s">
        <v>157</v>
      </c>
      <c r="X261" s="5" t="s">
        <v>158</v>
      </c>
      <c r="Y261" s="5" t="s">
        <v>164</v>
      </c>
      <c r="Z261" s="5" t="s">
        <v>7</v>
      </c>
      <c r="AA261" s="5" t="s">
        <v>8</v>
      </c>
      <c r="AB261" s="5" t="s">
        <v>9</v>
      </c>
      <c r="AC261" s="5" t="s">
        <v>167</v>
      </c>
      <c r="AD261" s="5" t="s">
        <v>11</v>
      </c>
      <c r="AE261" s="5" t="s">
        <v>4</v>
      </c>
    </row>
    <row r="262" spans="1:31" s="5" customFormat="1" hidden="1" x14ac:dyDescent="0.25">
      <c r="A262" t="s">
        <v>82</v>
      </c>
      <c r="B262" s="5" t="s">
        <v>64</v>
      </c>
      <c r="C262" s="5" t="s">
        <v>103</v>
      </c>
      <c r="D262" s="5">
        <v>12</v>
      </c>
      <c r="E262" s="6" t="s">
        <v>424</v>
      </c>
      <c r="F262" s="6" t="s">
        <v>422</v>
      </c>
      <c r="G262" s="5" t="s">
        <v>174</v>
      </c>
      <c r="H262" s="5" t="str">
        <f t="shared" si="16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10,SUB22980,SUB22981,SUB67775,SUB67778,SUB67779,SUB7,SUB83207,SUB83208,SUB83209,SUB83210,SUB83211,SUB95883&amp;PAYMENT=PAY24&amp;DIRECTION=DIR392&amp;SERVICE=SER367&amp;SPLIT1=1SP36848,1SP67124,1SP67125,1SP50650&amp;SPLIT2=2SPTOTAL&amp;CONS=EIGENESICHT&amp;PARTNER=GESAMT&amp;REPUNIT=SE,SEAT,SEGR,SEHR,SEHT,SEHU,SEME,SEMK,SEMT,SEPL,SERO,SETCS,SETCZ,SETSK&amp;KPI=KPI96419&amp;PIVOT=</v>
      </c>
      <c r="I262" s="5" t="str">
        <f t="shared" si="17"/>
        <v>C:\Users\A1146318\Deutsche Telekom AG\Top Management BI-Microstrategy - Dokumente\Knime\Output\KPI96419BBorg.xlsx</v>
      </c>
      <c r="J262" s="5" t="s">
        <v>1</v>
      </c>
      <c r="K262" s="5" t="str">
        <f>_xlfn.XLOOKUP(J262&amp;L262,Perspective!$A$1:$A$30,Perspective!$B$1:$B$30)</f>
        <v>IST,ISTPY@IST,FC0@IST,FC4@IST,ACT_FLASH</v>
      </c>
      <c r="L262" s="5" t="s">
        <v>2</v>
      </c>
      <c r="M262" s="5" t="s">
        <v>144</v>
      </c>
      <c r="N262" s="5" t="s">
        <v>64</v>
      </c>
      <c r="O262" s="5">
        <v>2022</v>
      </c>
      <c r="P262" s="5" t="s">
        <v>150</v>
      </c>
      <c r="Q262" s="5" t="s">
        <v>166</v>
      </c>
      <c r="R262" s="5" t="s">
        <v>160</v>
      </c>
      <c r="S262" s="5" t="s">
        <v>163</v>
      </c>
      <c r="T262" s="5" t="s">
        <v>85</v>
      </c>
      <c r="U262" s="5" t="s">
        <v>85</v>
      </c>
      <c r="V262" s="5" t="s">
        <v>85</v>
      </c>
      <c r="W262" s="5" t="s">
        <v>157</v>
      </c>
      <c r="X262" s="5" t="s">
        <v>158</v>
      </c>
      <c r="Y262" s="5" t="s">
        <v>164</v>
      </c>
      <c r="Z262" s="5" t="s">
        <v>7</v>
      </c>
      <c r="AA262" s="5" t="s">
        <v>8</v>
      </c>
      <c r="AB262" s="5" t="s">
        <v>9</v>
      </c>
      <c r="AC262" s="5" t="s">
        <v>167</v>
      </c>
      <c r="AD262" s="5" t="s">
        <v>11</v>
      </c>
      <c r="AE262" s="5" t="s">
        <v>4</v>
      </c>
    </row>
    <row r="263" spans="1:31" s="5" customFormat="1" ht="14.25" hidden="1" customHeight="1" x14ac:dyDescent="0.25">
      <c r="A263" t="s">
        <v>82</v>
      </c>
      <c r="B263" s="5" t="s">
        <v>64</v>
      </c>
      <c r="C263" s="5" t="s">
        <v>103</v>
      </c>
      <c r="D263" s="5">
        <v>12</v>
      </c>
      <c r="E263" s="6" t="s">
        <v>424</v>
      </c>
      <c r="F263" s="6" t="s">
        <v>422</v>
      </c>
      <c r="G263" s="5" t="s">
        <v>174</v>
      </c>
      <c r="H263" s="5" t="str">
        <f t="shared" si="16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10,SUB22980,SUB22981,SUB67775,SUB67778,SUB67779,SUB7,SUB83207,SUB83208,SUB83209,SUB83210,SUB83211,SUB95883&amp;PAYMENT=PAY24&amp;DIRECTION=DIR392&amp;SERVICE=SER367&amp;SPLIT1=1SP36848,1SP67124,1SP67125,1SP50650&amp;SPLIT2=2SPTOTAL&amp;CONS=EIGENESICHT&amp;PARTNER=GESAMT&amp;REPUNIT=SE,SEAT,SEGR,SEHR,SEHT,SEHU,SEME,SEMK,SEMT,SEPL,SERO,SETCS,SETCZ,SETSK&amp;KPI=KPI96419&amp;PIVOT=</v>
      </c>
      <c r="I263" s="5" t="str">
        <f t="shared" si="17"/>
        <v>C:\Users\A1146318\Deutsche Telekom AG\Top Management BI-Microstrategy - Dokumente\Knime\Output\KPI96419BBrep.xlsx</v>
      </c>
      <c r="J263" s="5" t="s">
        <v>1</v>
      </c>
      <c r="K263" s="5" t="str">
        <f>_xlfn.XLOOKUP(J263&amp;L263,Perspective!$A$1:$A$30,Perspective!$B$1:$B$30)</f>
        <v>IST,ISTPY%23BASIS,FC0%23BASIS,FC4%23BASIS,ACT_FLASH</v>
      </c>
      <c r="L263" s="5" t="s">
        <v>12</v>
      </c>
      <c r="M263" s="5" t="s">
        <v>144</v>
      </c>
      <c r="N263" s="5" t="s">
        <v>64</v>
      </c>
      <c r="O263" s="5">
        <v>2022</v>
      </c>
      <c r="P263" s="5" t="s">
        <v>150</v>
      </c>
      <c r="Q263" s="5" t="s">
        <v>166</v>
      </c>
      <c r="R263" s="5" t="s">
        <v>160</v>
      </c>
      <c r="S263" s="5" t="s">
        <v>163</v>
      </c>
      <c r="T263" s="5" t="s">
        <v>85</v>
      </c>
      <c r="U263" s="5" t="s">
        <v>85</v>
      </c>
      <c r="V263" s="5" t="s">
        <v>85</v>
      </c>
      <c r="W263" s="5" t="s">
        <v>157</v>
      </c>
      <c r="X263" s="5" t="s">
        <v>158</v>
      </c>
      <c r="Y263" s="5" t="s">
        <v>164</v>
      </c>
      <c r="Z263" s="5" t="s">
        <v>7</v>
      </c>
      <c r="AA263" s="5" t="s">
        <v>8</v>
      </c>
      <c r="AB263" s="5" t="s">
        <v>9</v>
      </c>
      <c r="AC263" s="5" t="s">
        <v>167</v>
      </c>
      <c r="AD263" s="5" t="s">
        <v>11</v>
      </c>
      <c r="AE263" s="5" t="s">
        <v>4</v>
      </c>
    </row>
    <row r="264" spans="1:31" s="5" customFormat="1" hidden="1" x14ac:dyDescent="0.25">
      <c r="A264" t="s">
        <v>82</v>
      </c>
      <c r="B264" s="5" t="s">
        <v>64</v>
      </c>
      <c r="C264" s="5" t="s">
        <v>103</v>
      </c>
      <c r="D264" s="5">
        <v>13</v>
      </c>
      <c r="E264" s="6" t="s">
        <v>425</v>
      </c>
      <c r="F264" s="6" t="s">
        <v>422</v>
      </c>
      <c r="G264" s="5" t="s">
        <v>175</v>
      </c>
      <c r="H264" s="5" t="str">
        <f t="shared" si="16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10,SUB22980,SUB22981,SUB67775,SUB67778,SUB67779,SUB7,SUB83207,SUB83208,SUB83209,SUB83210,SUB83211,SUB95883&amp;PAYMENT=PAY24&amp;DIRECTION=DIR392&amp;SERVICE=SER367&amp;SPLIT1=1SP36848,1SP67124,1SP67125,1SP50650&amp;SPLIT2=2SPTOTAL&amp;CONS=EIGENESICHT&amp;PARTNER=GESAMT&amp;REPUNIT=SE,SEAT,SEGR,SEHR,SEHT,SEHU,SEME,SEMK,SEMT,SEPL,SERO,SETCS,SETCZ,SETSK&amp;KPI=KPI96419&amp;PIVOT=</v>
      </c>
      <c r="I264" s="5" t="str">
        <f t="shared" si="17"/>
        <v>C:\Users\A1146318\Deutsche Telekom AG\Top Management BI-Microstrategy - Dokumente\Knime\Output\KPI96419TVorg.xlsx</v>
      </c>
      <c r="J264" s="5" t="s">
        <v>1</v>
      </c>
      <c r="K264" s="5" t="str">
        <f>_xlfn.XLOOKUP(J264&amp;L264,Perspective!$A$1:$A$30,Perspective!$B$1:$B$30)</f>
        <v>IST,ISTPY@IST,FC0@IST,FC4@IST,ACT_FLASH</v>
      </c>
      <c r="L264" s="5" t="s">
        <v>2</v>
      </c>
      <c r="M264" s="5" t="s">
        <v>144</v>
      </c>
      <c r="N264" s="5" t="s">
        <v>64</v>
      </c>
      <c r="O264" s="5">
        <v>2022</v>
      </c>
      <c r="P264" s="5" t="s">
        <v>150</v>
      </c>
      <c r="Q264" s="5" t="s">
        <v>166</v>
      </c>
      <c r="R264" s="5" t="s">
        <v>160</v>
      </c>
      <c r="S264" s="5" t="s">
        <v>163</v>
      </c>
      <c r="T264" s="5" t="s">
        <v>85</v>
      </c>
      <c r="U264" s="5" t="s">
        <v>85</v>
      </c>
      <c r="V264" s="5" t="s">
        <v>85</v>
      </c>
      <c r="W264" s="5" t="s">
        <v>157</v>
      </c>
      <c r="X264" s="5" t="s">
        <v>158</v>
      </c>
      <c r="Y264" s="5" t="s">
        <v>164</v>
      </c>
      <c r="Z264" s="5" t="s">
        <v>7</v>
      </c>
      <c r="AA264" s="5" t="s">
        <v>8</v>
      </c>
      <c r="AB264" s="5" t="s">
        <v>9</v>
      </c>
      <c r="AC264" s="5" t="s">
        <v>167</v>
      </c>
      <c r="AD264" s="5" t="s">
        <v>11</v>
      </c>
      <c r="AE264" s="5" t="s">
        <v>4</v>
      </c>
    </row>
    <row r="265" spans="1:31" s="5" customFormat="1" hidden="1" x14ac:dyDescent="0.25">
      <c r="A265" t="s">
        <v>82</v>
      </c>
      <c r="B265" s="5" t="s">
        <v>64</v>
      </c>
      <c r="C265" s="5" t="s">
        <v>103</v>
      </c>
      <c r="D265" s="5">
        <v>13</v>
      </c>
      <c r="E265" s="6" t="s">
        <v>425</v>
      </c>
      <c r="F265" s="6" t="s">
        <v>422</v>
      </c>
      <c r="G265" s="5" t="s">
        <v>175</v>
      </c>
      <c r="H265" s="5" t="str">
        <f t="shared" si="16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10,SUB22980,SUB22981,SUB67775,SUB67778,SUB67779,SUB7,SUB83207,SUB83208,SUB83209,SUB83210,SUB83211,SUB95883&amp;PAYMENT=PAY24&amp;DIRECTION=DIR392&amp;SERVICE=SER367&amp;SPLIT1=1SP36848,1SP67124,1SP67125,1SP50650&amp;SPLIT2=2SPTOTAL&amp;CONS=EIGENESICHT&amp;PARTNER=GESAMT&amp;REPUNIT=SE,SEAT,SEGR,SEHR,SEHT,SEHU,SEME,SEMK,SEMT,SEPL,SERO,SETCS,SETCZ,SETSK&amp;KPI=KPI96419&amp;PIVOT=</v>
      </c>
      <c r="I265" s="5" t="str">
        <f t="shared" si="17"/>
        <v>C:\Users\A1146318\Deutsche Telekom AG\Top Management BI-Microstrategy - Dokumente\Knime\Output\KPI96419TVrep.xlsx</v>
      </c>
      <c r="J265" s="5" t="s">
        <v>1</v>
      </c>
      <c r="K265" s="5" t="str">
        <f>_xlfn.XLOOKUP(J265&amp;L265,Perspective!$A$1:$A$30,Perspective!$B$1:$B$30)</f>
        <v>IST,ISTPY%23BASIS,FC0%23BASIS,FC4%23BASIS,ACT_FLASH</v>
      </c>
      <c r="L265" s="5" t="s">
        <v>12</v>
      </c>
      <c r="M265" s="5" t="s">
        <v>144</v>
      </c>
      <c r="N265" s="5" t="s">
        <v>64</v>
      </c>
      <c r="O265" s="5">
        <v>2022</v>
      </c>
      <c r="P265" s="5" t="s">
        <v>150</v>
      </c>
      <c r="Q265" s="5" t="s">
        <v>166</v>
      </c>
      <c r="R265" s="5" t="s">
        <v>160</v>
      </c>
      <c r="S265" s="5" t="s">
        <v>163</v>
      </c>
      <c r="T265" s="5" t="s">
        <v>85</v>
      </c>
      <c r="U265" s="5" t="s">
        <v>85</v>
      </c>
      <c r="V265" s="5" t="s">
        <v>85</v>
      </c>
      <c r="W265" s="5" t="s">
        <v>157</v>
      </c>
      <c r="X265" s="5" t="s">
        <v>158</v>
      </c>
      <c r="Y265" s="5" t="s">
        <v>164</v>
      </c>
      <c r="Z265" s="5" t="s">
        <v>7</v>
      </c>
      <c r="AA265" s="5" t="s">
        <v>8</v>
      </c>
      <c r="AB265" s="5" t="s">
        <v>9</v>
      </c>
      <c r="AC265" s="5" t="s">
        <v>167</v>
      </c>
      <c r="AD265" s="5" t="s">
        <v>11</v>
      </c>
      <c r="AE265" s="5" t="s">
        <v>4</v>
      </c>
    </row>
    <row r="266" spans="1:31" ht="15" hidden="1" customHeight="1" x14ac:dyDescent="0.25">
      <c r="A266" t="s">
        <v>82</v>
      </c>
      <c r="B266" t="s">
        <v>64</v>
      </c>
      <c r="C266" s="4" t="s">
        <v>197</v>
      </c>
      <c r="D266" s="4">
        <v>1</v>
      </c>
      <c r="E266" s="4" t="s">
        <v>216</v>
      </c>
      <c r="F266" s="4"/>
      <c r="G266" s="4" t="s">
        <v>217</v>
      </c>
      <c r="H266" s="5" t="str">
        <f t="shared" ref="H266:H297" si="18">CONCATENATE("https://finex.telekom.de/CLMSTR/api/Finex/Values?SERVER=HE113381.emea1.cds.t-internal.com&amp;DATABASE="&amp;M266&amp;"&amp;CUBE="&amp;N266&amp;"&amp;MAPPINGMD=false&amp;CHILDREN=false&amp;NODE=true&amp;RECEIVEEMPTY=true&amp;YEAR="&amp;O266&amp;"&amp;MONTH="&amp;P266&amp;"&amp;CONTENT="&amp;K266&amp;"&amp;REPCUR=GC,LC&amp;FLOW="&amp;S266&amp;"&amp;FUNCTION="&amp;R266&amp;"&amp;LAYER="&amp;T266&amp;"&amp;SUBJECT="&amp;U266&amp;"&amp;SUBSCRIBER="&amp;Y266&amp;"&amp;PAYMENT="&amp;Z266&amp;"&amp;DIRECTION="&amp;AA266&amp;"&amp;SERVICE="&amp;AB266&amp;"&amp;SPLIT1="&amp;AC266&amp;"&amp;SPLIT2="&amp;AD266&amp;"&amp;CONS="&amp;W266&amp;"&amp;PARTNER="&amp;X266&amp;"&amp;REPUNIT="&amp;Q266&amp;"&amp;KPI="&amp;E266&amp;"&amp;PIVOT=")</f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194&amp;PAYMENT=PAY24&amp;DIRECTION=DIR392&amp;SERVICE=SER367&amp;SPLIT1=1SPTOTAL&amp;SPLIT2=2SPTOTAL&amp;CONS=EIGENESICHT&amp;PARTNER=GESAMT&amp;REPUNIT=SE,SEAT,SEGR,SEHR,SEHT,SEHU,SEME,SEMK,SEMT,SEPL,SERO,SETCS,SETCZ,SETSK&amp;KPI=KPI70102&amp;PIVOT=</v>
      </c>
      <c r="I266" t="str">
        <f t="shared" si="17"/>
        <v>C:\Users\A1146318\Deutsche Telekom AG\Top Management BI-Microstrategy - Dokumente\Knime\Output\KPI70102org.xlsx</v>
      </c>
      <c r="J266" s="4" t="s">
        <v>1</v>
      </c>
      <c r="K266" t="str">
        <f>_xlfn.XLOOKUP(J266&amp;L266,Perspective!$A$1:$A$30,Perspective!$B$1:$B$30)</f>
        <v>IST,ISTPY@IST,FC0@IST,FC4@IST,ACT_FLASH</v>
      </c>
      <c r="L266" s="4" t="s">
        <v>2</v>
      </c>
      <c r="M266" t="s">
        <v>144</v>
      </c>
      <c r="N266" t="s">
        <v>64</v>
      </c>
      <c r="O266">
        <v>2022</v>
      </c>
      <c r="P266" t="s">
        <v>150</v>
      </c>
      <c r="Q266" t="s">
        <v>166</v>
      </c>
      <c r="R266" t="s">
        <v>160</v>
      </c>
      <c r="S266" t="s">
        <v>163</v>
      </c>
      <c r="T266" t="s">
        <v>85</v>
      </c>
      <c r="U266" t="s">
        <v>85</v>
      </c>
      <c r="V266" t="s">
        <v>85</v>
      </c>
      <c r="W266" t="s">
        <v>157</v>
      </c>
      <c r="X266" t="s">
        <v>158</v>
      </c>
      <c r="Y266" t="s">
        <v>6</v>
      </c>
      <c r="Z266" t="s">
        <v>7</v>
      </c>
      <c r="AA266" t="s">
        <v>8</v>
      </c>
      <c r="AB266" t="s">
        <v>9</v>
      </c>
      <c r="AC266" t="s">
        <v>10</v>
      </c>
      <c r="AD266" t="s">
        <v>11</v>
      </c>
      <c r="AE266" t="s">
        <v>4</v>
      </c>
    </row>
    <row r="267" spans="1:31" ht="15" hidden="1" customHeight="1" x14ac:dyDescent="0.25">
      <c r="A267" t="s">
        <v>82</v>
      </c>
      <c r="B267" t="s">
        <v>64</v>
      </c>
      <c r="C267" s="4" t="s">
        <v>197</v>
      </c>
      <c r="D267" s="4">
        <v>1</v>
      </c>
      <c r="E267" s="4" t="s">
        <v>216</v>
      </c>
      <c r="F267" s="4"/>
      <c r="G267" s="4" t="s">
        <v>217</v>
      </c>
      <c r="H267" s="5" t="str">
        <f t="shared" si="18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194&amp;PAYMENT=PAY24&amp;DIRECTION=DIR392&amp;SERVICE=SER367&amp;SPLIT1=1SPTOTAL&amp;SPLIT2=2SPTOTAL&amp;CONS=EIGENESICHT&amp;PARTNER=GESAMT&amp;REPUNIT=SE,SEAT,SEGR,SEHR,SEHT,SEHU,SEME,SEMK,SEMT,SEPL,SERO,SETCS,SETCZ,SETSK&amp;KPI=KPI70102&amp;PIVOT=</v>
      </c>
      <c r="I267" t="str">
        <f t="shared" si="17"/>
        <v>C:\Users\A1146318\Deutsche Telekom AG\Top Management BI-Microstrategy - Dokumente\Knime\Output\KPI70102rep.xlsx</v>
      </c>
      <c r="J267" s="4" t="s">
        <v>1</v>
      </c>
      <c r="K267" t="str">
        <f>_xlfn.XLOOKUP(J267&amp;L267,Perspective!$A$1:$A$30,Perspective!$B$1:$B$30)</f>
        <v>IST,ISTPY%23BASIS,FC0%23BASIS,FC4%23BASIS,ACT_FLASH</v>
      </c>
      <c r="L267" s="4" t="s">
        <v>12</v>
      </c>
      <c r="M267" t="s">
        <v>144</v>
      </c>
      <c r="N267" t="s">
        <v>64</v>
      </c>
      <c r="O267">
        <v>2022</v>
      </c>
      <c r="P267" t="s">
        <v>150</v>
      </c>
      <c r="Q267" t="s">
        <v>166</v>
      </c>
      <c r="R267" t="s">
        <v>160</v>
      </c>
      <c r="S267" t="s">
        <v>163</v>
      </c>
      <c r="T267" t="s">
        <v>85</v>
      </c>
      <c r="U267" t="s">
        <v>85</v>
      </c>
      <c r="V267" t="s">
        <v>85</v>
      </c>
      <c r="W267" t="s">
        <v>157</v>
      </c>
      <c r="X267" t="s">
        <v>158</v>
      </c>
      <c r="Y267" t="s">
        <v>6</v>
      </c>
      <c r="Z267" t="s">
        <v>7</v>
      </c>
      <c r="AA267" t="s">
        <v>8</v>
      </c>
      <c r="AB267" t="s">
        <v>9</v>
      </c>
      <c r="AC267" t="s">
        <v>10</v>
      </c>
      <c r="AD267" t="s">
        <v>11</v>
      </c>
      <c r="AE267" t="s">
        <v>4</v>
      </c>
    </row>
    <row r="268" spans="1:31" ht="15" hidden="1" customHeight="1" x14ac:dyDescent="0.25">
      <c r="A268" t="s">
        <v>82</v>
      </c>
      <c r="B268" t="s">
        <v>64</v>
      </c>
      <c r="C268" s="4" t="s">
        <v>197</v>
      </c>
      <c r="D268" s="4">
        <v>2</v>
      </c>
      <c r="E268" s="4" t="s">
        <v>219</v>
      </c>
      <c r="F268" s="4"/>
      <c r="G268" s="4" t="s">
        <v>218</v>
      </c>
      <c r="H268" s="5" t="str">
        <f t="shared" si="18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194&amp;PAYMENT=PAY24&amp;DIRECTION=DIR392&amp;SERVICE=SER367&amp;SPLIT1=1SPTOTAL&amp;SPLIT2=2SPTOTAL&amp;CONS=EIGENESICHT&amp;PARTNER=GESAMT&amp;REPUNIT=SE,SEAT,SEGR,SEHR,SEHT,SEHU,SEME,SEMK,SEMT,SEPL,SERO,SETCS,SETCZ,SETSK&amp;KPI=KPI70111&amp;PIVOT=</v>
      </c>
      <c r="I268" t="str">
        <f t="shared" si="17"/>
        <v>C:\Users\A1146318\Deutsche Telekom AG\Top Management BI-Microstrategy - Dokumente\Knime\Output\KPI70111org.xlsx</v>
      </c>
      <c r="J268" s="4" t="s">
        <v>1</v>
      </c>
      <c r="K268" t="str">
        <f>_xlfn.XLOOKUP(J268&amp;L268,Perspective!$A$1:$A$30,Perspective!$B$1:$B$30)</f>
        <v>IST,ISTPY@IST,FC0@IST,FC4@IST,ACT_FLASH</v>
      </c>
      <c r="L268" s="4" t="s">
        <v>2</v>
      </c>
      <c r="M268" t="s">
        <v>144</v>
      </c>
      <c r="N268" t="s">
        <v>64</v>
      </c>
      <c r="O268">
        <v>2022</v>
      </c>
      <c r="P268" t="s">
        <v>150</v>
      </c>
      <c r="Q268" t="s">
        <v>166</v>
      </c>
      <c r="R268" t="s">
        <v>160</v>
      </c>
      <c r="S268" t="s">
        <v>163</v>
      </c>
      <c r="T268" t="s">
        <v>85</v>
      </c>
      <c r="U268" t="s">
        <v>85</v>
      </c>
      <c r="V268" t="s">
        <v>85</v>
      </c>
      <c r="W268" t="s">
        <v>157</v>
      </c>
      <c r="X268" t="s">
        <v>158</v>
      </c>
      <c r="Y268" t="s">
        <v>6</v>
      </c>
      <c r="Z268" t="s">
        <v>7</v>
      </c>
      <c r="AA268" t="s">
        <v>8</v>
      </c>
      <c r="AB268" t="s">
        <v>9</v>
      </c>
      <c r="AC268" t="s">
        <v>10</v>
      </c>
      <c r="AD268" t="s">
        <v>11</v>
      </c>
      <c r="AE268" t="s">
        <v>4</v>
      </c>
    </row>
    <row r="269" spans="1:31" ht="15" hidden="1" customHeight="1" x14ac:dyDescent="0.25">
      <c r="A269" t="s">
        <v>82</v>
      </c>
      <c r="B269" t="s">
        <v>64</v>
      </c>
      <c r="C269" s="4" t="s">
        <v>197</v>
      </c>
      <c r="D269" s="4">
        <v>2</v>
      </c>
      <c r="E269" s="4" t="s">
        <v>219</v>
      </c>
      <c r="F269" s="4"/>
      <c r="G269" s="4" t="s">
        <v>218</v>
      </c>
      <c r="H269" s="5" t="str">
        <f t="shared" si="18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194&amp;PAYMENT=PAY24&amp;DIRECTION=DIR392&amp;SERVICE=SER367&amp;SPLIT1=1SPTOTAL&amp;SPLIT2=2SPTOTAL&amp;CONS=EIGENESICHT&amp;PARTNER=GESAMT&amp;REPUNIT=SE,SEAT,SEGR,SEHR,SEHT,SEHU,SEME,SEMK,SEMT,SEPL,SERO,SETCS,SETCZ,SETSK&amp;KPI=KPI70111&amp;PIVOT=</v>
      </c>
      <c r="I269" t="str">
        <f t="shared" si="17"/>
        <v>C:\Users\A1146318\Deutsche Telekom AG\Top Management BI-Microstrategy - Dokumente\Knime\Output\KPI70111rep.xlsx</v>
      </c>
      <c r="J269" s="4" t="s">
        <v>1</v>
      </c>
      <c r="K269" t="str">
        <f>_xlfn.XLOOKUP(J269&amp;L269,Perspective!$A$1:$A$30,Perspective!$B$1:$B$30)</f>
        <v>IST,ISTPY%23BASIS,FC0%23BASIS,FC4%23BASIS,ACT_FLASH</v>
      </c>
      <c r="L269" s="4" t="s">
        <v>12</v>
      </c>
      <c r="M269" t="s">
        <v>144</v>
      </c>
      <c r="N269" t="s">
        <v>64</v>
      </c>
      <c r="O269">
        <v>2022</v>
      </c>
      <c r="P269" t="s">
        <v>150</v>
      </c>
      <c r="Q269" t="s">
        <v>166</v>
      </c>
      <c r="R269" t="s">
        <v>160</v>
      </c>
      <c r="S269" t="s">
        <v>163</v>
      </c>
      <c r="T269" t="s">
        <v>85</v>
      </c>
      <c r="U269" t="s">
        <v>85</v>
      </c>
      <c r="V269" t="s">
        <v>85</v>
      </c>
      <c r="W269" t="s">
        <v>157</v>
      </c>
      <c r="X269" t="s">
        <v>158</v>
      </c>
      <c r="Y269" t="s">
        <v>6</v>
      </c>
      <c r="Z269" t="s">
        <v>7</v>
      </c>
      <c r="AA269" t="s">
        <v>8</v>
      </c>
      <c r="AB269" t="s">
        <v>9</v>
      </c>
      <c r="AC269" t="s">
        <v>10</v>
      </c>
      <c r="AD269" t="s">
        <v>11</v>
      </c>
      <c r="AE269" t="s">
        <v>4</v>
      </c>
    </row>
    <row r="270" spans="1:31" ht="15" hidden="1" customHeight="1" x14ac:dyDescent="0.25">
      <c r="A270" t="s">
        <v>82</v>
      </c>
      <c r="B270" t="s">
        <v>64</v>
      </c>
      <c r="C270" s="4" t="s">
        <v>197</v>
      </c>
      <c r="D270" s="4">
        <v>3</v>
      </c>
      <c r="E270" s="4" t="s">
        <v>198</v>
      </c>
      <c r="F270" s="4"/>
      <c r="G270" s="4" t="s">
        <v>199</v>
      </c>
      <c r="H270" s="5" t="str">
        <f t="shared" si="18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194&amp;PAYMENT=PAY24&amp;DIRECTION=DIR392&amp;SERVICE=SER367&amp;SPLIT1=1SPTOTAL&amp;SPLIT2=2SPTOTAL&amp;CONS=EIGENESICHT&amp;PARTNER=GESAMT&amp;REPUNIT=SE,SEAT,SEGR,SEHR,SEHT,SEHU,SEME,SEMK,SEMT,SEPL,SERO,SETCS,SETCZ,SETSK&amp;KPI=KPI70113&amp;PIVOT=</v>
      </c>
      <c r="I270" t="str">
        <f t="shared" si="17"/>
        <v>C:\Users\A1146318\Deutsche Telekom AG\Top Management BI-Microstrategy - Dokumente\Knime\Output\KPI70113org.xlsx</v>
      </c>
      <c r="J270" s="4" t="s">
        <v>1</v>
      </c>
      <c r="K270" t="str">
        <f>_xlfn.XLOOKUP(J270&amp;L270,Perspective!$A$1:$A$30,Perspective!$B$1:$B$30)</f>
        <v>IST,ISTPY@IST,FC0@IST,FC4@IST,ACT_FLASH</v>
      </c>
      <c r="L270" s="4" t="s">
        <v>2</v>
      </c>
      <c r="M270" t="s">
        <v>144</v>
      </c>
      <c r="N270" t="s">
        <v>64</v>
      </c>
      <c r="O270">
        <v>2022</v>
      </c>
      <c r="P270" t="s">
        <v>150</v>
      </c>
      <c r="Q270" t="s">
        <v>166</v>
      </c>
      <c r="R270" t="s">
        <v>160</v>
      </c>
      <c r="S270" t="s">
        <v>163</v>
      </c>
      <c r="T270" t="s">
        <v>85</v>
      </c>
      <c r="U270" t="s">
        <v>85</v>
      </c>
      <c r="V270" t="s">
        <v>85</v>
      </c>
      <c r="W270" t="s">
        <v>157</v>
      </c>
      <c r="X270" t="s">
        <v>158</v>
      </c>
      <c r="Y270" t="s">
        <v>6</v>
      </c>
      <c r="Z270" t="s">
        <v>7</v>
      </c>
      <c r="AA270" t="s">
        <v>8</v>
      </c>
      <c r="AB270" t="s">
        <v>9</v>
      </c>
      <c r="AC270" t="s">
        <v>10</v>
      </c>
      <c r="AD270" t="s">
        <v>11</v>
      </c>
      <c r="AE270" t="s">
        <v>4</v>
      </c>
    </row>
    <row r="271" spans="1:31" ht="15" hidden="1" customHeight="1" x14ac:dyDescent="0.25">
      <c r="A271" t="s">
        <v>82</v>
      </c>
      <c r="B271" t="s">
        <v>64</v>
      </c>
      <c r="C271" s="4" t="s">
        <v>197</v>
      </c>
      <c r="D271" s="4">
        <v>3</v>
      </c>
      <c r="E271" s="4" t="s">
        <v>198</v>
      </c>
      <c r="F271" s="4"/>
      <c r="G271" s="4" t="s">
        <v>199</v>
      </c>
      <c r="H271" s="5" t="str">
        <f t="shared" si="18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194&amp;PAYMENT=PAY24&amp;DIRECTION=DIR392&amp;SERVICE=SER367&amp;SPLIT1=1SPTOTAL&amp;SPLIT2=2SPTOTAL&amp;CONS=EIGENESICHT&amp;PARTNER=GESAMT&amp;REPUNIT=SE,SEAT,SEGR,SEHR,SEHT,SEHU,SEME,SEMK,SEMT,SEPL,SERO,SETCS,SETCZ,SETSK&amp;KPI=KPI70113&amp;PIVOT=</v>
      </c>
      <c r="I271" t="str">
        <f t="shared" si="17"/>
        <v>C:\Users\A1146318\Deutsche Telekom AG\Top Management BI-Microstrategy - Dokumente\Knime\Output\KPI70113rep.xlsx</v>
      </c>
      <c r="J271" s="4" t="s">
        <v>1</v>
      </c>
      <c r="K271" t="str">
        <f>_xlfn.XLOOKUP(J271&amp;L271,Perspective!$A$1:$A$30,Perspective!$B$1:$B$30)</f>
        <v>IST,ISTPY%23BASIS,FC0%23BASIS,FC4%23BASIS,ACT_FLASH</v>
      </c>
      <c r="L271" s="4" t="s">
        <v>12</v>
      </c>
      <c r="M271" t="s">
        <v>144</v>
      </c>
      <c r="N271" t="s">
        <v>64</v>
      </c>
      <c r="O271">
        <v>2022</v>
      </c>
      <c r="P271" t="s">
        <v>150</v>
      </c>
      <c r="Q271" t="s">
        <v>166</v>
      </c>
      <c r="R271" t="s">
        <v>160</v>
      </c>
      <c r="S271" t="s">
        <v>163</v>
      </c>
      <c r="T271" t="s">
        <v>85</v>
      </c>
      <c r="U271" t="s">
        <v>85</v>
      </c>
      <c r="V271" t="s">
        <v>85</v>
      </c>
      <c r="W271" t="s">
        <v>157</v>
      </c>
      <c r="X271" t="s">
        <v>158</v>
      </c>
      <c r="Y271" t="s">
        <v>6</v>
      </c>
      <c r="Z271" t="s">
        <v>7</v>
      </c>
      <c r="AA271" t="s">
        <v>8</v>
      </c>
      <c r="AB271" t="s">
        <v>9</v>
      </c>
      <c r="AC271" t="s">
        <v>10</v>
      </c>
      <c r="AD271" t="s">
        <v>11</v>
      </c>
      <c r="AE271" t="s">
        <v>4</v>
      </c>
    </row>
    <row r="272" spans="1:31" ht="15" hidden="1" customHeight="1" x14ac:dyDescent="0.25">
      <c r="A272" t="s">
        <v>82</v>
      </c>
      <c r="B272" t="s">
        <v>64</v>
      </c>
      <c r="C272" s="4" t="s">
        <v>197</v>
      </c>
      <c r="D272" s="4">
        <v>4</v>
      </c>
      <c r="E272" s="4" t="s">
        <v>201</v>
      </c>
      <c r="F272" s="4"/>
      <c r="G272" s="4" t="s">
        <v>200</v>
      </c>
      <c r="H272" s="5" t="str">
        <f t="shared" si="18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194&amp;PAYMENT=PAY24&amp;DIRECTION=DIR392&amp;SERVICE=SER367&amp;SPLIT1=1SPTOTAL&amp;SPLIT2=2SPTOTAL&amp;CONS=EIGENESICHT&amp;PARTNER=GESAMT&amp;REPUNIT=SE,SEAT,SEGR,SEHR,SEHT,SEHU,SEME,SEMK,SEMT,SEPL,SERO,SETCS,SETCZ,SETSK&amp;KPI=KPI89805&amp;PIVOT=</v>
      </c>
      <c r="I272" t="str">
        <f t="shared" si="17"/>
        <v>C:\Users\A1146318\Deutsche Telekom AG\Top Management BI-Microstrategy - Dokumente\Knime\Output\KPI89805org.xlsx</v>
      </c>
      <c r="J272" s="4" t="s">
        <v>1</v>
      </c>
      <c r="K272" t="str">
        <f>_xlfn.XLOOKUP(J272&amp;L272,Perspective!$A$1:$A$30,Perspective!$B$1:$B$30)</f>
        <v>IST,ISTPY@IST,FC0@IST,FC4@IST,ACT_FLASH</v>
      </c>
      <c r="L272" s="4" t="s">
        <v>2</v>
      </c>
      <c r="M272" t="s">
        <v>144</v>
      </c>
      <c r="N272" t="s">
        <v>64</v>
      </c>
      <c r="O272">
        <v>2022</v>
      </c>
      <c r="P272" t="s">
        <v>150</v>
      </c>
      <c r="Q272" t="s">
        <v>166</v>
      </c>
      <c r="R272" t="s">
        <v>160</v>
      </c>
      <c r="S272" t="s">
        <v>163</v>
      </c>
      <c r="T272" t="s">
        <v>85</v>
      </c>
      <c r="U272" t="s">
        <v>85</v>
      </c>
      <c r="V272" t="s">
        <v>85</v>
      </c>
      <c r="W272" t="s">
        <v>157</v>
      </c>
      <c r="X272" t="s">
        <v>158</v>
      </c>
      <c r="Y272" t="s">
        <v>6</v>
      </c>
      <c r="Z272" t="s">
        <v>7</v>
      </c>
      <c r="AA272" t="s">
        <v>8</v>
      </c>
      <c r="AB272" t="s">
        <v>9</v>
      </c>
      <c r="AC272" t="s">
        <v>10</v>
      </c>
      <c r="AD272" t="s">
        <v>11</v>
      </c>
      <c r="AE272" t="s">
        <v>4</v>
      </c>
    </row>
    <row r="273" spans="1:31" ht="15" hidden="1" customHeight="1" x14ac:dyDescent="0.25">
      <c r="A273" t="s">
        <v>82</v>
      </c>
      <c r="B273" t="s">
        <v>64</v>
      </c>
      <c r="C273" s="4" t="s">
        <v>197</v>
      </c>
      <c r="D273" s="4">
        <v>4</v>
      </c>
      <c r="E273" s="4" t="s">
        <v>201</v>
      </c>
      <c r="F273" s="4"/>
      <c r="G273" s="4" t="s">
        <v>200</v>
      </c>
      <c r="H273" s="5" t="str">
        <f t="shared" si="18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194&amp;PAYMENT=PAY24&amp;DIRECTION=DIR392&amp;SERVICE=SER367&amp;SPLIT1=1SPTOTAL&amp;SPLIT2=2SPTOTAL&amp;CONS=EIGENESICHT&amp;PARTNER=GESAMT&amp;REPUNIT=SE,SEAT,SEGR,SEHR,SEHT,SEHU,SEME,SEMK,SEMT,SEPL,SERO,SETCS,SETCZ,SETSK&amp;KPI=KPI89805&amp;PIVOT=</v>
      </c>
      <c r="I273" t="str">
        <f t="shared" si="17"/>
        <v>C:\Users\A1146318\Deutsche Telekom AG\Top Management BI-Microstrategy - Dokumente\Knime\Output\KPI89805rep.xlsx</v>
      </c>
      <c r="J273" s="4" t="s">
        <v>1</v>
      </c>
      <c r="K273" t="str">
        <f>_xlfn.XLOOKUP(J273&amp;L273,Perspective!$A$1:$A$30,Perspective!$B$1:$B$30)</f>
        <v>IST,ISTPY%23BASIS,FC0%23BASIS,FC4%23BASIS,ACT_FLASH</v>
      </c>
      <c r="L273" s="4" t="s">
        <v>12</v>
      </c>
      <c r="M273" t="s">
        <v>144</v>
      </c>
      <c r="N273" t="s">
        <v>64</v>
      </c>
      <c r="O273">
        <v>2022</v>
      </c>
      <c r="P273" t="s">
        <v>150</v>
      </c>
      <c r="Q273" t="s">
        <v>166</v>
      </c>
      <c r="R273" t="s">
        <v>160</v>
      </c>
      <c r="S273" t="s">
        <v>163</v>
      </c>
      <c r="T273" t="s">
        <v>85</v>
      </c>
      <c r="U273" t="s">
        <v>85</v>
      </c>
      <c r="V273" t="s">
        <v>85</v>
      </c>
      <c r="W273" t="s">
        <v>157</v>
      </c>
      <c r="X273" t="s">
        <v>158</v>
      </c>
      <c r="Y273" t="s">
        <v>6</v>
      </c>
      <c r="Z273" t="s">
        <v>7</v>
      </c>
      <c r="AA273" t="s">
        <v>8</v>
      </c>
      <c r="AB273" t="s">
        <v>9</v>
      </c>
      <c r="AC273" t="s">
        <v>10</v>
      </c>
      <c r="AD273" t="s">
        <v>11</v>
      </c>
      <c r="AE273" t="s">
        <v>4</v>
      </c>
    </row>
    <row r="274" spans="1:31" ht="15" hidden="1" customHeight="1" x14ac:dyDescent="0.25">
      <c r="A274" t="s">
        <v>82</v>
      </c>
      <c r="B274" t="s">
        <v>64</v>
      </c>
      <c r="C274" s="4" t="s">
        <v>197</v>
      </c>
      <c r="D274" s="4">
        <v>5</v>
      </c>
      <c r="E274" s="4" t="s">
        <v>203</v>
      </c>
      <c r="F274" s="4"/>
      <c r="G274" s="4" t="s">
        <v>202</v>
      </c>
      <c r="H274" s="5" t="str">
        <f t="shared" si="18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194&amp;PAYMENT=PAY24&amp;DIRECTION=DIR392&amp;SERVICE=SER367&amp;SPLIT1=1SPTOTAL&amp;SPLIT2=2SPTOTAL&amp;CONS=EIGENESICHT&amp;PARTNER=GESAMT&amp;REPUNIT=SE,SEAT,SEGR,SEHR,SEHT,SEHU,SEME,SEMK,SEMT,SEPL,SERO,SETCS,SETCZ,SETSK&amp;KPI=KPI95518&amp;PIVOT=</v>
      </c>
      <c r="I274" t="str">
        <f t="shared" si="17"/>
        <v>C:\Users\A1146318\Deutsche Telekom AG\Top Management BI-Microstrategy - Dokumente\Knime\Output\KPI95518org.xlsx</v>
      </c>
      <c r="J274" s="4" t="s">
        <v>1</v>
      </c>
      <c r="K274" t="str">
        <f>_xlfn.XLOOKUP(J274&amp;L274,Perspective!$A$1:$A$30,Perspective!$B$1:$B$30)</f>
        <v>IST,ISTPY@IST,FC0@IST,FC4@IST,ACT_FLASH</v>
      </c>
      <c r="L274" s="4" t="s">
        <v>2</v>
      </c>
      <c r="M274" t="s">
        <v>144</v>
      </c>
      <c r="N274" t="s">
        <v>64</v>
      </c>
      <c r="O274">
        <v>2022</v>
      </c>
      <c r="P274" t="s">
        <v>150</v>
      </c>
      <c r="Q274" t="s">
        <v>166</v>
      </c>
      <c r="R274" t="s">
        <v>160</v>
      </c>
      <c r="S274" t="s">
        <v>163</v>
      </c>
      <c r="T274" t="s">
        <v>85</v>
      </c>
      <c r="U274" t="s">
        <v>85</v>
      </c>
      <c r="V274" t="s">
        <v>85</v>
      </c>
      <c r="W274" t="s">
        <v>157</v>
      </c>
      <c r="X274" t="s">
        <v>158</v>
      </c>
      <c r="Y274" t="s">
        <v>6</v>
      </c>
      <c r="Z274" t="s">
        <v>7</v>
      </c>
      <c r="AA274" t="s">
        <v>8</v>
      </c>
      <c r="AB274" t="s">
        <v>9</v>
      </c>
      <c r="AC274" t="s">
        <v>10</v>
      </c>
      <c r="AD274" t="s">
        <v>11</v>
      </c>
      <c r="AE274" t="s">
        <v>4</v>
      </c>
    </row>
    <row r="275" spans="1:31" ht="15" hidden="1" customHeight="1" x14ac:dyDescent="0.25">
      <c r="A275" t="s">
        <v>82</v>
      </c>
      <c r="B275" t="s">
        <v>64</v>
      </c>
      <c r="C275" s="4" t="s">
        <v>197</v>
      </c>
      <c r="D275" s="4">
        <v>5</v>
      </c>
      <c r="E275" s="4" t="s">
        <v>203</v>
      </c>
      <c r="F275" s="4"/>
      <c r="G275" s="4" t="s">
        <v>202</v>
      </c>
      <c r="H275" s="5" t="str">
        <f t="shared" si="18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194&amp;PAYMENT=PAY24&amp;DIRECTION=DIR392&amp;SERVICE=SER367&amp;SPLIT1=1SPTOTAL&amp;SPLIT2=2SPTOTAL&amp;CONS=EIGENESICHT&amp;PARTNER=GESAMT&amp;REPUNIT=SE,SEAT,SEGR,SEHR,SEHT,SEHU,SEME,SEMK,SEMT,SEPL,SERO,SETCS,SETCZ,SETSK&amp;KPI=KPI95518&amp;PIVOT=</v>
      </c>
      <c r="I275" t="str">
        <f t="shared" si="17"/>
        <v>C:\Users\A1146318\Deutsche Telekom AG\Top Management BI-Microstrategy - Dokumente\Knime\Output\KPI95518rep.xlsx</v>
      </c>
      <c r="J275" s="4" t="s">
        <v>1</v>
      </c>
      <c r="K275" t="str">
        <f>_xlfn.XLOOKUP(J275&amp;L275,Perspective!$A$1:$A$30,Perspective!$B$1:$B$30)</f>
        <v>IST,ISTPY%23BASIS,FC0%23BASIS,FC4%23BASIS,ACT_FLASH</v>
      </c>
      <c r="L275" s="4" t="s">
        <v>12</v>
      </c>
      <c r="M275" t="s">
        <v>144</v>
      </c>
      <c r="N275" t="s">
        <v>64</v>
      </c>
      <c r="O275">
        <v>2022</v>
      </c>
      <c r="P275" t="s">
        <v>150</v>
      </c>
      <c r="Q275" t="s">
        <v>166</v>
      </c>
      <c r="R275" t="s">
        <v>160</v>
      </c>
      <c r="S275" t="s">
        <v>163</v>
      </c>
      <c r="T275" t="s">
        <v>85</v>
      </c>
      <c r="U275" t="s">
        <v>85</v>
      </c>
      <c r="V275" t="s">
        <v>85</v>
      </c>
      <c r="W275" t="s">
        <v>157</v>
      </c>
      <c r="X275" t="s">
        <v>158</v>
      </c>
      <c r="Y275" t="s">
        <v>6</v>
      </c>
      <c r="Z275" t="s">
        <v>7</v>
      </c>
      <c r="AA275" t="s">
        <v>8</v>
      </c>
      <c r="AB275" t="s">
        <v>9</v>
      </c>
      <c r="AC275" t="s">
        <v>10</v>
      </c>
      <c r="AD275" t="s">
        <v>11</v>
      </c>
      <c r="AE275" t="s">
        <v>4</v>
      </c>
    </row>
    <row r="276" spans="1:31" ht="15" hidden="1" customHeight="1" x14ac:dyDescent="0.25">
      <c r="A276" t="s">
        <v>82</v>
      </c>
      <c r="B276" t="s">
        <v>64</v>
      </c>
      <c r="C276" s="4" t="s">
        <v>197</v>
      </c>
      <c r="D276" s="4">
        <v>6</v>
      </c>
      <c r="E276" s="4" t="s">
        <v>205</v>
      </c>
      <c r="F276" s="4"/>
      <c r="G276" s="4" t="s">
        <v>204</v>
      </c>
      <c r="H276" s="5" t="str">
        <f t="shared" si="18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194&amp;PAYMENT=PAY24&amp;DIRECTION=DIR392&amp;SERVICE=SER367&amp;SPLIT1=1SPTOTAL&amp;SPLIT2=2SPTOTAL&amp;CONS=EIGENESICHT&amp;PARTNER=GESAMT&amp;REPUNIT=SE,SEAT,SEGR,SEHR,SEHT,SEHU,SEME,SEMK,SEMT,SEPL,SERO,SETCS,SETCZ,SETSK&amp;KPI=KPI95852&amp;PIVOT=</v>
      </c>
      <c r="I276" t="str">
        <f t="shared" si="17"/>
        <v>C:\Users\A1146318\Deutsche Telekom AG\Top Management BI-Microstrategy - Dokumente\Knime\Output\KPI95852org.xlsx</v>
      </c>
      <c r="J276" s="4" t="s">
        <v>1</v>
      </c>
      <c r="K276" t="str">
        <f>_xlfn.XLOOKUP(J276&amp;L276,Perspective!$A$1:$A$30,Perspective!$B$1:$B$30)</f>
        <v>IST,ISTPY@IST,FC0@IST,FC4@IST,ACT_FLASH</v>
      </c>
      <c r="L276" s="4" t="s">
        <v>2</v>
      </c>
      <c r="M276" t="s">
        <v>144</v>
      </c>
      <c r="N276" t="s">
        <v>64</v>
      </c>
      <c r="O276">
        <v>2022</v>
      </c>
      <c r="P276" t="s">
        <v>150</v>
      </c>
      <c r="Q276" t="s">
        <v>166</v>
      </c>
      <c r="R276" t="s">
        <v>160</v>
      </c>
      <c r="S276" t="s">
        <v>163</v>
      </c>
      <c r="T276" t="s">
        <v>85</v>
      </c>
      <c r="U276" t="s">
        <v>85</v>
      </c>
      <c r="V276" t="s">
        <v>85</v>
      </c>
      <c r="W276" t="s">
        <v>157</v>
      </c>
      <c r="X276" t="s">
        <v>158</v>
      </c>
      <c r="Y276" t="s">
        <v>6</v>
      </c>
      <c r="Z276" t="s">
        <v>7</v>
      </c>
      <c r="AA276" t="s">
        <v>8</v>
      </c>
      <c r="AB276" t="s">
        <v>9</v>
      </c>
      <c r="AC276" t="s">
        <v>10</v>
      </c>
      <c r="AD276" t="s">
        <v>11</v>
      </c>
      <c r="AE276" t="s">
        <v>4</v>
      </c>
    </row>
    <row r="277" spans="1:31" ht="15" hidden="1" customHeight="1" x14ac:dyDescent="0.25">
      <c r="A277" t="s">
        <v>82</v>
      </c>
      <c r="B277" t="s">
        <v>64</v>
      </c>
      <c r="C277" s="4" t="s">
        <v>197</v>
      </c>
      <c r="D277" s="4">
        <v>6</v>
      </c>
      <c r="E277" s="4" t="s">
        <v>205</v>
      </c>
      <c r="F277" s="4"/>
      <c r="G277" s="4" t="s">
        <v>204</v>
      </c>
      <c r="H277" s="5" t="str">
        <f t="shared" si="18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194&amp;PAYMENT=PAY24&amp;DIRECTION=DIR392&amp;SERVICE=SER367&amp;SPLIT1=1SPTOTAL&amp;SPLIT2=2SPTOTAL&amp;CONS=EIGENESICHT&amp;PARTNER=GESAMT&amp;REPUNIT=SE,SEAT,SEGR,SEHR,SEHT,SEHU,SEME,SEMK,SEMT,SEPL,SERO,SETCS,SETCZ,SETSK&amp;KPI=KPI95852&amp;PIVOT=</v>
      </c>
      <c r="I277" t="str">
        <f t="shared" si="17"/>
        <v>C:\Users\A1146318\Deutsche Telekom AG\Top Management BI-Microstrategy - Dokumente\Knime\Output\KPI95852rep.xlsx</v>
      </c>
      <c r="J277" s="4" t="s">
        <v>1</v>
      </c>
      <c r="K277" t="str">
        <f>_xlfn.XLOOKUP(J277&amp;L277,Perspective!$A$1:$A$30,Perspective!$B$1:$B$30)</f>
        <v>IST,ISTPY%23BASIS,FC0%23BASIS,FC4%23BASIS,ACT_FLASH</v>
      </c>
      <c r="L277" s="4" t="s">
        <v>12</v>
      </c>
      <c r="M277" t="s">
        <v>144</v>
      </c>
      <c r="N277" t="s">
        <v>64</v>
      </c>
      <c r="O277">
        <v>2022</v>
      </c>
      <c r="P277" t="s">
        <v>150</v>
      </c>
      <c r="Q277" t="s">
        <v>166</v>
      </c>
      <c r="R277" t="s">
        <v>160</v>
      </c>
      <c r="S277" t="s">
        <v>163</v>
      </c>
      <c r="T277" t="s">
        <v>85</v>
      </c>
      <c r="U277" t="s">
        <v>85</v>
      </c>
      <c r="V277" t="s">
        <v>85</v>
      </c>
      <c r="W277" t="s">
        <v>157</v>
      </c>
      <c r="X277" t="s">
        <v>158</v>
      </c>
      <c r="Y277" t="s">
        <v>6</v>
      </c>
      <c r="Z277" t="s">
        <v>7</v>
      </c>
      <c r="AA277" t="s">
        <v>8</v>
      </c>
      <c r="AB277" t="s">
        <v>9</v>
      </c>
      <c r="AC277" t="s">
        <v>10</v>
      </c>
      <c r="AD277" t="s">
        <v>11</v>
      </c>
      <c r="AE277" t="s">
        <v>4</v>
      </c>
    </row>
    <row r="278" spans="1:31" ht="15" hidden="1" customHeight="1" x14ac:dyDescent="0.25">
      <c r="A278" t="s">
        <v>82</v>
      </c>
      <c r="B278" t="s">
        <v>64</v>
      </c>
      <c r="C278" s="4" t="s">
        <v>197</v>
      </c>
      <c r="D278" s="4">
        <v>7</v>
      </c>
      <c r="E278" s="4" t="s">
        <v>207</v>
      </c>
      <c r="F278" s="4"/>
      <c r="G278" s="4" t="s">
        <v>206</v>
      </c>
      <c r="H278" s="5" t="str">
        <f t="shared" si="18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194&amp;PAYMENT=PAY24&amp;DIRECTION=DIR392&amp;SERVICE=SER367&amp;SPLIT1=1SPTOTAL&amp;SPLIT2=2SPTOTAL&amp;CONS=EIGENESICHT&amp;PARTNER=GESAMT&amp;REPUNIT=SE,SEAT,SEGR,SEHR,SEHT,SEHU,SEME,SEMK,SEMT,SEPL,SERO,SETCS,SETCZ,SETSK&amp;KPI=KPI95858&amp;PIVOT=</v>
      </c>
      <c r="I278" t="str">
        <f t="shared" si="17"/>
        <v>C:\Users\A1146318\Deutsche Telekom AG\Top Management BI-Microstrategy - Dokumente\Knime\Output\KPI95858org.xlsx</v>
      </c>
      <c r="J278" s="4" t="s">
        <v>1</v>
      </c>
      <c r="K278" t="str">
        <f>_xlfn.XLOOKUP(J278&amp;L278,Perspective!$A$1:$A$30,Perspective!$B$1:$B$30)</f>
        <v>IST,ISTPY@IST,FC0@IST,FC4@IST,ACT_FLASH</v>
      </c>
      <c r="L278" s="4" t="s">
        <v>2</v>
      </c>
      <c r="M278" t="s">
        <v>144</v>
      </c>
      <c r="N278" t="s">
        <v>64</v>
      </c>
      <c r="O278">
        <v>2022</v>
      </c>
      <c r="P278" t="s">
        <v>150</v>
      </c>
      <c r="Q278" t="s">
        <v>166</v>
      </c>
      <c r="R278" t="s">
        <v>160</v>
      </c>
      <c r="S278" t="s">
        <v>163</v>
      </c>
      <c r="T278" t="s">
        <v>85</v>
      </c>
      <c r="U278" t="s">
        <v>85</v>
      </c>
      <c r="V278" t="s">
        <v>85</v>
      </c>
      <c r="W278" t="s">
        <v>157</v>
      </c>
      <c r="X278" t="s">
        <v>158</v>
      </c>
      <c r="Y278" t="s">
        <v>6</v>
      </c>
      <c r="Z278" t="s">
        <v>7</v>
      </c>
      <c r="AA278" t="s">
        <v>8</v>
      </c>
      <c r="AB278" t="s">
        <v>9</v>
      </c>
      <c r="AC278" t="s">
        <v>10</v>
      </c>
      <c r="AD278" t="s">
        <v>11</v>
      </c>
      <c r="AE278" t="s">
        <v>4</v>
      </c>
    </row>
    <row r="279" spans="1:31" ht="15" hidden="1" customHeight="1" x14ac:dyDescent="0.25">
      <c r="A279" t="s">
        <v>82</v>
      </c>
      <c r="B279" t="s">
        <v>64</v>
      </c>
      <c r="C279" s="4" t="s">
        <v>197</v>
      </c>
      <c r="D279" s="4">
        <v>7</v>
      </c>
      <c r="E279" s="4" t="s">
        <v>207</v>
      </c>
      <c r="F279" s="4"/>
      <c r="G279" s="4" t="s">
        <v>206</v>
      </c>
      <c r="H279" s="5" t="str">
        <f t="shared" si="18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194&amp;PAYMENT=PAY24&amp;DIRECTION=DIR392&amp;SERVICE=SER367&amp;SPLIT1=1SPTOTAL&amp;SPLIT2=2SPTOTAL&amp;CONS=EIGENESICHT&amp;PARTNER=GESAMT&amp;REPUNIT=SE,SEAT,SEGR,SEHR,SEHT,SEHU,SEME,SEMK,SEMT,SEPL,SERO,SETCS,SETCZ,SETSK&amp;KPI=KPI95858&amp;PIVOT=</v>
      </c>
      <c r="I279" t="str">
        <f t="shared" si="17"/>
        <v>C:\Users\A1146318\Deutsche Telekom AG\Top Management BI-Microstrategy - Dokumente\Knime\Output\KPI95858rep.xlsx</v>
      </c>
      <c r="J279" s="4" t="s">
        <v>1</v>
      </c>
      <c r="K279" t="str">
        <f>_xlfn.XLOOKUP(J279&amp;L279,Perspective!$A$1:$A$30,Perspective!$B$1:$B$30)</f>
        <v>IST,ISTPY%23BASIS,FC0%23BASIS,FC4%23BASIS,ACT_FLASH</v>
      </c>
      <c r="L279" s="4" t="s">
        <v>12</v>
      </c>
      <c r="M279" t="s">
        <v>144</v>
      </c>
      <c r="N279" t="s">
        <v>64</v>
      </c>
      <c r="O279">
        <v>2022</v>
      </c>
      <c r="P279" t="s">
        <v>150</v>
      </c>
      <c r="Q279" t="s">
        <v>166</v>
      </c>
      <c r="R279" t="s">
        <v>160</v>
      </c>
      <c r="S279" t="s">
        <v>163</v>
      </c>
      <c r="T279" t="s">
        <v>85</v>
      </c>
      <c r="U279" t="s">
        <v>85</v>
      </c>
      <c r="V279" t="s">
        <v>85</v>
      </c>
      <c r="W279" t="s">
        <v>157</v>
      </c>
      <c r="X279" t="s">
        <v>158</v>
      </c>
      <c r="Y279" t="s">
        <v>6</v>
      </c>
      <c r="Z279" t="s">
        <v>7</v>
      </c>
      <c r="AA279" t="s">
        <v>8</v>
      </c>
      <c r="AB279" t="s">
        <v>9</v>
      </c>
      <c r="AC279" t="s">
        <v>10</v>
      </c>
      <c r="AD279" t="s">
        <v>11</v>
      </c>
      <c r="AE279" t="s">
        <v>4</v>
      </c>
    </row>
    <row r="280" spans="1:31" ht="15" hidden="1" customHeight="1" x14ac:dyDescent="0.25">
      <c r="A280" t="s">
        <v>82</v>
      </c>
      <c r="B280" t="s">
        <v>64</v>
      </c>
      <c r="C280" s="4" t="s">
        <v>197</v>
      </c>
      <c r="D280" s="4">
        <v>8</v>
      </c>
      <c r="E280" s="4" t="s">
        <v>208</v>
      </c>
      <c r="F280" s="4"/>
      <c r="G280" s="4" t="s">
        <v>209</v>
      </c>
      <c r="H280" s="5" t="str">
        <f t="shared" si="18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194&amp;PAYMENT=PAY24&amp;DIRECTION=DIR392&amp;SERVICE=SER367&amp;SPLIT1=1SPTOTAL&amp;SPLIT2=2SPTOTAL&amp;CONS=EIGENESICHT&amp;PARTNER=GESAMT&amp;REPUNIT=SE,SEAT,SEGR,SEHR,SEHT,SEHU,SEME,SEMK,SEMT,SEPL,SERO,SETCS,SETCZ,SETSK&amp;KPI=KPI95860&amp;PIVOT=</v>
      </c>
      <c r="I280" t="str">
        <f t="shared" si="17"/>
        <v>C:\Users\A1146318\Deutsche Telekom AG\Top Management BI-Microstrategy - Dokumente\Knime\Output\KPI95860org.xlsx</v>
      </c>
      <c r="J280" s="4" t="s">
        <v>1</v>
      </c>
      <c r="K280" t="str">
        <f>_xlfn.XLOOKUP(J280&amp;L280,Perspective!$A$1:$A$30,Perspective!$B$1:$B$30)</f>
        <v>IST,ISTPY@IST,FC0@IST,FC4@IST,ACT_FLASH</v>
      </c>
      <c r="L280" s="4" t="s">
        <v>2</v>
      </c>
      <c r="M280" t="s">
        <v>144</v>
      </c>
      <c r="N280" t="s">
        <v>64</v>
      </c>
      <c r="O280">
        <v>2022</v>
      </c>
      <c r="P280" t="s">
        <v>150</v>
      </c>
      <c r="Q280" t="s">
        <v>166</v>
      </c>
      <c r="R280" t="s">
        <v>160</v>
      </c>
      <c r="S280" t="s">
        <v>163</v>
      </c>
      <c r="T280" t="s">
        <v>85</v>
      </c>
      <c r="U280" t="s">
        <v>85</v>
      </c>
      <c r="V280" t="s">
        <v>85</v>
      </c>
      <c r="W280" t="s">
        <v>157</v>
      </c>
      <c r="X280" t="s">
        <v>158</v>
      </c>
      <c r="Y280" t="s">
        <v>6</v>
      </c>
      <c r="Z280" t="s">
        <v>7</v>
      </c>
      <c r="AA280" t="s">
        <v>8</v>
      </c>
      <c r="AB280" t="s">
        <v>9</v>
      </c>
      <c r="AC280" t="s">
        <v>10</v>
      </c>
      <c r="AD280" t="s">
        <v>11</v>
      </c>
      <c r="AE280" t="s">
        <v>4</v>
      </c>
    </row>
    <row r="281" spans="1:31" ht="15" hidden="1" customHeight="1" x14ac:dyDescent="0.25">
      <c r="A281" t="s">
        <v>82</v>
      </c>
      <c r="B281" t="s">
        <v>64</v>
      </c>
      <c r="C281" s="4" t="s">
        <v>197</v>
      </c>
      <c r="D281" s="4">
        <v>8</v>
      </c>
      <c r="E281" s="4" t="s">
        <v>208</v>
      </c>
      <c r="F281" s="4"/>
      <c r="G281" s="4" t="s">
        <v>209</v>
      </c>
      <c r="H281" s="5" t="str">
        <f t="shared" si="18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194&amp;PAYMENT=PAY24&amp;DIRECTION=DIR392&amp;SERVICE=SER367&amp;SPLIT1=1SPTOTAL&amp;SPLIT2=2SPTOTAL&amp;CONS=EIGENESICHT&amp;PARTNER=GESAMT&amp;REPUNIT=SE,SEAT,SEGR,SEHR,SEHT,SEHU,SEME,SEMK,SEMT,SEPL,SERO,SETCS,SETCZ,SETSK&amp;KPI=KPI95860&amp;PIVOT=</v>
      </c>
      <c r="I281" t="str">
        <f t="shared" si="17"/>
        <v>C:\Users\A1146318\Deutsche Telekom AG\Top Management BI-Microstrategy - Dokumente\Knime\Output\KPI95860rep.xlsx</v>
      </c>
      <c r="J281" s="4" t="s">
        <v>1</v>
      </c>
      <c r="K281" t="str">
        <f>_xlfn.XLOOKUP(J281&amp;L281,Perspective!$A$1:$A$30,Perspective!$B$1:$B$30)</f>
        <v>IST,ISTPY%23BASIS,FC0%23BASIS,FC4%23BASIS,ACT_FLASH</v>
      </c>
      <c r="L281" s="4" t="s">
        <v>12</v>
      </c>
      <c r="M281" t="s">
        <v>144</v>
      </c>
      <c r="N281" t="s">
        <v>64</v>
      </c>
      <c r="O281">
        <v>2022</v>
      </c>
      <c r="P281" t="s">
        <v>150</v>
      </c>
      <c r="Q281" t="s">
        <v>166</v>
      </c>
      <c r="R281" t="s">
        <v>160</v>
      </c>
      <c r="S281" t="s">
        <v>163</v>
      </c>
      <c r="T281" t="s">
        <v>85</v>
      </c>
      <c r="U281" t="s">
        <v>85</v>
      </c>
      <c r="V281" t="s">
        <v>85</v>
      </c>
      <c r="W281" t="s">
        <v>157</v>
      </c>
      <c r="X281" t="s">
        <v>158</v>
      </c>
      <c r="Y281" t="s">
        <v>6</v>
      </c>
      <c r="Z281" t="s">
        <v>7</v>
      </c>
      <c r="AA281" t="s">
        <v>8</v>
      </c>
      <c r="AB281" t="s">
        <v>9</v>
      </c>
      <c r="AC281" t="s">
        <v>10</v>
      </c>
      <c r="AD281" t="s">
        <v>11</v>
      </c>
      <c r="AE281" t="s">
        <v>4</v>
      </c>
    </row>
    <row r="282" spans="1:31" ht="15" hidden="1" customHeight="1" x14ac:dyDescent="0.25">
      <c r="A282" t="s">
        <v>82</v>
      </c>
      <c r="B282" t="s">
        <v>64</v>
      </c>
      <c r="C282" s="4" t="s">
        <v>197</v>
      </c>
      <c r="D282" s="4">
        <v>9</v>
      </c>
      <c r="E282" s="4" t="s">
        <v>210</v>
      </c>
      <c r="F282" s="4"/>
      <c r="G282" s="4" t="s">
        <v>213</v>
      </c>
      <c r="H282" s="5" t="str">
        <f t="shared" si="18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194&amp;PAYMENT=PAY24&amp;DIRECTION=DIR392&amp;SERVICE=SER367&amp;SPLIT1=1SPTOTAL&amp;SPLIT2=2SPTOTAL&amp;CONS=EIGENESICHT&amp;PARTNER=GESAMT&amp;REPUNIT=SE,SEAT,SEGR,SEHR,SEHT,SEHU,SEME,SEMK,SEMT,SEPL,SERO,SETCS,SETCZ,SETSK&amp;KPI=KPI95863&amp;PIVOT=</v>
      </c>
      <c r="I282" t="str">
        <f t="shared" si="17"/>
        <v>C:\Users\A1146318\Deutsche Telekom AG\Top Management BI-Microstrategy - Dokumente\Knime\Output\KPI95863org.xlsx</v>
      </c>
      <c r="J282" s="4" t="s">
        <v>1</v>
      </c>
      <c r="K282" t="str">
        <f>_xlfn.XLOOKUP(J282&amp;L282,Perspective!$A$1:$A$30,Perspective!$B$1:$B$30)</f>
        <v>IST,ISTPY@IST,FC0@IST,FC4@IST,ACT_FLASH</v>
      </c>
      <c r="L282" s="4" t="s">
        <v>2</v>
      </c>
      <c r="M282" t="s">
        <v>144</v>
      </c>
      <c r="N282" t="s">
        <v>64</v>
      </c>
      <c r="O282">
        <v>2022</v>
      </c>
      <c r="P282" t="s">
        <v>150</v>
      </c>
      <c r="Q282" t="s">
        <v>166</v>
      </c>
      <c r="R282" t="s">
        <v>160</v>
      </c>
      <c r="S282" t="s">
        <v>163</v>
      </c>
      <c r="T282" t="s">
        <v>85</v>
      </c>
      <c r="U282" t="s">
        <v>85</v>
      </c>
      <c r="V282" t="s">
        <v>85</v>
      </c>
      <c r="W282" t="s">
        <v>157</v>
      </c>
      <c r="X282" t="s">
        <v>158</v>
      </c>
      <c r="Y282" t="s">
        <v>6</v>
      </c>
      <c r="Z282" t="s">
        <v>7</v>
      </c>
      <c r="AA282" t="s">
        <v>8</v>
      </c>
      <c r="AB282" t="s">
        <v>9</v>
      </c>
      <c r="AC282" t="s">
        <v>10</v>
      </c>
      <c r="AD282" t="s">
        <v>11</v>
      </c>
      <c r="AE282" t="s">
        <v>4</v>
      </c>
    </row>
    <row r="283" spans="1:31" ht="15" hidden="1" customHeight="1" x14ac:dyDescent="0.25">
      <c r="A283" t="s">
        <v>82</v>
      </c>
      <c r="B283" t="s">
        <v>64</v>
      </c>
      <c r="C283" s="4" t="s">
        <v>197</v>
      </c>
      <c r="D283" s="4">
        <v>9</v>
      </c>
      <c r="E283" s="4" t="s">
        <v>210</v>
      </c>
      <c r="F283" s="4"/>
      <c r="G283" s="4" t="s">
        <v>213</v>
      </c>
      <c r="H283" s="5" t="str">
        <f t="shared" si="18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194&amp;PAYMENT=PAY24&amp;DIRECTION=DIR392&amp;SERVICE=SER367&amp;SPLIT1=1SPTOTAL&amp;SPLIT2=2SPTOTAL&amp;CONS=EIGENESICHT&amp;PARTNER=GESAMT&amp;REPUNIT=SE,SEAT,SEGR,SEHR,SEHT,SEHU,SEME,SEMK,SEMT,SEPL,SERO,SETCS,SETCZ,SETSK&amp;KPI=KPI95863&amp;PIVOT=</v>
      </c>
      <c r="I283" t="str">
        <f t="shared" si="17"/>
        <v>C:\Users\A1146318\Deutsche Telekom AG\Top Management BI-Microstrategy - Dokumente\Knime\Output\KPI95863rep.xlsx</v>
      </c>
      <c r="J283" s="4" t="s">
        <v>1</v>
      </c>
      <c r="K283" t="str">
        <f>_xlfn.XLOOKUP(J283&amp;L283,Perspective!$A$1:$A$30,Perspective!$B$1:$B$30)</f>
        <v>IST,ISTPY%23BASIS,FC0%23BASIS,FC4%23BASIS,ACT_FLASH</v>
      </c>
      <c r="L283" s="4" t="s">
        <v>12</v>
      </c>
      <c r="M283" t="s">
        <v>144</v>
      </c>
      <c r="N283" t="s">
        <v>64</v>
      </c>
      <c r="O283">
        <v>2022</v>
      </c>
      <c r="P283" t="s">
        <v>150</v>
      </c>
      <c r="Q283" t="s">
        <v>166</v>
      </c>
      <c r="R283" t="s">
        <v>160</v>
      </c>
      <c r="S283" t="s">
        <v>163</v>
      </c>
      <c r="T283" t="s">
        <v>85</v>
      </c>
      <c r="U283" t="s">
        <v>85</v>
      </c>
      <c r="V283" t="s">
        <v>85</v>
      </c>
      <c r="W283" t="s">
        <v>157</v>
      </c>
      <c r="X283" t="s">
        <v>158</v>
      </c>
      <c r="Y283" t="s">
        <v>6</v>
      </c>
      <c r="Z283" t="s">
        <v>7</v>
      </c>
      <c r="AA283" t="s">
        <v>8</v>
      </c>
      <c r="AB283" t="s">
        <v>9</v>
      </c>
      <c r="AC283" t="s">
        <v>10</v>
      </c>
      <c r="AD283" t="s">
        <v>11</v>
      </c>
      <c r="AE283" t="s">
        <v>4</v>
      </c>
    </row>
    <row r="284" spans="1:31" ht="15" hidden="1" customHeight="1" x14ac:dyDescent="0.25">
      <c r="A284" t="s">
        <v>82</v>
      </c>
      <c r="B284" t="s">
        <v>64</v>
      </c>
      <c r="C284" s="4" t="s">
        <v>197</v>
      </c>
      <c r="D284" s="4">
        <v>10</v>
      </c>
      <c r="E284" s="4" t="s">
        <v>211</v>
      </c>
      <c r="F284" s="4"/>
      <c r="G284" s="4" t="s">
        <v>214</v>
      </c>
      <c r="H284" s="5" t="str">
        <f t="shared" si="18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194&amp;PAYMENT=PAY24&amp;DIRECTION=DIR392&amp;SERVICE=SER367&amp;SPLIT1=1SPTOTAL&amp;SPLIT2=2SPTOTAL&amp;CONS=EIGENESICHT&amp;PARTNER=GESAMT&amp;REPUNIT=SE,SEAT,SEGR,SEHR,SEHT,SEHU,SEME,SEMK,SEMT,SEPL,SERO,SETCS,SETCZ,SETSK&amp;KPI=KPI95866&amp;PIVOT=</v>
      </c>
      <c r="I284" t="str">
        <f t="shared" si="17"/>
        <v>C:\Users\A1146318\Deutsche Telekom AG\Top Management BI-Microstrategy - Dokumente\Knime\Output\KPI95866org.xlsx</v>
      </c>
      <c r="J284" s="4" t="s">
        <v>1</v>
      </c>
      <c r="K284" t="str">
        <f>_xlfn.XLOOKUP(J284&amp;L284,Perspective!$A$1:$A$30,Perspective!$B$1:$B$30)</f>
        <v>IST,ISTPY@IST,FC0@IST,FC4@IST,ACT_FLASH</v>
      </c>
      <c r="L284" s="4" t="s">
        <v>2</v>
      </c>
      <c r="M284" t="s">
        <v>144</v>
      </c>
      <c r="N284" t="s">
        <v>64</v>
      </c>
      <c r="O284">
        <v>2022</v>
      </c>
      <c r="P284" t="s">
        <v>150</v>
      </c>
      <c r="Q284" t="s">
        <v>166</v>
      </c>
      <c r="R284" t="s">
        <v>160</v>
      </c>
      <c r="S284" t="s">
        <v>163</v>
      </c>
      <c r="T284" t="s">
        <v>85</v>
      </c>
      <c r="U284" t="s">
        <v>85</v>
      </c>
      <c r="V284" t="s">
        <v>85</v>
      </c>
      <c r="W284" t="s">
        <v>157</v>
      </c>
      <c r="X284" t="s">
        <v>158</v>
      </c>
      <c r="Y284" t="s">
        <v>6</v>
      </c>
      <c r="Z284" t="s">
        <v>7</v>
      </c>
      <c r="AA284" t="s">
        <v>8</v>
      </c>
      <c r="AB284" t="s">
        <v>9</v>
      </c>
      <c r="AC284" t="s">
        <v>10</v>
      </c>
      <c r="AD284" t="s">
        <v>11</v>
      </c>
      <c r="AE284" t="s">
        <v>4</v>
      </c>
    </row>
    <row r="285" spans="1:31" ht="15" hidden="1" customHeight="1" x14ac:dyDescent="0.25">
      <c r="A285" t="s">
        <v>82</v>
      </c>
      <c r="B285" t="s">
        <v>64</v>
      </c>
      <c r="C285" s="4" t="s">
        <v>197</v>
      </c>
      <c r="D285" s="4">
        <v>10</v>
      </c>
      <c r="E285" s="4" t="s">
        <v>211</v>
      </c>
      <c r="F285" s="4"/>
      <c r="G285" s="4" t="s">
        <v>214</v>
      </c>
      <c r="H285" s="5" t="str">
        <f t="shared" si="18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194&amp;PAYMENT=PAY24&amp;DIRECTION=DIR392&amp;SERVICE=SER367&amp;SPLIT1=1SPTOTAL&amp;SPLIT2=2SPTOTAL&amp;CONS=EIGENESICHT&amp;PARTNER=GESAMT&amp;REPUNIT=SE,SEAT,SEGR,SEHR,SEHT,SEHU,SEME,SEMK,SEMT,SEPL,SERO,SETCS,SETCZ,SETSK&amp;KPI=KPI95866&amp;PIVOT=</v>
      </c>
      <c r="I285" t="str">
        <f t="shared" si="17"/>
        <v>C:\Users\A1146318\Deutsche Telekom AG\Top Management BI-Microstrategy - Dokumente\Knime\Output\KPI95866rep.xlsx</v>
      </c>
      <c r="J285" s="4" t="s">
        <v>1</v>
      </c>
      <c r="K285" t="str">
        <f>_xlfn.XLOOKUP(J285&amp;L285,Perspective!$A$1:$A$30,Perspective!$B$1:$B$30)</f>
        <v>IST,ISTPY%23BASIS,FC0%23BASIS,FC4%23BASIS,ACT_FLASH</v>
      </c>
      <c r="L285" s="4" t="s">
        <v>12</v>
      </c>
      <c r="M285" t="s">
        <v>144</v>
      </c>
      <c r="N285" t="s">
        <v>64</v>
      </c>
      <c r="O285">
        <v>2022</v>
      </c>
      <c r="P285" t="s">
        <v>150</v>
      </c>
      <c r="Q285" t="s">
        <v>166</v>
      </c>
      <c r="R285" t="s">
        <v>160</v>
      </c>
      <c r="S285" t="s">
        <v>163</v>
      </c>
      <c r="T285" t="s">
        <v>85</v>
      </c>
      <c r="U285" t="s">
        <v>85</v>
      </c>
      <c r="V285" t="s">
        <v>85</v>
      </c>
      <c r="W285" t="s">
        <v>157</v>
      </c>
      <c r="X285" t="s">
        <v>158</v>
      </c>
      <c r="Y285" t="s">
        <v>6</v>
      </c>
      <c r="Z285" t="s">
        <v>7</v>
      </c>
      <c r="AA285" t="s">
        <v>8</v>
      </c>
      <c r="AB285" t="s">
        <v>9</v>
      </c>
      <c r="AC285" t="s">
        <v>10</v>
      </c>
      <c r="AD285" t="s">
        <v>11</v>
      </c>
      <c r="AE285" t="s">
        <v>4</v>
      </c>
    </row>
    <row r="286" spans="1:31" ht="15" hidden="1" customHeight="1" x14ac:dyDescent="0.25">
      <c r="A286" t="s">
        <v>82</v>
      </c>
      <c r="B286" t="s">
        <v>64</v>
      </c>
      <c r="C286" s="4" t="s">
        <v>197</v>
      </c>
      <c r="D286" s="4">
        <v>11</v>
      </c>
      <c r="E286" s="4" t="s">
        <v>212</v>
      </c>
      <c r="F286" s="4"/>
      <c r="G286" s="4" t="s">
        <v>215</v>
      </c>
      <c r="H286" s="5" t="str">
        <f t="shared" si="18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194&amp;PAYMENT=PAY24&amp;DIRECTION=DIR392&amp;SERVICE=SER367&amp;SPLIT1=1SPTOTAL&amp;SPLIT2=2SPTOTAL&amp;CONS=EIGENESICHT&amp;PARTNER=GESAMT&amp;REPUNIT=SE,SEAT,SEGR,SEHR,SEHT,SEHU,SEME,SEMK,SEMT,SEPL,SERO,SETCS,SETCZ,SETSK&amp;KPI=KPI95869&amp;PIVOT=</v>
      </c>
      <c r="I286" t="str">
        <f t="shared" si="17"/>
        <v>C:\Users\A1146318\Deutsche Telekom AG\Top Management BI-Microstrategy - Dokumente\Knime\Output\KPI95869org.xlsx</v>
      </c>
      <c r="J286" s="4" t="s">
        <v>1</v>
      </c>
      <c r="K286" t="str">
        <f>_xlfn.XLOOKUP(J286&amp;L286,Perspective!$A$1:$A$30,Perspective!$B$1:$B$30)</f>
        <v>IST,ISTPY@IST,FC0@IST,FC4@IST,ACT_FLASH</v>
      </c>
      <c r="L286" s="4" t="s">
        <v>2</v>
      </c>
      <c r="M286" t="s">
        <v>144</v>
      </c>
      <c r="N286" t="s">
        <v>64</v>
      </c>
      <c r="O286">
        <v>2022</v>
      </c>
      <c r="P286" t="s">
        <v>150</v>
      </c>
      <c r="Q286" t="s">
        <v>166</v>
      </c>
      <c r="R286" t="s">
        <v>160</v>
      </c>
      <c r="S286" t="s">
        <v>163</v>
      </c>
      <c r="T286" t="s">
        <v>85</v>
      </c>
      <c r="U286" t="s">
        <v>85</v>
      </c>
      <c r="V286" t="s">
        <v>85</v>
      </c>
      <c r="W286" t="s">
        <v>157</v>
      </c>
      <c r="X286" t="s">
        <v>158</v>
      </c>
      <c r="Y286" t="s">
        <v>6</v>
      </c>
      <c r="Z286" t="s">
        <v>7</v>
      </c>
      <c r="AA286" t="s">
        <v>8</v>
      </c>
      <c r="AB286" t="s">
        <v>9</v>
      </c>
      <c r="AC286" t="s">
        <v>10</v>
      </c>
      <c r="AD286" t="s">
        <v>11</v>
      </c>
      <c r="AE286" t="s">
        <v>4</v>
      </c>
    </row>
    <row r="287" spans="1:31" ht="15" hidden="1" customHeight="1" x14ac:dyDescent="0.25">
      <c r="A287" t="s">
        <v>82</v>
      </c>
      <c r="B287" t="s">
        <v>64</v>
      </c>
      <c r="C287" s="4" t="s">
        <v>197</v>
      </c>
      <c r="D287" s="4">
        <v>11</v>
      </c>
      <c r="E287" s="4" t="s">
        <v>212</v>
      </c>
      <c r="F287" s="4"/>
      <c r="G287" s="4" t="s">
        <v>215</v>
      </c>
      <c r="H287" s="5" t="str">
        <f t="shared" si="18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194&amp;PAYMENT=PAY24&amp;DIRECTION=DIR392&amp;SERVICE=SER367&amp;SPLIT1=1SPTOTAL&amp;SPLIT2=2SPTOTAL&amp;CONS=EIGENESICHT&amp;PARTNER=GESAMT&amp;REPUNIT=SE,SEAT,SEGR,SEHR,SEHT,SEHU,SEME,SEMK,SEMT,SEPL,SERO,SETCS,SETCZ,SETSK&amp;KPI=KPI95869&amp;PIVOT=</v>
      </c>
      <c r="I287" t="str">
        <f t="shared" si="17"/>
        <v>C:\Users\A1146318\Deutsche Telekom AG\Top Management BI-Microstrategy - Dokumente\Knime\Output\KPI95869rep.xlsx</v>
      </c>
      <c r="J287" s="4" t="s">
        <v>1</v>
      </c>
      <c r="K287" t="str">
        <f>_xlfn.XLOOKUP(J287&amp;L287,Perspective!$A$1:$A$30,Perspective!$B$1:$B$30)</f>
        <v>IST,ISTPY%23BASIS,FC0%23BASIS,FC4%23BASIS,ACT_FLASH</v>
      </c>
      <c r="L287" s="4" t="s">
        <v>12</v>
      </c>
      <c r="M287" t="s">
        <v>144</v>
      </c>
      <c r="N287" t="s">
        <v>64</v>
      </c>
      <c r="O287">
        <v>2022</v>
      </c>
      <c r="P287" t="s">
        <v>150</v>
      </c>
      <c r="Q287" t="s">
        <v>166</v>
      </c>
      <c r="R287" t="s">
        <v>160</v>
      </c>
      <c r="S287" t="s">
        <v>163</v>
      </c>
      <c r="T287" t="s">
        <v>85</v>
      </c>
      <c r="U287" t="s">
        <v>85</v>
      </c>
      <c r="V287" t="s">
        <v>85</v>
      </c>
      <c r="W287" t="s">
        <v>157</v>
      </c>
      <c r="X287" t="s">
        <v>158</v>
      </c>
      <c r="Y287" t="s">
        <v>6</v>
      </c>
      <c r="Z287" t="s">
        <v>7</v>
      </c>
      <c r="AA287" t="s">
        <v>8</v>
      </c>
      <c r="AB287" t="s">
        <v>9</v>
      </c>
      <c r="AC287" t="s">
        <v>10</v>
      </c>
      <c r="AD287" t="s">
        <v>11</v>
      </c>
      <c r="AE287" t="s">
        <v>4</v>
      </c>
    </row>
    <row r="288" spans="1:31" ht="15" hidden="1" customHeight="1" x14ac:dyDescent="0.25">
      <c r="A288" t="s">
        <v>82</v>
      </c>
      <c r="B288" t="s">
        <v>64</v>
      </c>
      <c r="C288" s="4" t="s">
        <v>197</v>
      </c>
      <c r="D288" s="4">
        <v>12</v>
      </c>
      <c r="E288" s="4" t="s">
        <v>221</v>
      </c>
      <c r="F288" s="4"/>
      <c r="G288" s="4" t="s">
        <v>220</v>
      </c>
      <c r="H288" s="5" t="str">
        <f t="shared" si="18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194&amp;PAYMENT=PAY24&amp;DIRECTION=DIR392&amp;SERVICE=SER367&amp;SPLIT1=1SPTOTAL&amp;SPLIT2=2SPTOTAL&amp;CONS=EIGENESICHT&amp;PARTNER=GESAMT&amp;REPUNIT=SE,SEAT,SEGR,SEHR,SEHT,SEHU,SEME,SEMK,SEMT,SEPL,SERO,SETCS,SETCZ,SETSK&amp;KPI=KPI89781&amp;PIVOT=</v>
      </c>
      <c r="I288" t="str">
        <f t="shared" si="17"/>
        <v>C:\Users\A1146318\Deutsche Telekom AG\Top Management BI-Microstrategy - Dokumente\Knime\Output\KPI89781org.xlsx</v>
      </c>
      <c r="J288" s="4" t="s">
        <v>1</v>
      </c>
      <c r="K288" t="str">
        <f>_xlfn.XLOOKUP(J288&amp;L288,Perspective!$A$1:$A$30,Perspective!$B$1:$B$30)</f>
        <v>IST,ISTPY@IST,FC0@IST,FC4@IST,ACT_FLASH</v>
      </c>
      <c r="L288" s="4" t="s">
        <v>2</v>
      </c>
      <c r="M288" t="s">
        <v>144</v>
      </c>
      <c r="N288" t="s">
        <v>64</v>
      </c>
      <c r="O288">
        <v>2022</v>
      </c>
      <c r="P288" t="s">
        <v>150</v>
      </c>
      <c r="Q288" t="s">
        <v>166</v>
      </c>
      <c r="R288" t="s">
        <v>160</v>
      </c>
      <c r="S288" t="s">
        <v>163</v>
      </c>
      <c r="T288" t="s">
        <v>85</v>
      </c>
      <c r="U288" t="s">
        <v>85</v>
      </c>
      <c r="V288" t="s">
        <v>85</v>
      </c>
      <c r="W288" t="s">
        <v>157</v>
      </c>
      <c r="X288" t="s">
        <v>158</v>
      </c>
      <c r="Y288" t="s">
        <v>6</v>
      </c>
      <c r="Z288" t="s">
        <v>7</v>
      </c>
      <c r="AA288" t="s">
        <v>8</v>
      </c>
      <c r="AB288" t="s">
        <v>9</v>
      </c>
      <c r="AC288" t="s">
        <v>10</v>
      </c>
      <c r="AD288" t="s">
        <v>11</v>
      </c>
      <c r="AE288" t="s">
        <v>4</v>
      </c>
    </row>
    <row r="289" spans="1:31" ht="15" hidden="1" customHeight="1" x14ac:dyDescent="0.25">
      <c r="A289" t="s">
        <v>82</v>
      </c>
      <c r="B289" t="s">
        <v>64</v>
      </c>
      <c r="C289" s="4" t="s">
        <v>197</v>
      </c>
      <c r="D289" s="4">
        <v>12</v>
      </c>
      <c r="E289" s="4" t="s">
        <v>221</v>
      </c>
      <c r="F289" s="4"/>
      <c r="G289" s="4" t="s">
        <v>220</v>
      </c>
      <c r="H289" s="5" t="str">
        <f t="shared" si="18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194&amp;PAYMENT=PAY24&amp;DIRECTION=DIR392&amp;SERVICE=SER367&amp;SPLIT1=1SPTOTAL&amp;SPLIT2=2SPTOTAL&amp;CONS=EIGENESICHT&amp;PARTNER=GESAMT&amp;REPUNIT=SE,SEAT,SEGR,SEHR,SEHT,SEHU,SEME,SEMK,SEMT,SEPL,SERO,SETCS,SETCZ,SETSK&amp;KPI=KPI89781&amp;PIVOT=</v>
      </c>
      <c r="I289" t="str">
        <f t="shared" si="17"/>
        <v>C:\Users\A1146318\Deutsche Telekom AG\Top Management BI-Microstrategy - Dokumente\Knime\Output\KPI89781rep.xlsx</v>
      </c>
      <c r="J289" s="4" t="s">
        <v>1</v>
      </c>
      <c r="K289" t="str">
        <f>_xlfn.XLOOKUP(J289&amp;L289,Perspective!$A$1:$A$30,Perspective!$B$1:$B$30)</f>
        <v>IST,ISTPY%23BASIS,FC0%23BASIS,FC4%23BASIS,ACT_FLASH</v>
      </c>
      <c r="L289" s="4" t="s">
        <v>12</v>
      </c>
      <c r="M289" t="s">
        <v>144</v>
      </c>
      <c r="N289" t="s">
        <v>64</v>
      </c>
      <c r="O289">
        <v>2022</v>
      </c>
      <c r="P289" t="s">
        <v>150</v>
      </c>
      <c r="Q289" t="s">
        <v>166</v>
      </c>
      <c r="R289" t="s">
        <v>160</v>
      </c>
      <c r="S289" t="s">
        <v>163</v>
      </c>
      <c r="T289" t="s">
        <v>85</v>
      </c>
      <c r="U289" t="s">
        <v>85</v>
      </c>
      <c r="V289" t="s">
        <v>85</v>
      </c>
      <c r="W289" t="s">
        <v>157</v>
      </c>
      <c r="X289" t="s">
        <v>158</v>
      </c>
      <c r="Y289" t="s">
        <v>6</v>
      </c>
      <c r="Z289" t="s">
        <v>7</v>
      </c>
      <c r="AA289" t="s">
        <v>8</v>
      </c>
      <c r="AB289" t="s">
        <v>9</v>
      </c>
      <c r="AC289" t="s">
        <v>10</v>
      </c>
      <c r="AD289" t="s">
        <v>11</v>
      </c>
      <c r="AE289" t="s">
        <v>4</v>
      </c>
    </row>
    <row r="290" spans="1:31" ht="15" hidden="1" customHeight="1" x14ac:dyDescent="0.25">
      <c r="A290" t="s">
        <v>82</v>
      </c>
      <c r="B290" t="s">
        <v>64</v>
      </c>
      <c r="C290" s="4" t="s">
        <v>197</v>
      </c>
      <c r="D290" s="4">
        <v>13</v>
      </c>
      <c r="E290" s="4" t="s">
        <v>201</v>
      </c>
      <c r="F290" s="4"/>
      <c r="G290" s="4" t="s">
        <v>222</v>
      </c>
      <c r="H290" s="5" t="str">
        <f t="shared" si="18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194&amp;PAYMENT=PAY24&amp;DIRECTION=DIR392&amp;SERVICE=SER367&amp;SPLIT1=1SPTOTAL&amp;SPLIT2=2SPTOTAL&amp;CONS=EIGENESICHT&amp;PARTNER=GESAMT&amp;REPUNIT=SE,SEAT,SEGR,SEHR,SEHT,SEHU,SEME,SEMK,SEMT,SEPL,SERO,SETCS,SETCZ,SETSK&amp;KPI=KPI89805&amp;PIVOT=</v>
      </c>
      <c r="I290" t="str">
        <f t="shared" si="17"/>
        <v>C:\Users\A1146318\Deutsche Telekom AG\Top Management BI-Microstrategy - Dokumente\Knime\Output\KPI89805org.xlsx</v>
      </c>
      <c r="J290" s="4" t="s">
        <v>1</v>
      </c>
      <c r="K290" t="str">
        <f>_xlfn.XLOOKUP(J290&amp;L290,Perspective!$A$1:$A$30,Perspective!$B$1:$B$30)</f>
        <v>IST,ISTPY@IST,FC0@IST,FC4@IST,ACT_FLASH</v>
      </c>
      <c r="L290" s="4" t="s">
        <v>2</v>
      </c>
      <c r="M290" t="s">
        <v>144</v>
      </c>
      <c r="N290" t="s">
        <v>64</v>
      </c>
      <c r="O290">
        <v>2022</v>
      </c>
      <c r="P290" t="s">
        <v>150</v>
      </c>
      <c r="Q290" t="s">
        <v>166</v>
      </c>
      <c r="R290" t="s">
        <v>160</v>
      </c>
      <c r="S290" t="s">
        <v>163</v>
      </c>
      <c r="T290" t="s">
        <v>85</v>
      </c>
      <c r="U290" t="s">
        <v>85</v>
      </c>
      <c r="V290" t="s">
        <v>85</v>
      </c>
      <c r="W290" t="s">
        <v>157</v>
      </c>
      <c r="X290" t="s">
        <v>158</v>
      </c>
      <c r="Y290" t="s">
        <v>6</v>
      </c>
      <c r="Z290" t="s">
        <v>7</v>
      </c>
      <c r="AA290" t="s">
        <v>8</v>
      </c>
      <c r="AB290" t="s">
        <v>9</v>
      </c>
      <c r="AC290" t="s">
        <v>10</v>
      </c>
      <c r="AD290" t="s">
        <v>11</v>
      </c>
      <c r="AE290" t="s">
        <v>4</v>
      </c>
    </row>
    <row r="291" spans="1:31" ht="15" hidden="1" customHeight="1" x14ac:dyDescent="0.25">
      <c r="A291" t="s">
        <v>82</v>
      </c>
      <c r="B291" t="s">
        <v>64</v>
      </c>
      <c r="C291" s="4" t="s">
        <v>197</v>
      </c>
      <c r="D291" s="4">
        <v>13</v>
      </c>
      <c r="E291" s="4" t="s">
        <v>201</v>
      </c>
      <c r="F291" s="4"/>
      <c r="G291" s="4" t="s">
        <v>222</v>
      </c>
      <c r="H291" s="5" t="str">
        <f t="shared" si="18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194&amp;PAYMENT=PAY24&amp;DIRECTION=DIR392&amp;SERVICE=SER367&amp;SPLIT1=1SPTOTAL&amp;SPLIT2=2SPTOTAL&amp;CONS=EIGENESICHT&amp;PARTNER=GESAMT&amp;REPUNIT=SE,SEAT,SEGR,SEHR,SEHT,SEHU,SEME,SEMK,SEMT,SEPL,SERO,SETCS,SETCZ,SETSK&amp;KPI=KPI89805&amp;PIVOT=</v>
      </c>
      <c r="I291" t="str">
        <f t="shared" si="17"/>
        <v>C:\Users\A1146318\Deutsche Telekom AG\Top Management BI-Microstrategy - Dokumente\Knime\Output\KPI89805rep.xlsx</v>
      </c>
      <c r="J291" s="4" t="s">
        <v>1</v>
      </c>
      <c r="K291" t="str">
        <f>_xlfn.XLOOKUP(J291&amp;L291,Perspective!$A$1:$A$30,Perspective!$B$1:$B$30)</f>
        <v>IST,ISTPY%23BASIS,FC0%23BASIS,FC4%23BASIS,ACT_FLASH</v>
      </c>
      <c r="L291" s="4" t="s">
        <v>12</v>
      </c>
      <c r="M291" t="s">
        <v>144</v>
      </c>
      <c r="N291" t="s">
        <v>64</v>
      </c>
      <c r="O291">
        <v>2022</v>
      </c>
      <c r="P291" t="s">
        <v>150</v>
      </c>
      <c r="Q291" t="s">
        <v>166</v>
      </c>
      <c r="R291" t="s">
        <v>160</v>
      </c>
      <c r="S291" t="s">
        <v>163</v>
      </c>
      <c r="T291" t="s">
        <v>85</v>
      </c>
      <c r="U291" t="s">
        <v>85</v>
      </c>
      <c r="V291" t="s">
        <v>85</v>
      </c>
      <c r="W291" t="s">
        <v>157</v>
      </c>
      <c r="X291" t="s">
        <v>158</v>
      </c>
      <c r="Y291" t="s">
        <v>6</v>
      </c>
      <c r="Z291" t="s">
        <v>7</v>
      </c>
      <c r="AA291" t="s">
        <v>8</v>
      </c>
      <c r="AB291" t="s">
        <v>9</v>
      </c>
      <c r="AC291" t="s">
        <v>10</v>
      </c>
      <c r="AD291" t="s">
        <v>11</v>
      </c>
      <c r="AE291" t="s">
        <v>4</v>
      </c>
    </row>
    <row r="292" spans="1:31" ht="15" hidden="1" customHeight="1" x14ac:dyDescent="0.25">
      <c r="A292" t="s">
        <v>82</v>
      </c>
      <c r="B292" t="s">
        <v>64</v>
      </c>
      <c r="C292" s="4" t="s">
        <v>277</v>
      </c>
      <c r="D292" s="4">
        <v>1</v>
      </c>
      <c r="E292" s="4" t="s">
        <v>283</v>
      </c>
      <c r="F292" s="4"/>
      <c r="G292" s="4" t="s">
        <v>276</v>
      </c>
      <c r="H292" s="5" t="str">
        <f t="shared" si="18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194&amp;PAYMENT=PAY24&amp;DIRECTION=DIR392&amp;SERVICE=SER367&amp;SPLIT1=1SPTOTAL&amp;SPLIT2=2SPTOTAL&amp;CONS=EIGENESICHT&amp;PARTNER=GESAMT&amp;REPUNIT=SE,SEAT,SEGR,SEHR,SEHT,SEHU,SEME,SEMK,SEMT,SEPL,SERO,SETCS,SETCZ,SETSK&amp;KPI=KPI95994&amp;PIVOT=</v>
      </c>
      <c r="I292" t="str">
        <f t="shared" si="17"/>
        <v>C:\Users\A1146318\Deutsche Telekom AG\Top Management BI-Microstrategy - Dokumente\Knime\Output\KPI95994org.xlsx</v>
      </c>
      <c r="J292" s="4" t="s">
        <v>1</v>
      </c>
      <c r="K292" t="str">
        <f>_xlfn.XLOOKUP(J292&amp;L292,Perspective!$A$1:$A$30,Perspective!$B$1:$B$30)</f>
        <v>IST,ISTPY@IST,FC0@IST,FC4@IST,ACT_FLASH</v>
      </c>
      <c r="L292" s="4" t="s">
        <v>2</v>
      </c>
      <c r="M292" t="s">
        <v>144</v>
      </c>
      <c r="N292" t="s">
        <v>64</v>
      </c>
      <c r="O292">
        <v>2022</v>
      </c>
      <c r="P292" t="s">
        <v>150</v>
      </c>
      <c r="Q292" t="s">
        <v>166</v>
      </c>
      <c r="R292" t="s">
        <v>160</v>
      </c>
      <c r="S292" t="s">
        <v>163</v>
      </c>
      <c r="T292" t="s">
        <v>85</v>
      </c>
      <c r="U292" t="s">
        <v>85</v>
      </c>
      <c r="V292" t="s">
        <v>85</v>
      </c>
      <c r="W292" t="s">
        <v>157</v>
      </c>
      <c r="X292" t="s">
        <v>158</v>
      </c>
      <c r="Y292" t="s">
        <v>6</v>
      </c>
      <c r="Z292" t="s">
        <v>7</v>
      </c>
      <c r="AA292" t="s">
        <v>8</v>
      </c>
      <c r="AB292" t="s">
        <v>9</v>
      </c>
      <c r="AC292" t="s">
        <v>10</v>
      </c>
      <c r="AD292" t="s">
        <v>11</v>
      </c>
      <c r="AE292" t="s">
        <v>4</v>
      </c>
    </row>
    <row r="293" spans="1:31" ht="15" hidden="1" customHeight="1" x14ac:dyDescent="0.25">
      <c r="A293" t="s">
        <v>82</v>
      </c>
      <c r="B293" t="s">
        <v>64</v>
      </c>
      <c r="C293" s="4" t="s">
        <v>277</v>
      </c>
      <c r="D293" s="4">
        <v>1</v>
      </c>
      <c r="E293" s="4" t="s">
        <v>283</v>
      </c>
      <c r="F293" s="4"/>
      <c r="G293" s="4" t="s">
        <v>276</v>
      </c>
      <c r="H293" s="5" t="str">
        <f t="shared" si="18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194&amp;PAYMENT=PAY24&amp;DIRECTION=DIR392&amp;SERVICE=SER367&amp;SPLIT1=1SPTOTAL&amp;SPLIT2=2SPTOTAL&amp;CONS=EIGENESICHT&amp;PARTNER=GESAMT&amp;REPUNIT=SE,SEAT,SEGR,SEHR,SEHT,SEHU,SEME,SEMK,SEMT,SEPL,SERO,SETCS,SETCZ,SETSK&amp;KPI=KPI95994&amp;PIVOT=</v>
      </c>
      <c r="I293" t="str">
        <f t="shared" si="17"/>
        <v>C:\Users\A1146318\Deutsche Telekom AG\Top Management BI-Microstrategy - Dokumente\Knime\Output\KPI95994rep.xlsx</v>
      </c>
      <c r="J293" s="4" t="s">
        <v>1</v>
      </c>
      <c r="K293" t="str">
        <f>_xlfn.XLOOKUP(J293&amp;L293,Perspective!$A$1:$A$30,Perspective!$B$1:$B$30)</f>
        <v>IST,ISTPY%23BASIS,FC0%23BASIS,FC4%23BASIS,ACT_FLASH</v>
      </c>
      <c r="L293" s="4" t="s">
        <v>12</v>
      </c>
      <c r="M293" t="s">
        <v>144</v>
      </c>
      <c r="N293" t="s">
        <v>64</v>
      </c>
      <c r="O293">
        <v>2022</v>
      </c>
      <c r="P293" t="s">
        <v>150</v>
      </c>
      <c r="Q293" t="s">
        <v>166</v>
      </c>
      <c r="R293" t="s">
        <v>160</v>
      </c>
      <c r="S293" t="s">
        <v>163</v>
      </c>
      <c r="T293" t="s">
        <v>85</v>
      </c>
      <c r="U293" t="s">
        <v>85</v>
      </c>
      <c r="V293" t="s">
        <v>85</v>
      </c>
      <c r="W293" t="s">
        <v>157</v>
      </c>
      <c r="X293" t="s">
        <v>158</v>
      </c>
      <c r="Y293" t="s">
        <v>6</v>
      </c>
      <c r="Z293" t="s">
        <v>7</v>
      </c>
      <c r="AA293" t="s">
        <v>8</v>
      </c>
      <c r="AB293" t="s">
        <v>9</v>
      </c>
      <c r="AC293" t="s">
        <v>10</v>
      </c>
      <c r="AD293" t="s">
        <v>11</v>
      </c>
      <c r="AE293" t="s">
        <v>4</v>
      </c>
    </row>
    <row r="294" spans="1:31" ht="15" hidden="1" customHeight="1" x14ac:dyDescent="0.25">
      <c r="A294" t="s">
        <v>82</v>
      </c>
      <c r="B294" t="s">
        <v>64</v>
      </c>
      <c r="C294" s="4" t="s">
        <v>277</v>
      </c>
      <c r="D294" s="4">
        <v>2</v>
      </c>
      <c r="E294" s="4" t="s">
        <v>284</v>
      </c>
      <c r="F294" s="4"/>
      <c r="G294" s="4" t="s">
        <v>278</v>
      </c>
      <c r="H294" s="5" t="str">
        <f t="shared" si="18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194&amp;PAYMENT=PAY24&amp;DIRECTION=DIR392&amp;SERVICE=SER367&amp;SPLIT1=1SPTOTAL&amp;SPLIT2=2SPTOTAL&amp;CONS=EIGENESICHT&amp;PARTNER=GESAMT&amp;REPUNIT=SE,SEAT,SEGR,SEHR,SEHT,SEHU,SEME,SEMK,SEMT,SEPL,SERO,SETCS,SETCZ,SETSK&amp;KPI=KPI96004&amp;PIVOT=</v>
      </c>
      <c r="I294" t="str">
        <f t="shared" si="17"/>
        <v>C:\Users\A1146318\Deutsche Telekom AG\Top Management BI-Microstrategy - Dokumente\Knime\Output\KPI96004org.xlsx</v>
      </c>
      <c r="J294" s="4" t="s">
        <v>1</v>
      </c>
      <c r="K294" t="str">
        <f>_xlfn.XLOOKUP(J294&amp;L294,Perspective!$A$1:$A$30,Perspective!$B$1:$B$30)</f>
        <v>IST,ISTPY@IST,FC0@IST,FC4@IST,ACT_FLASH</v>
      </c>
      <c r="L294" s="4" t="s">
        <v>2</v>
      </c>
      <c r="M294" t="s">
        <v>144</v>
      </c>
      <c r="N294" t="s">
        <v>64</v>
      </c>
      <c r="O294">
        <v>2022</v>
      </c>
      <c r="P294" t="s">
        <v>150</v>
      </c>
      <c r="Q294" t="s">
        <v>166</v>
      </c>
      <c r="R294" t="s">
        <v>160</v>
      </c>
      <c r="S294" t="s">
        <v>163</v>
      </c>
      <c r="T294" t="s">
        <v>85</v>
      </c>
      <c r="U294" t="s">
        <v>85</v>
      </c>
      <c r="V294" t="s">
        <v>85</v>
      </c>
      <c r="W294" t="s">
        <v>157</v>
      </c>
      <c r="X294" t="s">
        <v>158</v>
      </c>
      <c r="Y294" t="s">
        <v>6</v>
      </c>
      <c r="Z294" t="s">
        <v>7</v>
      </c>
      <c r="AA294" t="s">
        <v>8</v>
      </c>
      <c r="AB294" t="s">
        <v>9</v>
      </c>
      <c r="AC294" t="s">
        <v>10</v>
      </c>
      <c r="AD294" t="s">
        <v>11</v>
      </c>
      <c r="AE294" t="s">
        <v>4</v>
      </c>
    </row>
    <row r="295" spans="1:31" ht="15" hidden="1" customHeight="1" x14ac:dyDescent="0.25">
      <c r="A295" t="s">
        <v>82</v>
      </c>
      <c r="B295" t="s">
        <v>64</v>
      </c>
      <c r="C295" s="4" t="s">
        <v>277</v>
      </c>
      <c r="D295" s="4">
        <v>2</v>
      </c>
      <c r="E295" s="4" t="s">
        <v>284</v>
      </c>
      <c r="F295" s="4"/>
      <c r="G295" s="4" t="s">
        <v>278</v>
      </c>
      <c r="H295" s="5" t="str">
        <f t="shared" si="18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194&amp;PAYMENT=PAY24&amp;DIRECTION=DIR392&amp;SERVICE=SER367&amp;SPLIT1=1SPTOTAL&amp;SPLIT2=2SPTOTAL&amp;CONS=EIGENESICHT&amp;PARTNER=GESAMT&amp;REPUNIT=SE,SEAT,SEGR,SEHR,SEHT,SEHU,SEME,SEMK,SEMT,SEPL,SERO,SETCS,SETCZ,SETSK&amp;KPI=KPI96004&amp;PIVOT=</v>
      </c>
      <c r="I295" t="str">
        <f t="shared" si="17"/>
        <v>C:\Users\A1146318\Deutsche Telekom AG\Top Management BI-Microstrategy - Dokumente\Knime\Output\KPI96004rep.xlsx</v>
      </c>
      <c r="J295" s="4" t="s">
        <v>1</v>
      </c>
      <c r="K295" t="str">
        <f>_xlfn.XLOOKUP(J295&amp;L295,Perspective!$A$1:$A$30,Perspective!$B$1:$B$30)</f>
        <v>IST,ISTPY%23BASIS,FC0%23BASIS,FC4%23BASIS,ACT_FLASH</v>
      </c>
      <c r="L295" s="4" t="s">
        <v>12</v>
      </c>
      <c r="M295" t="s">
        <v>144</v>
      </c>
      <c r="N295" t="s">
        <v>64</v>
      </c>
      <c r="O295">
        <v>2022</v>
      </c>
      <c r="P295" t="s">
        <v>150</v>
      </c>
      <c r="Q295" t="s">
        <v>166</v>
      </c>
      <c r="R295" t="s">
        <v>160</v>
      </c>
      <c r="S295" t="s">
        <v>163</v>
      </c>
      <c r="T295" t="s">
        <v>85</v>
      </c>
      <c r="U295" t="s">
        <v>85</v>
      </c>
      <c r="V295" t="s">
        <v>85</v>
      </c>
      <c r="W295" t="s">
        <v>157</v>
      </c>
      <c r="X295" t="s">
        <v>158</v>
      </c>
      <c r="Y295" t="s">
        <v>6</v>
      </c>
      <c r="Z295" t="s">
        <v>7</v>
      </c>
      <c r="AA295" t="s">
        <v>8</v>
      </c>
      <c r="AB295" t="s">
        <v>9</v>
      </c>
      <c r="AC295" t="s">
        <v>10</v>
      </c>
      <c r="AD295" t="s">
        <v>11</v>
      </c>
      <c r="AE295" t="s">
        <v>4</v>
      </c>
    </row>
    <row r="296" spans="1:31" ht="15" hidden="1" customHeight="1" x14ac:dyDescent="0.25">
      <c r="A296" t="s">
        <v>82</v>
      </c>
      <c r="B296" t="s">
        <v>64</v>
      </c>
      <c r="C296" s="4" t="s">
        <v>277</v>
      </c>
      <c r="D296" s="4">
        <v>3</v>
      </c>
      <c r="E296" s="4" t="s">
        <v>285</v>
      </c>
      <c r="F296" s="4"/>
      <c r="G296" s="4" t="s">
        <v>279</v>
      </c>
      <c r="H296" s="5" t="str">
        <f t="shared" si="18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194&amp;PAYMENT=PAY24&amp;DIRECTION=DIR392&amp;SERVICE=SER367&amp;SPLIT1=1SPTOTAL&amp;SPLIT2=2SPTOTAL&amp;CONS=EIGENESICHT&amp;PARTNER=GESAMT&amp;REPUNIT=SE,SEAT,SEGR,SEHR,SEHT,SEHU,SEME,SEMK,SEMT,SEPL,SERO,SETCS,SETCZ,SETSK&amp;KPI=KPI96000&amp;PIVOT=</v>
      </c>
      <c r="I296" t="str">
        <f t="shared" si="17"/>
        <v>C:\Users\A1146318\Deutsche Telekom AG\Top Management BI-Microstrategy - Dokumente\Knime\Output\KPI96000org.xlsx</v>
      </c>
      <c r="J296" s="4" t="s">
        <v>1</v>
      </c>
      <c r="K296" t="str">
        <f>_xlfn.XLOOKUP(J296&amp;L296,Perspective!$A$1:$A$30,Perspective!$B$1:$B$30)</f>
        <v>IST,ISTPY@IST,FC0@IST,FC4@IST,ACT_FLASH</v>
      </c>
      <c r="L296" s="4" t="s">
        <v>2</v>
      </c>
      <c r="M296" t="s">
        <v>144</v>
      </c>
      <c r="N296" t="s">
        <v>64</v>
      </c>
      <c r="O296">
        <v>2022</v>
      </c>
      <c r="P296" t="s">
        <v>150</v>
      </c>
      <c r="Q296" t="s">
        <v>166</v>
      </c>
      <c r="R296" t="s">
        <v>160</v>
      </c>
      <c r="S296" t="s">
        <v>163</v>
      </c>
      <c r="T296" t="s">
        <v>85</v>
      </c>
      <c r="U296" t="s">
        <v>85</v>
      </c>
      <c r="V296" t="s">
        <v>85</v>
      </c>
      <c r="W296" t="s">
        <v>157</v>
      </c>
      <c r="X296" t="s">
        <v>158</v>
      </c>
      <c r="Y296" t="s">
        <v>6</v>
      </c>
      <c r="Z296" t="s">
        <v>7</v>
      </c>
      <c r="AA296" t="s">
        <v>8</v>
      </c>
      <c r="AB296" t="s">
        <v>9</v>
      </c>
      <c r="AC296" t="s">
        <v>10</v>
      </c>
      <c r="AD296" t="s">
        <v>11</v>
      </c>
      <c r="AE296" t="s">
        <v>4</v>
      </c>
    </row>
    <row r="297" spans="1:31" ht="15" hidden="1" customHeight="1" x14ac:dyDescent="0.25">
      <c r="A297" t="s">
        <v>82</v>
      </c>
      <c r="B297" t="s">
        <v>64</v>
      </c>
      <c r="C297" s="4" t="s">
        <v>277</v>
      </c>
      <c r="D297" s="4">
        <v>3</v>
      </c>
      <c r="E297" s="4" t="s">
        <v>285</v>
      </c>
      <c r="F297" s="4"/>
      <c r="G297" s="4" t="s">
        <v>279</v>
      </c>
      <c r="H297" s="5" t="str">
        <f t="shared" si="18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194&amp;PAYMENT=PAY24&amp;DIRECTION=DIR392&amp;SERVICE=SER367&amp;SPLIT1=1SPTOTAL&amp;SPLIT2=2SPTOTAL&amp;CONS=EIGENESICHT&amp;PARTNER=GESAMT&amp;REPUNIT=SE,SEAT,SEGR,SEHR,SEHT,SEHU,SEME,SEMK,SEMT,SEPL,SERO,SETCS,SETCZ,SETSK&amp;KPI=KPI96000&amp;PIVOT=</v>
      </c>
      <c r="I297" t="str">
        <f t="shared" si="17"/>
        <v>C:\Users\A1146318\Deutsche Telekom AG\Top Management BI-Microstrategy - Dokumente\Knime\Output\KPI96000rep.xlsx</v>
      </c>
      <c r="J297" s="4" t="s">
        <v>1</v>
      </c>
      <c r="K297" t="str">
        <f>_xlfn.XLOOKUP(J297&amp;L297,Perspective!$A$1:$A$30,Perspective!$B$1:$B$30)</f>
        <v>IST,ISTPY%23BASIS,FC0%23BASIS,FC4%23BASIS,ACT_FLASH</v>
      </c>
      <c r="L297" s="4" t="s">
        <v>12</v>
      </c>
      <c r="M297" t="s">
        <v>144</v>
      </c>
      <c r="N297" t="s">
        <v>64</v>
      </c>
      <c r="O297">
        <v>2022</v>
      </c>
      <c r="P297" t="s">
        <v>150</v>
      </c>
      <c r="Q297" t="s">
        <v>166</v>
      </c>
      <c r="R297" t="s">
        <v>160</v>
      </c>
      <c r="S297" t="s">
        <v>163</v>
      </c>
      <c r="T297" t="s">
        <v>85</v>
      </c>
      <c r="U297" t="s">
        <v>85</v>
      </c>
      <c r="V297" t="s">
        <v>85</v>
      </c>
      <c r="W297" t="s">
        <v>157</v>
      </c>
      <c r="X297" t="s">
        <v>158</v>
      </c>
      <c r="Y297" t="s">
        <v>6</v>
      </c>
      <c r="Z297" t="s">
        <v>7</v>
      </c>
      <c r="AA297" t="s">
        <v>8</v>
      </c>
      <c r="AB297" t="s">
        <v>9</v>
      </c>
      <c r="AC297" t="s">
        <v>10</v>
      </c>
      <c r="AD297" t="s">
        <v>11</v>
      </c>
      <c r="AE297" t="s">
        <v>4</v>
      </c>
    </row>
    <row r="298" spans="1:31" ht="15" hidden="1" customHeight="1" x14ac:dyDescent="0.25">
      <c r="A298" t="s">
        <v>82</v>
      </c>
      <c r="B298" t="s">
        <v>64</v>
      </c>
      <c r="C298" s="4" t="s">
        <v>277</v>
      </c>
      <c r="D298" s="4">
        <v>4</v>
      </c>
      <c r="E298" s="4" t="s">
        <v>286</v>
      </c>
      <c r="F298" s="4"/>
      <c r="G298" s="4" t="s">
        <v>280</v>
      </c>
      <c r="H298" s="5" t="str">
        <f t="shared" ref="H298:H315" si="19">CONCATENATE("https://finex.telekom.de/CLMSTR/api/Finex/Values?SERVER=HE113381.emea1.cds.t-internal.com&amp;DATABASE="&amp;M298&amp;"&amp;CUBE="&amp;N298&amp;"&amp;MAPPINGMD=false&amp;CHILDREN=false&amp;NODE=true&amp;RECEIVEEMPTY=true&amp;YEAR="&amp;O298&amp;"&amp;MONTH="&amp;P298&amp;"&amp;CONTENT="&amp;K298&amp;"&amp;REPCUR=GC,LC&amp;FLOW="&amp;S298&amp;"&amp;FUNCTION="&amp;R298&amp;"&amp;LAYER="&amp;T298&amp;"&amp;SUBJECT="&amp;U298&amp;"&amp;SUBSCRIBER="&amp;Y298&amp;"&amp;PAYMENT="&amp;Z298&amp;"&amp;DIRECTION="&amp;AA298&amp;"&amp;SERVICE="&amp;AB298&amp;"&amp;SPLIT1="&amp;AC298&amp;"&amp;SPLIT2="&amp;AD298&amp;"&amp;CONS="&amp;W298&amp;"&amp;PARTNER="&amp;X298&amp;"&amp;REPUNIT="&amp;Q298&amp;"&amp;KPI="&amp;E298&amp;"&amp;PIVOT=")</f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194&amp;PAYMENT=PAY24&amp;DIRECTION=DIR392&amp;SERVICE=SER367&amp;SPLIT1=1SPTOTAL&amp;SPLIT2=2SPTOTAL&amp;CONS=EIGENESICHT&amp;PARTNER=GESAMT&amp;REPUNIT=SE,SEAT,SEGR,SEHR,SEHT,SEHU,SEME,SEMK,SEMT,SEPL,SERO,SETCS,SETCZ,SETSK&amp;KPI=empty&amp;PIVOT=</v>
      </c>
      <c r="I298" t="str">
        <f t="shared" si="17"/>
        <v>C:\Users\A1146318\Deutsche Telekom AG\Top Management BI-Microstrategy - Dokumente\Knime\Output\emptyorg.xlsx</v>
      </c>
      <c r="J298" s="4" t="s">
        <v>1</v>
      </c>
      <c r="K298" t="str">
        <f>_xlfn.XLOOKUP(J298&amp;L298,Perspective!$A$1:$A$30,Perspective!$B$1:$B$30)</f>
        <v>IST,ISTPY@IST,FC0@IST,FC4@IST,ACT_FLASH</v>
      </c>
      <c r="L298" s="4" t="s">
        <v>2</v>
      </c>
      <c r="M298" t="s">
        <v>144</v>
      </c>
      <c r="N298" t="s">
        <v>64</v>
      </c>
      <c r="O298">
        <v>2022</v>
      </c>
      <c r="P298" t="s">
        <v>150</v>
      </c>
      <c r="Q298" t="s">
        <v>166</v>
      </c>
      <c r="R298" t="s">
        <v>160</v>
      </c>
      <c r="S298" t="s">
        <v>163</v>
      </c>
      <c r="T298" t="s">
        <v>85</v>
      </c>
      <c r="U298" t="s">
        <v>85</v>
      </c>
      <c r="V298" t="s">
        <v>85</v>
      </c>
      <c r="W298" t="s">
        <v>157</v>
      </c>
      <c r="X298" t="s">
        <v>158</v>
      </c>
      <c r="Y298" t="s">
        <v>6</v>
      </c>
      <c r="Z298" t="s">
        <v>7</v>
      </c>
      <c r="AA298" t="s">
        <v>8</v>
      </c>
      <c r="AB298" t="s">
        <v>9</v>
      </c>
      <c r="AC298" t="s">
        <v>10</v>
      </c>
      <c r="AD298" t="s">
        <v>11</v>
      </c>
      <c r="AE298" t="s">
        <v>4</v>
      </c>
    </row>
    <row r="299" spans="1:31" ht="15" hidden="1" customHeight="1" x14ac:dyDescent="0.25">
      <c r="A299" t="s">
        <v>82</v>
      </c>
      <c r="B299" t="s">
        <v>64</v>
      </c>
      <c r="C299" s="4" t="s">
        <v>277</v>
      </c>
      <c r="D299" s="4">
        <v>4</v>
      </c>
      <c r="E299" s="4" t="s">
        <v>286</v>
      </c>
      <c r="F299" s="4"/>
      <c r="G299" s="4" t="s">
        <v>280</v>
      </c>
      <c r="H299" s="5" t="str">
        <f t="shared" si="19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194&amp;PAYMENT=PAY24&amp;DIRECTION=DIR392&amp;SERVICE=SER367&amp;SPLIT1=1SPTOTAL&amp;SPLIT2=2SPTOTAL&amp;CONS=EIGENESICHT&amp;PARTNER=GESAMT&amp;REPUNIT=SE,SEAT,SEGR,SEHR,SEHT,SEHU,SEME,SEMK,SEMT,SEPL,SERO,SETCS,SETCZ,SETSK&amp;KPI=empty&amp;PIVOT=</v>
      </c>
      <c r="I299" t="str">
        <f t="shared" si="17"/>
        <v>C:\Users\A1146318\Deutsche Telekom AG\Top Management BI-Microstrategy - Dokumente\Knime\Output\emptyrep.xlsx</v>
      </c>
      <c r="J299" s="4" t="s">
        <v>1</v>
      </c>
      <c r="K299" t="str">
        <f>_xlfn.XLOOKUP(J299&amp;L299,Perspective!$A$1:$A$30,Perspective!$B$1:$B$30)</f>
        <v>IST,ISTPY%23BASIS,FC0%23BASIS,FC4%23BASIS,ACT_FLASH</v>
      </c>
      <c r="L299" s="4" t="s">
        <v>12</v>
      </c>
      <c r="M299" t="s">
        <v>144</v>
      </c>
      <c r="N299" t="s">
        <v>64</v>
      </c>
      <c r="O299">
        <v>2022</v>
      </c>
      <c r="P299" t="s">
        <v>150</v>
      </c>
      <c r="Q299" t="s">
        <v>166</v>
      </c>
      <c r="R299" t="s">
        <v>160</v>
      </c>
      <c r="S299" t="s">
        <v>163</v>
      </c>
      <c r="T299" t="s">
        <v>85</v>
      </c>
      <c r="U299" t="s">
        <v>85</v>
      </c>
      <c r="V299" t="s">
        <v>85</v>
      </c>
      <c r="W299" t="s">
        <v>157</v>
      </c>
      <c r="X299" t="s">
        <v>158</v>
      </c>
      <c r="Y299" t="s">
        <v>6</v>
      </c>
      <c r="Z299" t="s">
        <v>7</v>
      </c>
      <c r="AA299" t="s">
        <v>8</v>
      </c>
      <c r="AB299" t="s">
        <v>9</v>
      </c>
      <c r="AC299" t="s">
        <v>10</v>
      </c>
      <c r="AD299" t="s">
        <v>11</v>
      </c>
      <c r="AE299" t="s">
        <v>4</v>
      </c>
    </row>
    <row r="300" spans="1:31" ht="15" hidden="1" customHeight="1" x14ac:dyDescent="0.25">
      <c r="A300" t="s">
        <v>82</v>
      </c>
      <c r="B300" t="s">
        <v>64</v>
      </c>
      <c r="C300" s="4" t="s">
        <v>277</v>
      </c>
      <c r="D300" s="4">
        <v>5</v>
      </c>
      <c r="E300" s="4" t="s">
        <v>287</v>
      </c>
      <c r="F300" s="4"/>
      <c r="G300" s="4" t="s">
        <v>281</v>
      </c>
      <c r="H300" s="5" t="str">
        <f t="shared" si="19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194&amp;PAYMENT=PAY24&amp;DIRECTION=DIR392&amp;SERVICE=SER367&amp;SPLIT1=1SPTOTAL&amp;SPLIT2=2SPTOTAL&amp;CONS=EIGENESICHT&amp;PARTNER=GESAMT&amp;REPUNIT=SE,SEAT,SEGR,SEHR,SEHT,SEHU,SEME,SEMK,SEMT,SEPL,SERO,SETCS,SETCZ,SETSK&amp;KPI=KPI96003&amp;PIVOT=</v>
      </c>
      <c r="I300" t="str">
        <f t="shared" si="17"/>
        <v>C:\Users\A1146318\Deutsche Telekom AG\Top Management BI-Microstrategy - Dokumente\Knime\Output\KPI96003org.xlsx</v>
      </c>
      <c r="J300" s="4" t="s">
        <v>1</v>
      </c>
      <c r="K300" t="str">
        <f>_xlfn.XLOOKUP(J300&amp;L300,Perspective!$A$1:$A$30,Perspective!$B$1:$B$30)</f>
        <v>IST,ISTPY@IST,FC0@IST,FC4@IST,ACT_FLASH</v>
      </c>
      <c r="L300" s="4" t="s">
        <v>2</v>
      </c>
      <c r="M300" t="s">
        <v>144</v>
      </c>
      <c r="N300" t="s">
        <v>64</v>
      </c>
      <c r="O300">
        <v>2022</v>
      </c>
      <c r="P300" t="s">
        <v>150</v>
      </c>
      <c r="Q300" t="s">
        <v>166</v>
      </c>
      <c r="R300" t="s">
        <v>160</v>
      </c>
      <c r="S300" t="s">
        <v>163</v>
      </c>
      <c r="T300" t="s">
        <v>85</v>
      </c>
      <c r="U300" t="s">
        <v>85</v>
      </c>
      <c r="V300" t="s">
        <v>85</v>
      </c>
      <c r="W300" t="s">
        <v>157</v>
      </c>
      <c r="X300" t="s">
        <v>158</v>
      </c>
      <c r="Y300" t="s">
        <v>6</v>
      </c>
      <c r="Z300" t="s">
        <v>7</v>
      </c>
      <c r="AA300" t="s">
        <v>8</v>
      </c>
      <c r="AB300" t="s">
        <v>9</v>
      </c>
      <c r="AC300" t="s">
        <v>10</v>
      </c>
      <c r="AD300" t="s">
        <v>11</v>
      </c>
      <c r="AE300" t="s">
        <v>4</v>
      </c>
    </row>
    <row r="301" spans="1:31" ht="15" hidden="1" customHeight="1" x14ac:dyDescent="0.25">
      <c r="A301" t="s">
        <v>82</v>
      </c>
      <c r="B301" t="s">
        <v>64</v>
      </c>
      <c r="C301" s="4" t="s">
        <v>277</v>
      </c>
      <c r="D301" s="4">
        <v>5</v>
      </c>
      <c r="E301" s="4" t="s">
        <v>287</v>
      </c>
      <c r="F301" s="4"/>
      <c r="G301" s="4" t="s">
        <v>281</v>
      </c>
      <c r="H301" s="5" t="str">
        <f t="shared" si="19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194&amp;PAYMENT=PAY24&amp;DIRECTION=DIR392&amp;SERVICE=SER367&amp;SPLIT1=1SPTOTAL&amp;SPLIT2=2SPTOTAL&amp;CONS=EIGENESICHT&amp;PARTNER=GESAMT&amp;REPUNIT=SE,SEAT,SEGR,SEHR,SEHT,SEHU,SEME,SEMK,SEMT,SEPL,SERO,SETCS,SETCZ,SETSK&amp;KPI=KPI96003&amp;PIVOT=</v>
      </c>
      <c r="I301" t="str">
        <f t="shared" si="17"/>
        <v>C:\Users\A1146318\Deutsche Telekom AG\Top Management BI-Microstrategy - Dokumente\Knime\Output\KPI96003rep.xlsx</v>
      </c>
      <c r="J301" s="4" t="s">
        <v>1</v>
      </c>
      <c r="K301" t="str">
        <f>_xlfn.XLOOKUP(J301&amp;L301,Perspective!$A$1:$A$30,Perspective!$B$1:$B$30)</f>
        <v>IST,ISTPY%23BASIS,FC0%23BASIS,FC4%23BASIS,ACT_FLASH</v>
      </c>
      <c r="L301" s="4" t="s">
        <v>12</v>
      </c>
      <c r="M301" t="s">
        <v>144</v>
      </c>
      <c r="N301" t="s">
        <v>64</v>
      </c>
      <c r="O301">
        <v>2022</v>
      </c>
      <c r="P301" t="s">
        <v>150</v>
      </c>
      <c r="Q301" t="s">
        <v>166</v>
      </c>
      <c r="R301" t="s">
        <v>160</v>
      </c>
      <c r="S301" t="s">
        <v>163</v>
      </c>
      <c r="T301" t="s">
        <v>85</v>
      </c>
      <c r="U301" t="s">
        <v>85</v>
      </c>
      <c r="V301" t="s">
        <v>85</v>
      </c>
      <c r="W301" t="s">
        <v>157</v>
      </c>
      <c r="X301" t="s">
        <v>158</v>
      </c>
      <c r="Y301" t="s">
        <v>6</v>
      </c>
      <c r="Z301" t="s">
        <v>7</v>
      </c>
      <c r="AA301" t="s">
        <v>8</v>
      </c>
      <c r="AB301" t="s">
        <v>9</v>
      </c>
      <c r="AC301" t="s">
        <v>10</v>
      </c>
      <c r="AD301" t="s">
        <v>11</v>
      </c>
      <c r="AE301" t="s">
        <v>4</v>
      </c>
    </row>
    <row r="302" spans="1:31" ht="15" hidden="1" customHeight="1" x14ac:dyDescent="0.25">
      <c r="A302" t="s">
        <v>82</v>
      </c>
      <c r="B302" t="s">
        <v>64</v>
      </c>
      <c r="C302" s="4" t="s">
        <v>277</v>
      </c>
      <c r="D302" s="4">
        <v>6</v>
      </c>
      <c r="E302" s="4" t="s">
        <v>288</v>
      </c>
      <c r="F302" s="4"/>
      <c r="G302" s="4" t="s">
        <v>282</v>
      </c>
      <c r="H302" s="5" t="str">
        <f t="shared" si="19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194&amp;PAYMENT=PAY24&amp;DIRECTION=DIR392&amp;SERVICE=SER367&amp;SPLIT1=1SPTOTAL&amp;SPLIT2=2SPTOTAL&amp;CONS=EIGENESICHT&amp;PARTNER=GESAMT&amp;REPUNIT=SE,SEAT,SEGR,SEHR,SEHT,SEHU,SEME,SEMK,SEMT,SEPL,SERO,SETCS,SETCZ,SETSK&amp;KPI=KPI83477&amp;PIVOT=</v>
      </c>
      <c r="I302" t="str">
        <f t="shared" si="17"/>
        <v>C:\Users\A1146318\Deutsche Telekom AG\Top Management BI-Microstrategy - Dokumente\Knime\Output\KPI83477org.xlsx</v>
      </c>
      <c r="J302" s="4" t="s">
        <v>1</v>
      </c>
      <c r="K302" t="str">
        <f>_xlfn.XLOOKUP(J302&amp;L302,Perspective!$A$1:$A$30,Perspective!$B$1:$B$30)</f>
        <v>IST,ISTPY@IST,FC0@IST,FC4@IST,ACT_FLASH</v>
      </c>
      <c r="L302" s="4" t="s">
        <v>2</v>
      </c>
      <c r="M302" t="s">
        <v>144</v>
      </c>
      <c r="N302" t="s">
        <v>64</v>
      </c>
      <c r="O302">
        <v>2022</v>
      </c>
      <c r="P302" t="s">
        <v>150</v>
      </c>
      <c r="Q302" t="s">
        <v>166</v>
      </c>
      <c r="R302" t="s">
        <v>160</v>
      </c>
      <c r="S302" t="s">
        <v>163</v>
      </c>
      <c r="T302" t="s">
        <v>85</v>
      </c>
      <c r="U302" t="s">
        <v>85</v>
      </c>
      <c r="V302" t="s">
        <v>85</v>
      </c>
      <c r="W302" t="s">
        <v>157</v>
      </c>
      <c r="X302" t="s">
        <v>158</v>
      </c>
      <c r="Y302" t="s">
        <v>6</v>
      </c>
      <c r="Z302" t="s">
        <v>7</v>
      </c>
      <c r="AA302" t="s">
        <v>8</v>
      </c>
      <c r="AB302" t="s">
        <v>9</v>
      </c>
      <c r="AC302" t="s">
        <v>10</v>
      </c>
      <c r="AD302" t="s">
        <v>11</v>
      </c>
      <c r="AE302" t="s">
        <v>4</v>
      </c>
    </row>
    <row r="303" spans="1:31" ht="15" hidden="1" customHeight="1" x14ac:dyDescent="0.25">
      <c r="A303" t="s">
        <v>82</v>
      </c>
      <c r="B303" t="s">
        <v>64</v>
      </c>
      <c r="C303" s="4" t="s">
        <v>277</v>
      </c>
      <c r="D303" s="4">
        <v>6</v>
      </c>
      <c r="E303" s="4" t="s">
        <v>288</v>
      </c>
      <c r="F303" s="4"/>
      <c r="G303" s="4" t="s">
        <v>282</v>
      </c>
      <c r="H303" s="5" t="str">
        <f t="shared" si="19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194&amp;PAYMENT=PAY24&amp;DIRECTION=DIR392&amp;SERVICE=SER367&amp;SPLIT1=1SPTOTAL&amp;SPLIT2=2SPTOTAL&amp;CONS=EIGENESICHT&amp;PARTNER=GESAMT&amp;REPUNIT=SE,SEAT,SEGR,SEHR,SEHT,SEHU,SEME,SEMK,SEMT,SEPL,SERO,SETCS,SETCZ,SETSK&amp;KPI=KPI83477&amp;PIVOT=</v>
      </c>
      <c r="I303" t="str">
        <f t="shared" si="17"/>
        <v>C:\Users\A1146318\Deutsche Telekom AG\Top Management BI-Microstrategy - Dokumente\Knime\Output\KPI83477rep.xlsx</v>
      </c>
      <c r="J303" s="4" t="s">
        <v>1</v>
      </c>
      <c r="K303" t="str">
        <f>_xlfn.XLOOKUP(J303&amp;L303,Perspective!$A$1:$A$30,Perspective!$B$1:$B$30)</f>
        <v>IST,ISTPY%23BASIS,FC0%23BASIS,FC4%23BASIS,ACT_FLASH</v>
      </c>
      <c r="L303" s="4" t="s">
        <v>12</v>
      </c>
      <c r="M303" t="s">
        <v>144</v>
      </c>
      <c r="N303" t="s">
        <v>64</v>
      </c>
      <c r="O303">
        <v>2022</v>
      </c>
      <c r="P303" t="s">
        <v>150</v>
      </c>
      <c r="Q303" t="s">
        <v>166</v>
      </c>
      <c r="R303" t="s">
        <v>160</v>
      </c>
      <c r="S303" t="s">
        <v>163</v>
      </c>
      <c r="T303" t="s">
        <v>85</v>
      </c>
      <c r="U303" t="s">
        <v>85</v>
      </c>
      <c r="V303" t="s">
        <v>85</v>
      </c>
      <c r="W303" t="s">
        <v>157</v>
      </c>
      <c r="X303" t="s">
        <v>158</v>
      </c>
      <c r="Y303" t="s">
        <v>6</v>
      </c>
      <c r="Z303" t="s">
        <v>7</v>
      </c>
      <c r="AA303" t="s">
        <v>8</v>
      </c>
      <c r="AB303" t="s">
        <v>9</v>
      </c>
      <c r="AC303" t="s">
        <v>10</v>
      </c>
      <c r="AD303" t="s">
        <v>11</v>
      </c>
      <c r="AE303" t="s">
        <v>4</v>
      </c>
    </row>
    <row r="304" spans="1:31" ht="15" hidden="1" customHeight="1" x14ac:dyDescent="0.25">
      <c r="A304" t="s">
        <v>82</v>
      </c>
      <c r="B304" t="s">
        <v>64</v>
      </c>
      <c r="C304" s="4" t="s">
        <v>277</v>
      </c>
      <c r="D304" s="4">
        <v>7</v>
      </c>
      <c r="E304" s="4" t="s">
        <v>386</v>
      </c>
      <c r="F304" s="4"/>
      <c r="G304" s="4" t="s">
        <v>289</v>
      </c>
      <c r="H304" s="5" t="str">
        <f t="shared" si="19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194&amp;PAYMENT=PAY24&amp;DIRECTION=DIR392&amp;SERVICE=SER367&amp;SPLIT1=1SPTOTAL&amp;SPLIT2=2SPTOTAL&amp;CONS=EIGENESICHT&amp;PARTNER=GESAMT&amp;REPUNIT=SE,SEAT,SEGR,SEHR,SEHT,SEHU,SEME,SEMK,SEMT,SEPL,SERO,SETCS,SETCZ,SETSK&amp;KPI=KPI96172&amp;PIVOT=</v>
      </c>
      <c r="I304" t="str">
        <f t="shared" si="17"/>
        <v>C:\Users\A1146318\Deutsche Telekom AG\Top Management BI-Microstrategy - Dokumente\Knime\Output\KPI96172org.xlsx</v>
      </c>
      <c r="J304" s="4" t="s">
        <v>1</v>
      </c>
      <c r="K304" t="str">
        <f>_xlfn.XLOOKUP(J304&amp;L304,Perspective!$A$1:$A$30,Perspective!$B$1:$B$30)</f>
        <v>IST,ISTPY@IST,FC0@IST,FC4@IST,ACT_FLASH</v>
      </c>
      <c r="L304" s="4" t="s">
        <v>2</v>
      </c>
      <c r="M304" t="s">
        <v>144</v>
      </c>
      <c r="N304" t="s">
        <v>64</v>
      </c>
      <c r="O304">
        <v>2022</v>
      </c>
      <c r="P304" t="s">
        <v>150</v>
      </c>
      <c r="Q304" t="s">
        <v>166</v>
      </c>
      <c r="R304" t="s">
        <v>160</v>
      </c>
      <c r="S304" t="s">
        <v>163</v>
      </c>
      <c r="T304" t="s">
        <v>85</v>
      </c>
      <c r="U304" t="s">
        <v>85</v>
      </c>
      <c r="V304" t="s">
        <v>85</v>
      </c>
      <c r="W304" t="s">
        <v>157</v>
      </c>
      <c r="X304" t="s">
        <v>158</v>
      </c>
      <c r="Y304" t="s">
        <v>6</v>
      </c>
      <c r="Z304" t="s">
        <v>7</v>
      </c>
      <c r="AA304" t="s">
        <v>8</v>
      </c>
      <c r="AB304" t="s">
        <v>9</v>
      </c>
      <c r="AC304" t="s">
        <v>10</v>
      </c>
      <c r="AD304" t="s">
        <v>11</v>
      </c>
      <c r="AE304" t="s">
        <v>4</v>
      </c>
    </row>
    <row r="305" spans="1:31" ht="15" hidden="1" customHeight="1" x14ac:dyDescent="0.25">
      <c r="A305" t="s">
        <v>82</v>
      </c>
      <c r="B305" t="s">
        <v>64</v>
      </c>
      <c r="C305" s="4" t="s">
        <v>277</v>
      </c>
      <c r="D305" s="4">
        <v>7</v>
      </c>
      <c r="E305" s="4" t="s">
        <v>386</v>
      </c>
      <c r="F305" s="4"/>
      <c r="G305" s="4" t="s">
        <v>289</v>
      </c>
      <c r="H305" s="5" t="str">
        <f t="shared" si="19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194&amp;PAYMENT=PAY24&amp;DIRECTION=DIR392&amp;SERVICE=SER367&amp;SPLIT1=1SPTOTAL&amp;SPLIT2=2SPTOTAL&amp;CONS=EIGENESICHT&amp;PARTNER=GESAMT&amp;REPUNIT=SE,SEAT,SEGR,SEHR,SEHT,SEHU,SEME,SEMK,SEMT,SEPL,SERO,SETCS,SETCZ,SETSK&amp;KPI=KPI96172&amp;PIVOT=</v>
      </c>
      <c r="I305" t="str">
        <f t="shared" si="17"/>
        <v>C:\Users\A1146318\Deutsche Telekom AG\Top Management BI-Microstrategy - Dokumente\Knime\Output\KPI96172rep.xlsx</v>
      </c>
      <c r="J305" s="4" t="s">
        <v>1</v>
      </c>
      <c r="K305" t="str">
        <f>_xlfn.XLOOKUP(J305&amp;L305,Perspective!$A$1:$A$30,Perspective!$B$1:$B$30)</f>
        <v>IST,ISTPY%23BASIS,FC0%23BASIS,FC4%23BASIS,ACT_FLASH</v>
      </c>
      <c r="L305" s="4" t="s">
        <v>12</v>
      </c>
      <c r="M305" t="s">
        <v>144</v>
      </c>
      <c r="N305" t="s">
        <v>64</v>
      </c>
      <c r="O305">
        <v>2022</v>
      </c>
      <c r="P305" t="s">
        <v>150</v>
      </c>
      <c r="Q305" t="s">
        <v>166</v>
      </c>
      <c r="R305" t="s">
        <v>160</v>
      </c>
      <c r="S305" t="s">
        <v>163</v>
      </c>
      <c r="T305" t="s">
        <v>85</v>
      </c>
      <c r="U305" t="s">
        <v>85</v>
      </c>
      <c r="V305" t="s">
        <v>85</v>
      </c>
      <c r="W305" t="s">
        <v>157</v>
      </c>
      <c r="X305" t="s">
        <v>158</v>
      </c>
      <c r="Y305" t="s">
        <v>6</v>
      </c>
      <c r="Z305" t="s">
        <v>7</v>
      </c>
      <c r="AA305" t="s">
        <v>8</v>
      </c>
      <c r="AB305" t="s">
        <v>9</v>
      </c>
      <c r="AC305" t="s">
        <v>10</v>
      </c>
      <c r="AD305" t="s">
        <v>11</v>
      </c>
      <c r="AE305" t="s">
        <v>4</v>
      </c>
    </row>
    <row r="306" spans="1:31" ht="15" hidden="1" customHeight="1" x14ac:dyDescent="0.25">
      <c r="A306" t="s">
        <v>82</v>
      </c>
      <c r="B306" t="s">
        <v>64</v>
      </c>
      <c r="C306" s="4" t="s">
        <v>277</v>
      </c>
      <c r="D306" s="4">
        <v>8</v>
      </c>
      <c r="E306" s="4" t="s">
        <v>384</v>
      </c>
      <c r="F306" s="4"/>
      <c r="G306" s="4" t="s">
        <v>290</v>
      </c>
      <c r="H306" s="5" t="str">
        <f t="shared" si="19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194&amp;PAYMENT=PAY24&amp;DIRECTION=DIR392&amp;SERVICE=SER367&amp;SPLIT1=1SPTOTAL&amp;SPLIT2=2SPTOTAL&amp;CONS=EIGENESICHT&amp;PARTNER=GESAMT&amp;REPUNIT=SE,SEAT,SEGR,SEHR,SEHT,SEHU,SEME,SEMK,SEMT,SEPL,SERO,SETCS,SETCZ,SETSK&amp;KPI=KPI96020&amp;PIVOT=</v>
      </c>
      <c r="I306" t="str">
        <f t="shared" si="17"/>
        <v>C:\Users\A1146318\Deutsche Telekom AG\Top Management BI-Microstrategy - Dokumente\Knime\Output\KPI96020org.xlsx</v>
      </c>
      <c r="J306" s="4" t="s">
        <v>1</v>
      </c>
      <c r="K306" t="str">
        <f>_xlfn.XLOOKUP(J306&amp;L306,Perspective!$A$1:$A$30,Perspective!$B$1:$B$30)</f>
        <v>IST,ISTPY@IST,FC0@IST,FC4@IST,ACT_FLASH</v>
      </c>
      <c r="L306" s="4" t="s">
        <v>2</v>
      </c>
      <c r="M306" t="s">
        <v>144</v>
      </c>
      <c r="N306" t="s">
        <v>64</v>
      </c>
      <c r="O306">
        <v>2022</v>
      </c>
      <c r="P306" t="s">
        <v>150</v>
      </c>
      <c r="Q306" t="s">
        <v>166</v>
      </c>
      <c r="R306" t="s">
        <v>160</v>
      </c>
      <c r="S306" t="s">
        <v>163</v>
      </c>
      <c r="T306" t="s">
        <v>85</v>
      </c>
      <c r="U306" t="s">
        <v>85</v>
      </c>
      <c r="V306" t="s">
        <v>85</v>
      </c>
      <c r="W306" t="s">
        <v>157</v>
      </c>
      <c r="X306" t="s">
        <v>158</v>
      </c>
      <c r="Y306" t="s">
        <v>6</v>
      </c>
      <c r="Z306" t="s">
        <v>7</v>
      </c>
      <c r="AA306" t="s">
        <v>8</v>
      </c>
      <c r="AB306" t="s">
        <v>9</v>
      </c>
      <c r="AC306" t="s">
        <v>10</v>
      </c>
      <c r="AD306" t="s">
        <v>11</v>
      </c>
      <c r="AE306" t="s">
        <v>4</v>
      </c>
    </row>
    <row r="307" spans="1:31" ht="15" hidden="1" customHeight="1" x14ac:dyDescent="0.25">
      <c r="A307" t="s">
        <v>82</v>
      </c>
      <c r="B307" t="s">
        <v>64</v>
      </c>
      <c r="C307" s="4" t="s">
        <v>277</v>
      </c>
      <c r="D307" s="4">
        <v>8</v>
      </c>
      <c r="E307" s="4" t="s">
        <v>384</v>
      </c>
      <c r="F307" s="4"/>
      <c r="G307" s="4" t="s">
        <v>290</v>
      </c>
      <c r="H307" s="5" t="str">
        <f t="shared" si="19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194&amp;PAYMENT=PAY24&amp;DIRECTION=DIR392&amp;SERVICE=SER367&amp;SPLIT1=1SPTOTAL&amp;SPLIT2=2SPTOTAL&amp;CONS=EIGENESICHT&amp;PARTNER=GESAMT&amp;REPUNIT=SE,SEAT,SEGR,SEHR,SEHT,SEHU,SEME,SEMK,SEMT,SEPL,SERO,SETCS,SETCZ,SETSK&amp;KPI=KPI96020&amp;PIVOT=</v>
      </c>
      <c r="I307" t="str">
        <f t="shared" si="17"/>
        <v>C:\Users\A1146318\Deutsche Telekom AG\Top Management BI-Microstrategy - Dokumente\Knime\Output\KPI96020rep.xlsx</v>
      </c>
      <c r="J307" s="4" t="s">
        <v>1</v>
      </c>
      <c r="K307" t="str">
        <f>_xlfn.XLOOKUP(J307&amp;L307,Perspective!$A$1:$A$30,Perspective!$B$1:$B$30)</f>
        <v>IST,ISTPY%23BASIS,FC0%23BASIS,FC4%23BASIS,ACT_FLASH</v>
      </c>
      <c r="L307" s="4" t="s">
        <v>12</v>
      </c>
      <c r="M307" t="s">
        <v>144</v>
      </c>
      <c r="N307" t="s">
        <v>64</v>
      </c>
      <c r="O307">
        <v>2022</v>
      </c>
      <c r="P307" t="s">
        <v>150</v>
      </c>
      <c r="Q307" t="s">
        <v>166</v>
      </c>
      <c r="R307" t="s">
        <v>160</v>
      </c>
      <c r="S307" t="s">
        <v>163</v>
      </c>
      <c r="T307" t="s">
        <v>85</v>
      </c>
      <c r="U307" t="s">
        <v>85</v>
      </c>
      <c r="V307" t="s">
        <v>85</v>
      </c>
      <c r="W307" t="s">
        <v>157</v>
      </c>
      <c r="X307" t="s">
        <v>158</v>
      </c>
      <c r="Y307" t="s">
        <v>6</v>
      </c>
      <c r="Z307" t="s">
        <v>7</v>
      </c>
      <c r="AA307" t="s">
        <v>8</v>
      </c>
      <c r="AB307" t="s">
        <v>9</v>
      </c>
      <c r="AC307" t="s">
        <v>10</v>
      </c>
      <c r="AD307" t="s">
        <v>11</v>
      </c>
      <c r="AE307" t="s">
        <v>4</v>
      </c>
    </row>
    <row r="308" spans="1:31" ht="15" hidden="1" customHeight="1" x14ac:dyDescent="0.25">
      <c r="A308" t="s">
        <v>82</v>
      </c>
      <c r="B308" t="s">
        <v>64</v>
      </c>
      <c r="C308" s="4" t="s">
        <v>277</v>
      </c>
      <c r="D308" s="4">
        <v>9</v>
      </c>
      <c r="E308" s="4" t="s">
        <v>387</v>
      </c>
      <c r="F308" s="4"/>
      <c r="G308" s="4" t="s">
        <v>388</v>
      </c>
      <c r="H308" s="5" t="str">
        <f t="shared" si="19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194&amp;PAYMENT=PAY24&amp;DIRECTION=DIR392&amp;SERVICE=SER367&amp;SPLIT1=1SPTOTAL&amp;SPLIT2=2SPTOTAL&amp;CONS=EIGENESICHT&amp;PARTNER=GESAMT&amp;REPUNIT=SE,SEAT,SEGR,SEHR,SEHT,SEHU,SEME,SEMK,SEMT,SEPL,SERO,SETCS,SETCZ,SETSK&amp;KPI=KPI96129&amp;PIVOT=</v>
      </c>
      <c r="I308" t="str">
        <f t="shared" si="17"/>
        <v>C:\Users\A1146318\Deutsche Telekom AG\Top Management BI-Microstrategy - Dokumente\Knime\Output\KPI96129org.xlsx</v>
      </c>
      <c r="J308" s="4" t="s">
        <v>1</v>
      </c>
      <c r="K308" t="str">
        <f>_xlfn.XLOOKUP(J308&amp;L308,Perspective!$A$1:$A$30,Perspective!$B$1:$B$30)</f>
        <v>IST,ISTPY@IST,FC0@IST,FC4@IST,ACT_FLASH</v>
      </c>
      <c r="L308" s="4" t="s">
        <v>2</v>
      </c>
      <c r="M308" t="s">
        <v>144</v>
      </c>
      <c r="N308" t="s">
        <v>64</v>
      </c>
      <c r="O308">
        <v>2022</v>
      </c>
      <c r="P308" t="s">
        <v>150</v>
      </c>
      <c r="Q308" t="s">
        <v>166</v>
      </c>
      <c r="R308" t="s">
        <v>160</v>
      </c>
      <c r="S308" t="s">
        <v>163</v>
      </c>
      <c r="T308" t="s">
        <v>85</v>
      </c>
      <c r="U308" t="s">
        <v>85</v>
      </c>
      <c r="V308" t="s">
        <v>85</v>
      </c>
      <c r="W308" t="s">
        <v>157</v>
      </c>
      <c r="X308" t="s">
        <v>158</v>
      </c>
      <c r="Y308" t="s">
        <v>6</v>
      </c>
      <c r="Z308" t="s">
        <v>7</v>
      </c>
      <c r="AA308" t="s">
        <v>8</v>
      </c>
      <c r="AB308" t="s">
        <v>9</v>
      </c>
      <c r="AC308" t="s">
        <v>10</v>
      </c>
      <c r="AD308" t="s">
        <v>11</v>
      </c>
      <c r="AE308" t="s">
        <v>4</v>
      </c>
    </row>
    <row r="309" spans="1:31" ht="15" hidden="1" customHeight="1" x14ac:dyDescent="0.25">
      <c r="A309" t="s">
        <v>82</v>
      </c>
      <c r="B309" t="s">
        <v>64</v>
      </c>
      <c r="C309" s="4" t="s">
        <v>277</v>
      </c>
      <c r="D309" s="4">
        <v>9</v>
      </c>
      <c r="E309" s="4" t="s">
        <v>387</v>
      </c>
      <c r="F309" s="4"/>
      <c r="G309" s="4" t="s">
        <v>388</v>
      </c>
      <c r="H309" s="5" t="str">
        <f t="shared" si="19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194&amp;PAYMENT=PAY24&amp;DIRECTION=DIR392&amp;SERVICE=SER367&amp;SPLIT1=1SPTOTAL&amp;SPLIT2=2SPTOTAL&amp;CONS=EIGENESICHT&amp;PARTNER=GESAMT&amp;REPUNIT=SE,SEAT,SEGR,SEHR,SEHT,SEHU,SEME,SEMK,SEMT,SEPL,SERO,SETCS,SETCZ,SETSK&amp;KPI=KPI96129&amp;PIVOT=</v>
      </c>
      <c r="I309" t="str">
        <f t="shared" si="17"/>
        <v>C:\Users\A1146318\Deutsche Telekom AG\Top Management BI-Microstrategy - Dokumente\Knime\Output\KPI96129rep.xlsx</v>
      </c>
      <c r="J309" s="4" t="s">
        <v>1</v>
      </c>
      <c r="K309" t="str">
        <f>_xlfn.XLOOKUP(J309&amp;L309,Perspective!$A$1:$A$30,Perspective!$B$1:$B$30)</f>
        <v>IST,ISTPY%23BASIS,FC0%23BASIS,FC4%23BASIS,ACT_FLASH</v>
      </c>
      <c r="L309" s="4" t="s">
        <v>12</v>
      </c>
      <c r="M309" t="s">
        <v>144</v>
      </c>
      <c r="N309" t="s">
        <v>64</v>
      </c>
      <c r="O309">
        <v>2022</v>
      </c>
      <c r="P309" t="s">
        <v>150</v>
      </c>
      <c r="Q309" t="s">
        <v>166</v>
      </c>
      <c r="R309" t="s">
        <v>160</v>
      </c>
      <c r="S309" t="s">
        <v>163</v>
      </c>
      <c r="T309" t="s">
        <v>85</v>
      </c>
      <c r="U309" t="s">
        <v>85</v>
      </c>
      <c r="V309" t="s">
        <v>85</v>
      </c>
      <c r="W309" t="s">
        <v>157</v>
      </c>
      <c r="X309" t="s">
        <v>158</v>
      </c>
      <c r="Y309" t="s">
        <v>6</v>
      </c>
      <c r="Z309" t="s">
        <v>7</v>
      </c>
      <c r="AA309" t="s">
        <v>8</v>
      </c>
      <c r="AB309" t="s">
        <v>9</v>
      </c>
      <c r="AC309" t="s">
        <v>10</v>
      </c>
      <c r="AD309" t="s">
        <v>11</v>
      </c>
      <c r="AE309" t="s">
        <v>4</v>
      </c>
    </row>
    <row r="310" spans="1:31" ht="15" hidden="1" customHeight="1" x14ac:dyDescent="0.25">
      <c r="A310" t="s">
        <v>82</v>
      </c>
      <c r="B310" t="s">
        <v>64</v>
      </c>
      <c r="C310" s="4" t="s">
        <v>277</v>
      </c>
      <c r="D310" s="4">
        <v>11</v>
      </c>
      <c r="E310" s="4" t="s">
        <v>385</v>
      </c>
      <c r="F310" s="4"/>
      <c r="G310" s="4" t="s">
        <v>291</v>
      </c>
      <c r="H310" s="5" t="str">
        <f t="shared" si="19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194&amp;PAYMENT=PAY24&amp;DIRECTION=DIR392&amp;SERVICE=SER367&amp;SPLIT1=1SPTOTAL&amp;SPLIT2=2SPTOTAL&amp;CONS=EIGENESICHT&amp;PARTNER=GESAMT&amp;REPUNIT=SE,SEAT,SEGR,SEHR,SEHT,SEHU,SEME,SEMK,SEMT,SEPL,SERO,SETCS,SETCZ,SETSK&amp;KPI=KPI96026&amp;PIVOT=</v>
      </c>
      <c r="I310" t="str">
        <f t="shared" si="17"/>
        <v>C:\Users\A1146318\Deutsche Telekom AG\Top Management BI-Microstrategy - Dokumente\Knime\Output\KPI96026org.xlsx</v>
      </c>
      <c r="J310" s="4" t="s">
        <v>1</v>
      </c>
      <c r="K310" t="str">
        <f>_xlfn.XLOOKUP(J310&amp;L310,Perspective!$A$1:$A$30,Perspective!$B$1:$B$30)</f>
        <v>IST,ISTPY@IST,FC0@IST,FC4@IST,ACT_FLASH</v>
      </c>
      <c r="L310" s="4" t="s">
        <v>2</v>
      </c>
      <c r="M310" t="s">
        <v>144</v>
      </c>
      <c r="N310" t="s">
        <v>64</v>
      </c>
      <c r="O310">
        <v>2022</v>
      </c>
      <c r="P310" t="s">
        <v>150</v>
      </c>
      <c r="Q310" t="s">
        <v>166</v>
      </c>
      <c r="R310" t="s">
        <v>160</v>
      </c>
      <c r="S310" t="s">
        <v>163</v>
      </c>
      <c r="T310" t="s">
        <v>85</v>
      </c>
      <c r="U310" t="s">
        <v>85</v>
      </c>
      <c r="V310" t="s">
        <v>85</v>
      </c>
      <c r="W310" t="s">
        <v>157</v>
      </c>
      <c r="X310" t="s">
        <v>158</v>
      </c>
      <c r="Y310" t="s">
        <v>6</v>
      </c>
      <c r="Z310" t="s">
        <v>7</v>
      </c>
      <c r="AA310" t="s">
        <v>8</v>
      </c>
      <c r="AB310" t="s">
        <v>9</v>
      </c>
      <c r="AC310" t="s">
        <v>10</v>
      </c>
      <c r="AD310" t="s">
        <v>11</v>
      </c>
      <c r="AE310" t="s">
        <v>4</v>
      </c>
    </row>
    <row r="311" spans="1:31" ht="15" hidden="1" customHeight="1" x14ac:dyDescent="0.25">
      <c r="A311" t="s">
        <v>82</v>
      </c>
      <c r="B311" t="s">
        <v>64</v>
      </c>
      <c r="C311" s="4" t="s">
        <v>277</v>
      </c>
      <c r="D311" s="4">
        <v>11</v>
      </c>
      <c r="E311" s="4" t="s">
        <v>385</v>
      </c>
      <c r="F311" s="4"/>
      <c r="G311" s="4" t="s">
        <v>291</v>
      </c>
      <c r="H311" s="5" t="str">
        <f t="shared" si="19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194&amp;PAYMENT=PAY24&amp;DIRECTION=DIR392&amp;SERVICE=SER367&amp;SPLIT1=1SPTOTAL&amp;SPLIT2=2SPTOTAL&amp;CONS=EIGENESICHT&amp;PARTNER=GESAMT&amp;REPUNIT=SE,SEAT,SEGR,SEHR,SEHT,SEHU,SEME,SEMK,SEMT,SEPL,SERO,SETCS,SETCZ,SETSK&amp;KPI=KPI96026&amp;PIVOT=</v>
      </c>
      <c r="I311" t="str">
        <f t="shared" si="17"/>
        <v>C:\Users\A1146318\Deutsche Telekom AG\Top Management BI-Microstrategy - Dokumente\Knime\Output\KPI96026rep.xlsx</v>
      </c>
      <c r="J311" s="4" t="s">
        <v>1</v>
      </c>
      <c r="K311" t="str">
        <f>_xlfn.XLOOKUP(J311&amp;L311,Perspective!$A$1:$A$30,Perspective!$B$1:$B$30)</f>
        <v>IST,ISTPY%23BASIS,FC0%23BASIS,FC4%23BASIS,ACT_FLASH</v>
      </c>
      <c r="L311" s="4" t="s">
        <v>12</v>
      </c>
      <c r="M311" t="s">
        <v>144</v>
      </c>
      <c r="N311" t="s">
        <v>64</v>
      </c>
      <c r="O311">
        <v>2022</v>
      </c>
      <c r="P311" t="s">
        <v>150</v>
      </c>
      <c r="Q311" t="s">
        <v>166</v>
      </c>
      <c r="R311" t="s">
        <v>160</v>
      </c>
      <c r="S311" t="s">
        <v>163</v>
      </c>
      <c r="T311" t="s">
        <v>85</v>
      </c>
      <c r="U311" t="s">
        <v>85</v>
      </c>
      <c r="V311" t="s">
        <v>85</v>
      </c>
      <c r="W311" t="s">
        <v>157</v>
      </c>
      <c r="X311" t="s">
        <v>158</v>
      </c>
      <c r="Y311" t="s">
        <v>6</v>
      </c>
      <c r="Z311" t="s">
        <v>7</v>
      </c>
      <c r="AA311" t="s">
        <v>8</v>
      </c>
      <c r="AB311" t="s">
        <v>9</v>
      </c>
      <c r="AC311" t="s">
        <v>10</v>
      </c>
      <c r="AD311" t="s">
        <v>11</v>
      </c>
      <c r="AE311" t="s">
        <v>4</v>
      </c>
    </row>
    <row r="312" spans="1:31" ht="15" hidden="1" customHeight="1" x14ac:dyDescent="0.25">
      <c r="A312" t="s">
        <v>82</v>
      </c>
      <c r="B312" t="s">
        <v>64</v>
      </c>
      <c r="C312" s="4" t="s">
        <v>277</v>
      </c>
      <c r="D312" s="4">
        <v>12</v>
      </c>
      <c r="E312" s="4" t="s">
        <v>389</v>
      </c>
      <c r="F312" s="4"/>
      <c r="G312" s="4" t="s">
        <v>292</v>
      </c>
      <c r="H312" s="5" t="str">
        <f t="shared" si="19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194&amp;PAYMENT=PAY24&amp;DIRECTION=DIR392&amp;SERVICE=SER367&amp;SPLIT1=1SPTOTAL&amp;SPLIT2=2SPTOTAL&amp;CONS=EIGENESICHT&amp;PARTNER=GESAMT&amp;REPUNIT=SE,SEAT,SEGR,SEHR,SEHT,SEHU,SEME,SEMK,SEMT,SEPL,SERO,SETCS,SETCZ,SETSK&amp;KPI=KPI95998&amp;PIVOT=</v>
      </c>
      <c r="I312" t="str">
        <f t="shared" si="17"/>
        <v>C:\Users\A1146318\Deutsche Telekom AG\Top Management BI-Microstrategy - Dokumente\Knime\Output\KPI95998org.xlsx</v>
      </c>
      <c r="J312" s="4" t="s">
        <v>1</v>
      </c>
      <c r="K312" t="str">
        <f>_xlfn.XLOOKUP(J312&amp;L312,Perspective!$A$1:$A$30,Perspective!$B$1:$B$30)</f>
        <v>IST,ISTPY@IST,FC0@IST,FC4@IST,ACT_FLASH</v>
      </c>
      <c r="L312" s="4" t="s">
        <v>2</v>
      </c>
      <c r="M312" t="s">
        <v>144</v>
      </c>
      <c r="N312" t="s">
        <v>64</v>
      </c>
      <c r="O312">
        <v>2022</v>
      </c>
      <c r="P312" t="s">
        <v>150</v>
      </c>
      <c r="Q312" t="s">
        <v>166</v>
      </c>
      <c r="R312" t="s">
        <v>160</v>
      </c>
      <c r="S312" t="s">
        <v>163</v>
      </c>
      <c r="T312" t="s">
        <v>85</v>
      </c>
      <c r="U312" t="s">
        <v>85</v>
      </c>
      <c r="V312" t="s">
        <v>85</v>
      </c>
      <c r="W312" t="s">
        <v>157</v>
      </c>
      <c r="X312" t="s">
        <v>158</v>
      </c>
      <c r="Y312" t="s">
        <v>6</v>
      </c>
      <c r="Z312" t="s">
        <v>7</v>
      </c>
      <c r="AA312" t="s">
        <v>8</v>
      </c>
      <c r="AB312" t="s">
        <v>9</v>
      </c>
      <c r="AC312" t="s">
        <v>10</v>
      </c>
      <c r="AD312" t="s">
        <v>11</v>
      </c>
      <c r="AE312" t="s">
        <v>4</v>
      </c>
    </row>
    <row r="313" spans="1:31" ht="15" hidden="1" customHeight="1" x14ac:dyDescent="0.25">
      <c r="A313" t="s">
        <v>82</v>
      </c>
      <c r="B313" t="s">
        <v>64</v>
      </c>
      <c r="C313" s="4" t="s">
        <v>277</v>
      </c>
      <c r="D313" s="4">
        <v>12</v>
      </c>
      <c r="E313" s="4" t="s">
        <v>389</v>
      </c>
      <c r="F313" s="4"/>
      <c r="G313" s="4" t="s">
        <v>292</v>
      </c>
      <c r="H313" s="5" t="str">
        <f t="shared" si="19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194&amp;PAYMENT=PAY24&amp;DIRECTION=DIR392&amp;SERVICE=SER367&amp;SPLIT1=1SPTOTAL&amp;SPLIT2=2SPTOTAL&amp;CONS=EIGENESICHT&amp;PARTNER=GESAMT&amp;REPUNIT=SE,SEAT,SEGR,SEHR,SEHT,SEHU,SEME,SEMK,SEMT,SEPL,SERO,SETCS,SETCZ,SETSK&amp;KPI=KPI95998&amp;PIVOT=</v>
      </c>
      <c r="I313" t="str">
        <f t="shared" si="17"/>
        <v>C:\Users\A1146318\Deutsche Telekom AG\Top Management BI-Microstrategy - Dokumente\Knime\Output\KPI95998rep.xlsx</v>
      </c>
      <c r="J313" s="4" t="s">
        <v>1</v>
      </c>
      <c r="K313" t="str">
        <f>_xlfn.XLOOKUP(J313&amp;L313,Perspective!$A$1:$A$30,Perspective!$B$1:$B$30)</f>
        <v>IST,ISTPY%23BASIS,FC0%23BASIS,FC4%23BASIS,ACT_FLASH</v>
      </c>
      <c r="L313" s="4" t="s">
        <v>12</v>
      </c>
      <c r="M313" t="s">
        <v>144</v>
      </c>
      <c r="N313" t="s">
        <v>64</v>
      </c>
      <c r="O313">
        <v>2022</v>
      </c>
      <c r="P313" t="s">
        <v>150</v>
      </c>
      <c r="Q313" t="s">
        <v>166</v>
      </c>
      <c r="R313" t="s">
        <v>160</v>
      </c>
      <c r="S313" t="s">
        <v>163</v>
      </c>
      <c r="T313" t="s">
        <v>85</v>
      </c>
      <c r="U313" t="s">
        <v>85</v>
      </c>
      <c r="V313" t="s">
        <v>85</v>
      </c>
      <c r="W313" t="s">
        <v>157</v>
      </c>
      <c r="X313" t="s">
        <v>158</v>
      </c>
      <c r="Y313" t="s">
        <v>6</v>
      </c>
      <c r="Z313" t="s">
        <v>7</v>
      </c>
      <c r="AA313" t="s">
        <v>8</v>
      </c>
      <c r="AB313" t="s">
        <v>9</v>
      </c>
      <c r="AC313" t="s">
        <v>10</v>
      </c>
      <c r="AD313" t="s">
        <v>11</v>
      </c>
      <c r="AE313" t="s">
        <v>4</v>
      </c>
    </row>
    <row r="314" spans="1:31" ht="15" hidden="1" customHeight="1" x14ac:dyDescent="0.25">
      <c r="A314" t="s">
        <v>82</v>
      </c>
      <c r="B314" t="s">
        <v>64</v>
      </c>
      <c r="C314" s="4" t="s">
        <v>305</v>
      </c>
      <c r="D314" s="4">
        <v>1</v>
      </c>
      <c r="E314" s="4" t="s">
        <v>307</v>
      </c>
      <c r="F314" s="4"/>
      <c r="G314" s="4" t="s">
        <v>306</v>
      </c>
      <c r="H314" s="5" t="str">
        <f t="shared" si="19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@IST,FC0@IST,FC4@IST,ACT_FLASH&amp;REPCUR=GC,LC&amp;FLOW=FLZ000&amp;FUNCTION=TOTAL_FN&amp;LAYER=ALL&amp;SUBJECT=ALL&amp;SUBSCRIBER=SUB194&amp;PAYMENT=PAY24&amp;DIRECTION=DIR392&amp;SERVICE=SER367&amp;SPLIT1=1SPTOTAL&amp;SPLIT2=2SPTOTAL&amp;CONS=EIGENESICHT&amp;PARTNER=GESAMT&amp;REPUNIT=SE,SEAT,SEGR,SEHR,SEHT,SEHU,SEME,SEMK,SEMT,SEPL,SERO,SETCS,SETCZ,SETSK&amp;KPI=KPI231_M&amp;PIVOT=</v>
      </c>
      <c r="I314" t="str">
        <f t="shared" si="17"/>
        <v>C:\Users\A1146318\Deutsche Telekom AG\Top Management BI-Microstrategy - Dokumente\Knime\Output\KPI231_Morg.xlsx</v>
      </c>
      <c r="J314" s="4" t="s">
        <v>1</v>
      </c>
      <c r="K314" t="str">
        <f>_xlfn.XLOOKUP(J314&amp;L314,Perspective!$A$1:$A$30,Perspective!$B$1:$B$30)</f>
        <v>IST,ISTPY@IST,FC0@IST,FC4@IST,ACT_FLASH</v>
      </c>
      <c r="L314" s="4" t="s">
        <v>2</v>
      </c>
      <c r="M314" t="s">
        <v>144</v>
      </c>
      <c r="N314" t="s">
        <v>64</v>
      </c>
      <c r="O314">
        <v>2022</v>
      </c>
      <c r="P314" t="s">
        <v>150</v>
      </c>
      <c r="Q314" t="s">
        <v>166</v>
      </c>
      <c r="R314" t="s">
        <v>160</v>
      </c>
      <c r="S314" t="s">
        <v>163</v>
      </c>
      <c r="T314" t="s">
        <v>85</v>
      </c>
      <c r="U314" t="s">
        <v>85</v>
      </c>
      <c r="V314" t="s">
        <v>85</v>
      </c>
      <c r="W314" t="s">
        <v>157</v>
      </c>
      <c r="X314" t="s">
        <v>158</v>
      </c>
      <c r="Y314" t="s">
        <v>6</v>
      </c>
      <c r="Z314" t="s">
        <v>7</v>
      </c>
      <c r="AA314" t="s">
        <v>8</v>
      </c>
      <c r="AB314" t="s">
        <v>9</v>
      </c>
      <c r="AC314" t="s">
        <v>10</v>
      </c>
      <c r="AD314" t="s">
        <v>11</v>
      </c>
      <c r="AE314" t="s">
        <v>4</v>
      </c>
    </row>
    <row r="315" spans="1:31" ht="15" hidden="1" customHeight="1" x14ac:dyDescent="0.25">
      <c r="A315" t="s">
        <v>82</v>
      </c>
      <c r="B315" t="s">
        <v>64</v>
      </c>
      <c r="C315" s="4" t="s">
        <v>305</v>
      </c>
      <c r="D315" s="4">
        <v>1</v>
      </c>
      <c r="E315" s="4" t="s">
        <v>307</v>
      </c>
      <c r="F315" s="4"/>
      <c r="G315" s="4" t="s">
        <v>306</v>
      </c>
      <c r="H315" s="5" t="str">
        <f t="shared" si="19"/>
        <v>https://finex.telekom.de/CLMSTR/api/Finex/Values?SERVER=HE113381.emea1.cds.t-internal.com&amp;DATABASE=FINEX22_B&amp;CUBE=KPI&amp;MAPPINGMD=false&amp;CHILDREN=false&amp;NODE=true&amp;RECEIVEEMPTY=true&amp;YEAR=2022&amp;MONTH=M01,M02,M03,M04,M05,M06,M07,M08,M09,M10,M11,M12,M01_K,M02_K,M03_K,M04_K,M05_K,M06_K,M07_K,M08_K,M09_K,M10_K,M11_K,M12_K,M01_Q,M02_Q,M03_Q,M04_Q,M05_Q,M06_Q,M07_Q,M08_Q,M09_Q,M10_Q,M11_Q,M12_Q&amp;CONTENT=IST,ISTPY%23BASIS,FC0%23BASIS,FC4%23BASIS,ACT_FLASH&amp;REPCUR=GC,LC&amp;FLOW=FLZ000&amp;FUNCTION=TOTAL_FN&amp;LAYER=ALL&amp;SUBJECT=ALL&amp;SUBSCRIBER=SUB194&amp;PAYMENT=PAY24&amp;DIRECTION=DIR392&amp;SERVICE=SER367&amp;SPLIT1=1SPTOTAL&amp;SPLIT2=2SPTOTAL&amp;CONS=EIGENESICHT&amp;PARTNER=GESAMT&amp;REPUNIT=SE,SEAT,SEGR,SEHR,SEHT,SEHU,SEME,SEMK,SEMT,SEPL,SERO,SETCS,SETCZ,SETSK&amp;KPI=KPI231_M&amp;PIVOT=</v>
      </c>
      <c r="I315" t="str">
        <f t="shared" si="17"/>
        <v>C:\Users\A1146318\Deutsche Telekom AG\Top Management BI-Microstrategy - Dokumente\Knime\Output\KPI231_Mrep.xlsx</v>
      </c>
      <c r="J315" s="4" t="s">
        <v>1</v>
      </c>
      <c r="K315" t="str">
        <f>_xlfn.XLOOKUP(J315&amp;L315,Perspective!$A$1:$A$30,Perspective!$B$1:$B$30)</f>
        <v>IST,ISTPY%23BASIS,FC0%23BASIS,FC4%23BASIS,ACT_FLASH</v>
      </c>
      <c r="L315" s="4" t="s">
        <v>12</v>
      </c>
      <c r="M315" t="s">
        <v>144</v>
      </c>
      <c r="N315" t="s">
        <v>64</v>
      </c>
      <c r="O315">
        <v>2022</v>
      </c>
      <c r="P315" t="s">
        <v>150</v>
      </c>
      <c r="Q315" t="s">
        <v>166</v>
      </c>
      <c r="R315" t="s">
        <v>160</v>
      </c>
      <c r="S315" t="s">
        <v>163</v>
      </c>
      <c r="T315" t="s">
        <v>85</v>
      </c>
      <c r="U315" t="s">
        <v>85</v>
      </c>
      <c r="V315" t="s">
        <v>85</v>
      </c>
      <c r="W315" t="s">
        <v>157</v>
      </c>
      <c r="X315" t="s">
        <v>158</v>
      </c>
      <c r="Y315" t="s">
        <v>6</v>
      </c>
      <c r="Z315" t="s">
        <v>7</v>
      </c>
      <c r="AA315" t="s">
        <v>8</v>
      </c>
      <c r="AB315" t="s">
        <v>9</v>
      </c>
      <c r="AC315" t="s">
        <v>10</v>
      </c>
      <c r="AD315" t="s">
        <v>11</v>
      </c>
      <c r="AE315" t="s">
        <v>4</v>
      </c>
    </row>
    <row r="316" spans="1:31" hidden="1" x14ac:dyDescent="0.25"/>
    <row r="317" spans="1:31" hidden="1" x14ac:dyDescent="0.25"/>
    <row r="318" spans="1:31" hidden="1" x14ac:dyDescent="0.25"/>
    <row r="319" spans="1:31" hidden="1" x14ac:dyDescent="0.25"/>
    <row r="320" spans="1:31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</sheetData>
  <autoFilter ref="A1:AE369" xr:uid="{E139DEBF-642C-4399-85DB-E9947A1B6DD6}">
    <filterColumn colId="0">
      <filters>
        <filter val="yes"/>
      </filters>
    </filterColumn>
  </autoFilter>
  <dataConsolidate/>
  <dataValidations count="1">
    <dataValidation type="list" allowBlank="1" showInputMessage="1" showErrorMessage="1" sqref="A2:A315" xr:uid="{2B3222CE-39D1-490F-977D-828D20E425FA}">
      <formula1>lst_yn</formula1>
    </dataValidation>
  </dataValidation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ADE25-94AC-465B-9680-444A44BB455F}">
  <dimension ref="A1:H57"/>
  <sheetViews>
    <sheetView topLeftCell="A34" workbookViewId="0">
      <selection activeCell="D59" sqref="D59"/>
    </sheetView>
  </sheetViews>
  <sheetFormatPr defaultRowHeight="15" x14ac:dyDescent="0.25"/>
  <cols>
    <col min="1" max="1" width="9.140625" style="3"/>
    <col min="2" max="2" width="18.42578125" customWidth="1"/>
    <col min="3" max="3" width="20.5703125" customWidth="1"/>
    <col min="4" max="4" width="19.140625" customWidth="1"/>
    <col min="5" max="5" width="38.85546875" customWidth="1"/>
    <col min="6" max="6" width="18.140625" customWidth="1"/>
    <col min="7" max="7" width="34.85546875" customWidth="1"/>
  </cols>
  <sheetData>
    <row r="1" spans="1:8" s="1" customFormat="1" x14ac:dyDescent="0.25">
      <c r="A1" s="2" t="s">
        <v>223</v>
      </c>
      <c r="B1" s="1" t="s">
        <v>64</v>
      </c>
      <c r="C1" s="1" t="s">
        <v>266</v>
      </c>
      <c r="D1" s="1" t="s">
        <v>234</v>
      </c>
      <c r="E1" s="1" t="s">
        <v>224</v>
      </c>
      <c r="F1" s="1" t="s">
        <v>236</v>
      </c>
      <c r="G1" s="1" t="s">
        <v>70</v>
      </c>
      <c r="H1" s="1" t="s">
        <v>228</v>
      </c>
    </row>
    <row r="2" spans="1:8" s="1" customFormat="1" x14ac:dyDescent="0.25">
      <c r="A2" s="3">
        <v>1</v>
      </c>
      <c r="B2" s="8">
        <v>959205090</v>
      </c>
      <c r="C2" s="9">
        <v>1</v>
      </c>
      <c r="D2" t="s">
        <v>235</v>
      </c>
      <c r="E2" t="str">
        <f t="shared" ref="E2:E11" si="0">REPT(" ",3*H2)&amp;G2</f>
        <v>EBITDA AL adj.</v>
      </c>
      <c r="F2" t="s">
        <v>237</v>
      </c>
      <c r="G2" t="s">
        <v>33</v>
      </c>
      <c r="H2">
        <v>0</v>
      </c>
    </row>
    <row r="3" spans="1:8" s="1" customFormat="1" x14ac:dyDescent="0.25">
      <c r="A3" s="3">
        <v>2</v>
      </c>
      <c r="B3" s="4" t="s">
        <v>261</v>
      </c>
      <c r="C3" s="4">
        <v>1</v>
      </c>
      <c r="D3" t="s">
        <v>235</v>
      </c>
      <c r="E3" t="str">
        <f t="shared" si="0"/>
        <v>EBITDA AL adj. Margin</v>
      </c>
      <c r="F3" t="s">
        <v>239</v>
      </c>
      <c r="G3" t="s">
        <v>238</v>
      </c>
      <c r="H3">
        <v>0</v>
      </c>
    </row>
    <row r="4" spans="1:8" s="1" customFormat="1" x14ac:dyDescent="0.25">
      <c r="A4" s="3">
        <v>3</v>
      </c>
      <c r="B4" t="s">
        <v>0</v>
      </c>
      <c r="C4" s="4">
        <v>1</v>
      </c>
      <c r="D4" t="s">
        <v>235</v>
      </c>
      <c r="E4" t="str">
        <f t="shared" si="0"/>
        <v>Total Revenues</v>
      </c>
      <c r="F4" t="s">
        <v>237</v>
      </c>
      <c r="G4" t="s">
        <v>240</v>
      </c>
      <c r="H4">
        <v>0</v>
      </c>
    </row>
    <row r="5" spans="1:8" s="1" customFormat="1" x14ac:dyDescent="0.25">
      <c r="A5" s="3">
        <v>4</v>
      </c>
      <c r="B5" t="s">
        <v>36</v>
      </c>
      <c r="C5" s="4">
        <v>1</v>
      </c>
      <c r="D5" t="s">
        <v>235</v>
      </c>
      <c r="E5" t="str">
        <f t="shared" si="0"/>
        <v>Total Net Margin</v>
      </c>
      <c r="F5" t="s">
        <v>237</v>
      </c>
      <c r="G5" t="s">
        <v>37</v>
      </c>
      <c r="H5">
        <v>0</v>
      </c>
    </row>
    <row r="6" spans="1:8" s="1" customFormat="1" x14ac:dyDescent="0.25">
      <c r="A6" s="3">
        <v>5</v>
      </c>
      <c r="B6" s="3">
        <v>959205110</v>
      </c>
      <c r="C6" s="4">
        <v>1</v>
      </c>
      <c r="D6" t="s">
        <v>235</v>
      </c>
      <c r="E6" t="str">
        <f t="shared" si="0"/>
        <v>Indirect Costs AL</v>
      </c>
      <c r="F6" t="s">
        <v>237</v>
      </c>
      <c r="G6" t="s">
        <v>241</v>
      </c>
      <c r="H6">
        <v>0</v>
      </c>
    </row>
    <row r="7" spans="1:8" s="1" customFormat="1" x14ac:dyDescent="0.25">
      <c r="A7" s="3">
        <v>6</v>
      </c>
      <c r="B7" s="3" t="s">
        <v>262</v>
      </c>
      <c r="C7" s="4">
        <v>1</v>
      </c>
      <c r="D7" t="s">
        <v>235</v>
      </c>
      <c r="E7" t="s">
        <v>263</v>
      </c>
      <c r="F7" t="s">
        <v>237</v>
      </c>
      <c r="G7" t="s">
        <v>242</v>
      </c>
      <c r="H7">
        <v>0</v>
      </c>
    </row>
    <row r="8" spans="1:8" s="1" customFormat="1" x14ac:dyDescent="0.25">
      <c r="A8" s="3">
        <v>7</v>
      </c>
      <c r="B8" s="3" t="s">
        <v>257</v>
      </c>
      <c r="C8" s="4">
        <v>1</v>
      </c>
      <c r="D8" t="s">
        <v>235</v>
      </c>
      <c r="E8" t="str">
        <f t="shared" si="0"/>
        <v>Cash Capex</v>
      </c>
      <c r="F8" t="s">
        <v>237</v>
      </c>
      <c r="G8" t="s">
        <v>243</v>
      </c>
      <c r="H8">
        <v>0</v>
      </c>
    </row>
    <row r="9" spans="1:8" s="1" customFormat="1" x14ac:dyDescent="0.25">
      <c r="A9" s="3">
        <v>8</v>
      </c>
      <c r="B9" s="3" t="s">
        <v>259</v>
      </c>
      <c r="C9" s="4">
        <v>1</v>
      </c>
      <c r="D9" t="s">
        <v>235</v>
      </c>
      <c r="E9" t="str">
        <f t="shared" si="0"/>
        <v>oFCF AL unadj.</v>
      </c>
      <c r="F9" t="s">
        <v>237</v>
      </c>
      <c r="G9" t="s">
        <v>244</v>
      </c>
      <c r="H9">
        <v>0</v>
      </c>
    </row>
    <row r="10" spans="1:8" s="1" customFormat="1" x14ac:dyDescent="0.25">
      <c r="A10" s="3">
        <v>9</v>
      </c>
      <c r="C10" s="4">
        <v>1</v>
      </c>
      <c r="D10" t="s">
        <v>235</v>
      </c>
      <c r="E10" t="str">
        <f t="shared" si="0"/>
        <v>Special Factors EBITDA</v>
      </c>
      <c r="F10" t="s">
        <v>237</v>
      </c>
      <c r="G10" t="s">
        <v>245</v>
      </c>
      <c r="H10">
        <v>0</v>
      </c>
    </row>
    <row r="11" spans="1:8" s="1" customFormat="1" x14ac:dyDescent="0.25">
      <c r="A11" s="3">
        <v>10</v>
      </c>
      <c r="C11" s="4">
        <v>1</v>
      </c>
      <c r="D11" t="s">
        <v>235</v>
      </c>
      <c r="E11" t="str">
        <f t="shared" si="0"/>
        <v>Special Factors Cash</v>
      </c>
      <c r="F11" t="s">
        <v>237</v>
      </c>
      <c r="G11" t="s">
        <v>246</v>
      </c>
      <c r="H11">
        <v>0</v>
      </c>
    </row>
    <row r="12" spans="1:8" x14ac:dyDescent="0.25">
      <c r="A12" s="3">
        <v>11</v>
      </c>
      <c r="B12" t="s">
        <v>0</v>
      </c>
      <c r="C12" s="4">
        <v>2</v>
      </c>
      <c r="D12" t="s">
        <v>3</v>
      </c>
      <c r="E12" t="str">
        <f t="shared" ref="E12:E45" si="1">REPT(" ",3*H12)&amp;G12</f>
        <v>Revenues Total</v>
      </c>
      <c r="F12" t="s">
        <v>237</v>
      </c>
      <c r="G12" t="s">
        <v>229</v>
      </c>
      <c r="H12">
        <v>0</v>
      </c>
    </row>
    <row r="13" spans="1:8" x14ac:dyDescent="0.25">
      <c r="A13" s="3">
        <v>12</v>
      </c>
      <c r="B13" s="3" t="s">
        <v>13</v>
      </c>
      <c r="C13" s="4">
        <v>2</v>
      </c>
      <c r="D13" t="s">
        <v>3</v>
      </c>
      <c r="E13" t="str">
        <f t="shared" si="1"/>
        <v xml:space="preserve">   Mobile Revenues</v>
      </c>
      <c r="F13" t="s">
        <v>237</v>
      </c>
      <c r="G13" t="s">
        <v>14</v>
      </c>
      <c r="H13">
        <v>1</v>
      </c>
    </row>
    <row r="14" spans="1:8" x14ac:dyDescent="0.25">
      <c r="A14" s="3">
        <v>13</v>
      </c>
      <c r="B14" t="s">
        <v>15</v>
      </c>
      <c r="C14" s="4">
        <v>2</v>
      </c>
      <c r="D14" t="s">
        <v>3</v>
      </c>
      <c r="E14" t="str">
        <f t="shared" si="1"/>
        <v xml:space="preserve">      Service Revenues</v>
      </c>
      <c r="F14" t="s">
        <v>237</v>
      </c>
      <c r="G14" t="s">
        <v>225</v>
      </c>
      <c r="H14">
        <v>2</v>
      </c>
    </row>
    <row r="15" spans="1:8" x14ac:dyDescent="0.25">
      <c r="A15" s="3">
        <v>14</v>
      </c>
      <c r="B15" t="s">
        <v>19</v>
      </c>
      <c r="C15" s="4">
        <v>2</v>
      </c>
      <c r="D15" t="s">
        <v>3</v>
      </c>
      <c r="E15" t="str">
        <f t="shared" si="1"/>
        <v xml:space="preserve">         ARPU Revenues</v>
      </c>
      <c r="F15" t="s">
        <v>237</v>
      </c>
      <c r="G15" t="s">
        <v>226</v>
      </c>
      <c r="H15">
        <v>3</v>
      </c>
    </row>
    <row r="16" spans="1:8" x14ac:dyDescent="0.25">
      <c r="A16" s="3">
        <v>15</v>
      </c>
      <c r="B16" t="s">
        <v>21</v>
      </c>
      <c r="C16" s="4">
        <v>2</v>
      </c>
      <c r="D16" t="s">
        <v>3</v>
      </c>
      <c r="E16" t="str">
        <f t="shared" si="1"/>
        <v xml:space="preserve">         Visitor Revenues</v>
      </c>
      <c r="F16" t="s">
        <v>237</v>
      </c>
      <c r="G16" t="s">
        <v>22</v>
      </c>
      <c r="H16">
        <v>3</v>
      </c>
    </row>
    <row r="17" spans="1:8" x14ac:dyDescent="0.25">
      <c r="A17" s="3">
        <v>16</v>
      </c>
      <c r="C17" s="4">
        <v>2</v>
      </c>
      <c r="D17" t="s">
        <v>3</v>
      </c>
      <c r="E17" t="str">
        <f t="shared" si="1"/>
        <v xml:space="preserve">         Other Service Revenues</v>
      </c>
      <c r="F17" t="s">
        <v>237</v>
      </c>
      <c r="G17" t="s">
        <v>227</v>
      </c>
      <c r="H17">
        <v>3</v>
      </c>
    </row>
    <row r="18" spans="1:8" x14ac:dyDescent="0.25">
      <c r="A18" s="3">
        <v>17</v>
      </c>
      <c r="B18" t="s">
        <v>23</v>
      </c>
      <c r="C18" s="4">
        <v>2</v>
      </c>
      <c r="D18" t="s">
        <v>3</v>
      </c>
      <c r="E18" t="str">
        <f t="shared" si="1"/>
        <v xml:space="preserve">      Mobile Handset Revenues</v>
      </c>
      <c r="F18" t="s">
        <v>237</v>
      </c>
      <c r="G18" t="s">
        <v>24</v>
      </c>
      <c r="H18">
        <v>2</v>
      </c>
    </row>
    <row r="19" spans="1:8" x14ac:dyDescent="0.25">
      <c r="A19" s="3">
        <v>18</v>
      </c>
      <c r="C19" s="4">
        <v>2</v>
      </c>
      <c r="D19" t="s">
        <v>3</v>
      </c>
      <c r="E19" t="str">
        <f t="shared" si="1"/>
        <v xml:space="preserve">      Other Mobile Revenues</v>
      </c>
      <c r="F19" t="s">
        <v>237</v>
      </c>
      <c r="G19" t="s">
        <v>120</v>
      </c>
      <c r="H19">
        <v>2</v>
      </c>
    </row>
    <row r="20" spans="1:8" x14ac:dyDescent="0.25">
      <c r="A20" s="3">
        <v>19</v>
      </c>
      <c r="B20" t="s">
        <v>25</v>
      </c>
      <c r="C20" s="4">
        <v>2</v>
      </c>
      <c r="D20" t="s">
        <v>3</v>
      </c>
      <c r="E20" t="str">
        <f t="shared" si="1"/>
        <v xml:space="preserve">   Fixed Line Revenues</v>
      </c>
      <c r="F20" t="s">
        <v>237</v>
      </c>
      <c r="G20" t="s">
        <v>26</v>
      </c>
      <c r="H20">
        <v>1</v>
      </c>
    </row>
    <row r="21" spans="1:8" x14ac:dyDescent="0.25">
      <c r="A21" s="3">
        <v>20</v>
      </c>
      <c r="B21" t="s">
        <v>117</v>
      </c>
      <c r="C21" s="4">
        <v>2</v>
      </c>
      <c r="D21" t="s">
        <v>3</v>
      </c>
      <c r="E21" t="str">
        <f t="shared" si="1"/>
        <v xml:space="preserve">      Fixed Line Service Revenues</v>
      </c>
      <c r="F21" t="s">
        <v>237</v>
      </c>
      <c r="G21" t="s">
        <v>118</v>
      </c>
      <c r="H21">
        <v>2</v>
      </c>
    </row>
    <row r="22" spans="1:8" x14ac:dyDescent="0.25">
      <c r="A22" s="3">
        <v>21</v>
      </c>
      <c r="B22" t="s">
        <v>121</v>
      </c>
      <c r="C22" s="4">
        <v>2</v>
      </c>
      <c r="D22" t="s">
        <v>3</v>
      </c>
      <c r="E22" t="str">
        <f t="shared" si="1"/>
        <v xml:space="preserve">         Fixed Line ARPU Revenues</v>
      </c>
      <c r="F22" t="s">
        <v>237</v>
      </c>
      <c r="G22" t="s">
        <v>122</v>
      </c>
      <c r="H22">
        <v>3</v>
      </c>
    </row>
    <row r="23" spans="1:8" x14ac:dyDescent="0.25">
      <c r="A23" s="3">
        <v>22</v>
      </c>
      <c r="B23" t="s">
        <v>123</v>
      </c>
      <c r="C23" s="4">
        <v>2</v>
      </c>
      <c r="D23" t="s">
        <v>3</v>
      </c>
      <c r="E23" t="str">
        <f t="shared" si="1"/>
        <v xml:space="preserve">            Fixed Voice Revenues</v>
      </c>
      <c r="F23" t="s">
        <v>237</v>
      </c>
      <c r="G23" t="s">
        <v>124</v>
      </c>
      <c r="H23">
        <v>4</v>
      </c>
    </row>
    <row r="24" spans="1:8" x14ac:dyDescent="0.25">
      <c r="A24" s="3">
        <v>23</v>
      </c>
      <c r="B24" t="s">
        <v>125</v>
      </c>
      <c r="C24" s="4">
        <v>2</v>
      </c>
      <c r="D24" t="s">
        <v>3</v>
      </c>
      <c r="E24" t="str">
        <f t="shared" si="1"/>
        <v xml:space="preserve">            Fixed Broadband Revenues</v>
      </c>
      <c r="F24" t="s">
        <v>237</v>
      </c>
      <c r="G24" t="s">
        <v>126</v>
      </c>
      <c r="H24">
        <v>4</v>
      </c>
    </row>
    <row r="25" spans="1:8" x14ac:dyDescent="0.25">
      <c r="A25" s="3">
        <v>24</v>
      </c>
      <c r="B25" t="s">
        <v>127</v>
      </c>
      <c r="C25" s="4">
        <v>2</v>
      </c>
      <c r="D25" t="s">
        <v>3</v>
      </c>
      <c r="E25" t="str">
        <f t="shared" si="1"/>
        <v xml:space="preserve">            Fixed TV</v>
      </c>
      <c r="F25" t="s">
        <v>237</v>
      </c>
      <c r="G25" t="s">
        <v>230</v>
      </c>
      <c r="H25">
        <v>4</v>
      </c>
    </row>
    <row r="26" spans="1:8" x14ac:dyDescent="0.25">
      <c r="A26" s="3">
        <v>25</v>
      </c>
      <c r="B26" t="s">
        <v>27</v>
      </c>
      <c r="C26" s="4">
        <v>2</v>
      </c>
      <c r="D26" t="s">
        <v>3</v>
      </c>
      <c r="E26" t="str">
        <f t="shared" si="1"/>
        <v xml:space="preserve">         Wholesale Revenues</v>
      </c>
      <c r="F26" t="s">
        <v>237</v>
      </c>
      <c r="G26" t="s">
        <v>28</v>
      </c>
      <c r="H26">
        <v>3</v>
      </c>
    </row>
    <row r="27" spans="1:8" x14ac:dyDescent="0.25">
      <c r="A27" s="3">
        <v>26</v>
      </c>
      <c r="B27" t="s">
        <v>129</v>
      </c>
      <c r="C27" s="4">
        <v>2</v>
      </c>
      <c r="D27" t="s">
        <v>3</v>
      </c>
      <c r="E27" t="str">
        <f t="shared" si="1"/>
        <v xml:space="preserve">         Fixed Line Other Service Revenues</v>
      </c>
      <c r="F27" t="s">
        <v>237</v>
      </c>
      <c r="G27" t="s">
        <v>231</v>
      </c>
      <c r="H27">
        <v>3</v>
      </c>
    </row>
    <row r="28" spans="1:8" x14ac:dyDescent="0.25">
      <c r="A28" s="3">
        <v>27</v>
      </c>
      <c r="C28" s="4">
        <v>2</v>
      </c>
      <c r="D28" t="s">
        <v>3</v>
      </c>
      <c r="E28" t="str">
        <f t="shared" si="1"/>
        <v xml:space="preserve">      Other Fixed Line Revenues</v>
      </c>
      <c r="F28" t="s">
        <v>237</v>
      </c>
      <c r="G28" t="s">
        <v>132</v>
      </c>
      <c r="H28">
        <v>2</v>
      </c>
    </row>
    <row r="29" spans="1:8" x14ac:dyDescent="0.25">
      <c r="A29" s="3">
        <v>28</v>
      </c>
      <c r="B29" t="s">
        <v>247</v>
      </c>
      <c r="C29" s="4">
        <v>2</v>
      </c>
      <c r="D29" t="s">
        <v>3</v>
      </c>
      <c r="E29" t="str">
        <f t="shared" si="1"/>
        <v xml:space="preserve">   Revenues System Solutions</v>
      </c>
      <c r="F29" t="s">
        <v>237</v>
      </c>
      <c r="G29" t="s">
        <v>232</v>
      </c>
      <c r="H29">
        <v>1</v>
      </c>
    </row>
    <row r="30" spans="1:8" x14ac:dyDescent="0.25">
      <c r="A30" s="3">
        <v>29</v>
      </c>
      <c r="B30" t="s">
        <v>133</v>
      </c>
      <c r="C30" s="4">
        <v>2</v>
      </c>
      <c r="D30" t="s">
        <v>3</v>
      </c>
      <c r="E30" t="str">
        <f t="shared" si="1"/>
        <v xml:space="preserve">      System Solutions Service Revenues</v>
      </c>
      <c r="F30" t="s">
        <v>237</v>
      </c>
      <c r="G30" t="s">
        <v>248</v>
      </c>
      <c r="H30">
        <v>2</v>
      </c>
    </row>
    <row r="31" spans="1:8" x14ac:dyDescent="0.25">
      <c r="A31" s="3">
        <v>30</v>
      </c>
      <c r="B31" s="4" t="s">
        <v>135</v>
      </c>
      <c r="C31" s="4">
        <v>2</v>
      </c>
      <c r="D31" t="s">
        <v>3</v>
      </c>
      <c r="E31" t="str">
        <f t="shared" si="1"/>
        <v xml:space="preserve">      Other System Solution Revenues</v>
      </c>
      <c r="F31" t="s">
        <v>237</v>
      </c>
      <c r="G31" t="s">
        <v>136</v>
      </c>
      <c r="H31">
        <v>2</v>
      </c>
    </row>
    <row r="32" spans="1:8" x14ac:dyDescent="0.25">
      <c r="A32" s="3">
        <v>31</v>
      </c>
      <c r="B32" s="4" t="s">
        <v>137</v>
      </c>
      <c r="C32" s="4">
        <v>2</v>
      </c>
      <c r="D32" t="s">
        <v>3</v>
      </c>
      <c r="E32" t="str">
        <f t="shared" si="1"/>
        <v xml:space="preserve">   Miscellaneous Revenues</v>
      </c>
      <c r="F32" t="s">
        <v>237</v>
      </c>
      <c r="G32" t="s">
        <v>233</v>
      </c>
      <c r="H32">
        <v>1</v>
      </c>
    </row>
    <row r="33" spans="1:8" x14ac:dyDescent="0.25">
      <c r="A33" s="3">
        <v>32</v>
      </c>
      <c r="B33" t="s">
        <v>113</v>
      </c>
      <c r="C33" s="4">
        <v>3</v>
      </c>
      <c r="D33" t="s">
        <v>249</v>
      </c>
      <c r="E33" t="str">
        <f t="shared" si="1"/>
        <v>Total Service Revenues</v>
      </c>
      <c r="F33" t="s">
        <v>237</v>
      </c>
      <c r="G33" t="s">
        <v>114</v>
      </c>
      <c r="H33">
        <v>0</v>
      </c>
    </row>
    <row r="34" spans="1:8" x14ac:dyDescent="0.25">
      <c r="A34" s="3">
        <v>33</v>
      </c>
      <c r="B34" t="s">
        <v>15</v>
      </c>
      <c r="C34" s="4">
        <v>3</v>
      </c>
      <c r="D34" t="s">
        <v>249</v>
      </c>
      <c r="E34" t="str">
        <f t="shared" si="1"/>
        <v xml:space="preserve">   Mobile Service Revenues</v>
      </c>
      <c r="F34" t="s">
        <v>237</v>
      </c>
      <c r="G34" t="s">
        <v>16</v>
      </c>
      <c r="H34">
        <v>1</v>
      </c>
    </row>
    <row r="35" spans="1:8" x14ac:dyDescent="0.25">
      <c r="A35" s="3">
        <v>34</v>
      </c>
      <c r="B35" t="s">
        <v>19</v>
      </c>
      <c r="C35" s="4">
        <v>3</v>
      </c>
      <c r="D35" t="s">
        <v>249</v>
      </c>
      <c r="E35" t="str">
        <f t="shared" si="1"/>
        <v xml:space="preserve">      ARPU Revenues</v>
      </c>
      <c r="F35" t="s">
        <v>237</v>
      </c>
      <c r="G35" t="s">
        <v>226</v>
      </c>
      <c r="H35">
        <v>2</v>
      </c>
    </row>
    <row r="36" spans="1:8" x14ac:dyDescent="0.25">
      <c r="A36" s="3">
        <v>35</v>
      </c>
      <c r="B36" t="s">
        <v>21</v>
      </c>
      <c r="C36" s="4">
        <v>3</v>
      </c>
      <c r="D36" t="s">
        <v>249</v>
      </c>
      <c r="E36" t="str">
        <f t="shared" si="1"/>
        <v xml:space="preserve">      Visitor Revenues</v>
      </c>
      <c r="F36" t="s">
        <v>237</v>
      </c>
      <c r="G36" t="s">
        <v>22</v>
      </c>
      <c r="H36">
        <v>2</v>
      </c>
    </row>
    <row r="37" spans="1:8" x14ac:dyDescent="0.25">
      <c r="A37" s="3">
        <v>36</v>
      </c>
      <c r="C37" s="4">
        <v>3</v>
      </c>
      <c r="D37" t="s">
        <v>249</v>
      </c>
      <c r="E37" t="str">
        <f t="shared" si="1"/>
        <v xml:space="preserve">      Other Mobile Service Revenues</v>
      </c>
      <c r="F37" t="s">
        <v>237</v>
      </c>
      <c r="G37" t="s">
        <v>250</v>
      </c>
      <c r="H37">
        <v>2</v>
      </c>
    </row>
    <row r="38" spans="1:8" x14ac:dyDescent="0.25">
      <c r="A38" s="3">
        <v>37</v>
      </c>
      <c r="B38" t="s">
        <v>117</v>
      </c>
      <c r="C38" s="4">
        <v>3</v>
      </c>
      <c r="D38" t="s">
        <v>249</v>
      </c>
      <c r="E38" t="str">
        <f t="shared" si="1"/>
        <v xml:space="preserve">   Fixed Line Service Revenues</v>
      </c>
      <c r="F38" t="s">
        <v>237</v>
      </c>
      <c r="G38" t="s">
        <v>118</v>
      </c>
      <c r="H38">
        <v>1</v>
      </c>
    </row>
    <row r="39" spans="1:8" x14ac:dyDescent="0.25">
      <c r="A39" s="3">
        <v>38</v>
      </c>
      <c r="B39" t="s">
        <v>121</v>
      </c>
      <c r="C39" s="4">
        <v>3</v>
      </c>
      <c r="D39" t="s">
        <v>249</v>
      </c>
      <c r="E39" t="str">
        <f t="shared" si="1"/>
        <v xml:space="preserve">      Fixed Line ARPU Rev. (incl. IFRS15)</v>
      </c>
      <c r="F39" t="s">
        <v>237</v>
      </c>
      <c r="G39" t="s">
        <v>251</v>
      </c>
      <c r="H39">
        <v>2</v>
      </c>
    </row>
    <row r="40" spans="1:8" x14ac:dyDescent="0.25">
      <c r="A40" s="3">
        <v>39</v>
      </c>
      <c r="B40" t="str">
        <f>+B23</f>
        <v>KPI83752</v>
      </c>
      <c r="C40" s="4">
        <v>3</v>
      </c>
      <c r="D40" t="s">
        <v>249</v>
      </c>
      <c r="E40" t="str">
        <f t="shared" si="1"/>
        <v xml:space="preserve">         Fixed Voice Rev.</v>
      </c>
      <c r="F40" t="s">
        <v>237</v>
      </c>
      <c r="G40" t="s">
        <v>252</v>
      </c>
      <c r="H40">
        <v>3</v>
      </c>
    </row>
    <row r="41" spans="1:8" x14ac:dyDescent="0.25">
      <c r="A41" s="3">
        <v>40</v>
      </c>
      <c r="B41" t="str">
        <f>+B24</f>
        <v>KPI83754</v>
      </c>
      <c r="C41" s="4">
        <v>3</v>
      </c>
      <c r="D41" t="s">
        <v>249</v>
      </c>
      <c r="E41" t="str">
        <f t="shared" si="1"/>
        <v xml:space="preserve">         Fixed BB Rev.</v>
      </c>
      <c r="F41" t="s">
        <v>237</v>
      </c>
      <c r="G41" t="s">
        <v>253</v>
      </c>
      <c r="H41">
        <v>3</v>
      </c>
    </row>
    <row r="42" spans="1:8" x14ac:dyDescent="0.25">
      <c r="A42" s="3">
        <v>41</v>
      </c>
      <c r="B42" t="str">
        <f>+B25</f>
        <v>KPI67139</v>
      </c>
      <c r="C42" s="4">
        <v>3</v>
      </c>
      <c r="D42" t="s">
        <v>249</v>
      </c>
      <c r="E42" t="str">
        <f t="shared" si="1"/>
        <v xml:space="preserve">         Fixed TV Rev.</v>
      </c>
      <c r="F42" t="s">
        <v>237</v>
      </c>
      <c r="G42" t="s">
        <v>254</v>
      </c>
      <c r="H42">
        <v>3</v>
      </c>
    </row>
    <row r="43" spans="1:8" x14ac:dyDescent="0.25">
      <c r="A43" s="3">
        <v>42</v>
      </c>
      <c r="B43" t="str">
        <f>+B26</f>
        <v>C51X000041</v>
      </c>
      <c r="C43" s="4">
        <v>3</v>
      </c>
      <c r="D43" t="s">
        <v>249</v>
      </c>
      <c r="E43" t="str">
        <f t="shared" si="1"/>
        <v xml:space="preserve">      Wholesale Revenues</v>
      </c>
      <c r="F43" t="s">
        <v>237</v>
      </c>
      <c r="G43" t="s">
        <v>28</v>
      </c>
      <c r="H43">
        <v>2</v>
      </c>
    </row>
    <row r="44" spans="1:8" x14ac:dyDescent="0.25">
      <c r="A44" s="3">
        <v>43</v>
      </c>
      <c r="B44" t="s">
        <v>129</v>
      </c>
      <c r="C44" s="4">
        <v>3</v>
      </c>
      <c r="D44" t="s">
        <v>249</v>
      </c>
      <c r="E44" t="str">
        <f t="shared" si="1"/>
        <v xml:space="preserve">      Other Fixed Service Revenues</v>
      </c>
      <c r="F44" t="s">
        <v>237</v>
      </c>
      <c r="G44" t="s">
        <v>255</v>
      </c>
      <c r="H44">
        <v>2</v>
      </c>
    </row>
    <row r="45" spans="1:8" x14ac:dyDescent="0.25">
      <c r="A45" s="3">
        <v>44</v>
      </c>
      <c r="B45" t="s">
        <v>133</v>
      </c>
      <c r="C45" s="4">
        <v>3</v>
      </c>
      <c r="D45" t="s">
        <v>249</v>
      </c>
      <c r="E45" t="str">
        <f t="shared" si="1"/>
        <v xml:space="preserve">   System Solutions Service Revenues</v>
      </c>
      <c r="F45" t="s">
        <v>237</v>
      </c>
      <c r="G45" t="s">
        <v>248</v>
      </c>
      <c r="H45">
        <v>1</v>
      </c>
    </row>
    <row r="46" spans="1:8" x14ac:dyDescent="0.25">
      <c r="A46" s="3">
        <v>45</v>
      </c>
      <c r="B46" t="s">
        <v>36</v>
      </c>
      <c r="C46" s="4">
        <v>4</v>
      </c>
      <c r="D46" t="s">
        <v>265</v>
      </c>
      <c r="E46" t="str">
        <f>REPT(" ",3*H46)&amp;G46</f>
        <v>Total Net Margin</v>
      </c>
      <c r="F46" t="s">
        <v>237</v>
      </c>
      <c r="G46" t="s">
        <v>37</v>
      </c>
      <c r="H46">
        <v>0</v>
      </c>
    </row>
    <row r="47" spans="1:8" x14ac:dyDescent="0.25">
      <c r="A47" s="3">
        <v>46</v>
      </c>
      <c r="B47" t="s">
        <v>40</v>
      </c>
      <c r="C47" s="4">
        <v>4</v>
      </c>
      <c r="D47" t="s">
        <v>265</v>
      </c>
      <c r="E47" t="str">
        <f t="shared" ref="E47:E57" si="2">REPT(" ",3*H47)&amp;G47</f>
        <v xml:space="preserve">   Mobile Net Margin</v>
      </c>
      <c r="F47" t="s">
        <v>237</v>
      </c>
      <c r="G47" t="s">
        <v>41</v>
      </c>
      <c r="H47">
        <v>1</v>
      </c>
    </row>
    <row r="48" spans="1:8" x14ac:dyDescent="0.25">
      <c r="A48" s="3">
        <v>47</v>
      </c>
      <c r="B48" t="s">
        <v>38</v>
      </c>
      <c r="C48" s="4">
        <v>4</v>
      </c>
      <c r="D48" t="s">
        <v>265</v>
      </c>
      <c r="E48" t="str">
        <f t="shared" si="2"/>
        <v xml:space="preserve">   Fix Net Margin</v>
      </c>
      <c r="F48" t="s">
        <v>237</v>
      </c>
      <c r="G48" t="s">
        <v>39</v>
      </c>
      <c r="H48">
        <v>1</v>
      </c>
    </row>
    <row r="49" spans="1:8" x14ac:dyDescent="0.25">
      <c r="A49" s="3">
        <v>48</v>
      </c>
      <c r="B49" t="s">
        <v>42</v>
      </c>
      <c r="C49" s="4">
        <v>4</v>
      </c>
      <c r="D49" t="s">
        <v>265</v>
      </c>
      <c r="E49" t="str">
        <f t="shared" si="2"/>
        <v xml:space="preserve">   System Sol. Net Margin</v>
      </c>
      <c r="F49" t="s">
        <v>237</v>
      </c>
      <c r="G49" t="s">
        <v>43</v>
      </c>
      <c r="H49">
        <v>1</v>
      </c>
    </row>
    <row r="50" spans="1:8" x14ac:dyDescent="0.25">
      <c r="A50" s="3">
        <v>49</v>
      </c>
      <c r="B50" s="8">
        <v>959205090</v>
      </c>
      <c r="C50" s="4">
        <v>5</v>
      </c>
      <c r="D50" t="s">
        <v>274</v>
      </c>
      <c r="E50" t="str">
        <f t="shared" si="2"/>
        <v>EBITDA AL adj.</v>
      </c>
      <c r="F50" t="s">
        <v>237</v>
      </c>
      <c r="G50" t="s">
        <v>33</v>
      </c>
      <c r="H50">
        <v>0</v>
      </c>
    </row>
    <row r="51" spans="1:8" x14ac:dyDescent="0.25">
      <c r="A51" s="3">
        <v>50</v>
      </c>
      <c r="B51" t="s">
        <v>36</v>
      </c>
      <c r="C51" s="4">
        <v>5</v>
      </c>
      <c r="D51" t="s">
        <v>274</v>
      </c>
      <c r="E51" t="str">
        <f t="shared" si="2"/>
        <v xml:space="preserve">   Total Net Margin</v>
      </c>
      <c r="F51" t="s">
        <v>237</v>
      </c>
      <c r="G51" t="s">
        <v>37</v>
      </c>
      <c r="H51">
        <v>1</v>
      </c>
    </row>
    <row r="52" spans="1:8" x14ac:dyDescent="0.25">
      <c r="A52" s="3">
        <v>51</v>
      </c>
      <c r="B52" s="3">
        <v>959205110</v>
      </c>
      <c r="C52" s="4">
        <v>5</v>
      </c>
      <c r="D52" t="s">
        <v>274</v>
      </c>
      <c r="E52" t="str">
        <f t="shared" si="2"/>
        <v xml:space="preserve">   Indirect Costs AL</v>
      </c>
      <c r="F52" t="s">
        <v>237</v>
      </c>
      <c r="G52" t="s">
        <v>241</v>
      </c>
      <c r="H52">
        <v>1</v>
      </c>
    </row>
    <row r="53" spans="1:8" x14ac:dyDescent="0.25">
      <c r="A53" s="3">
        <v>52</v>
      </c>
      <c r="B53" s="3" t="s">
        <v>17</v>
      </c>
      <c r="C53" s="4">
        <v>5</v>
      </c>
      <c r="D53" t="s">
        <v>274</v>
      </c>
      <c r="E53" t="str">
        <f t="shared" si="2"/>
        <v xml:space="preserve">   Other Operating Income adj.</v>
      </c>
      <c r="F53" t="s">
        <v>237</v>
      </c>
      <c r="G53" t="s">
        <v>18</v>
      </c>
      <c r="H53">
        <v>1</v>
      </c>
    </row>
    <row r="54" spans="1:8" x14ac:dyDescent="0.25">
      <c r="A54" s="3">
        <v>53</v>
      </c>
      <c r="B54" s="3" t="s">
        <v>31</v>
      </c>
      <c r="C54" s="4">
        <v>5</v>
      </c>
      <c r="D54" t="s">
        <v>274</v>
      </c>
      <c r="E54" t="str">
        <f t="shared" si="2"/>
        <v xml:space="preserve">   Own Capitalized costs adj.</v>
      </c>
      <c r="F54" t="s">
        <v>237</v>
      </c>
      <c r="G54" t="s">
        <v>32</v>
      </c>
      <c r="H54">
        <v>1</v>
      </c>
    </row>
    <row r="55" spans="1:8" x14ac:dyDescent="0.25">
      <c r="E55" t="str">
        <f t="shared" si="2"/>
        <v/>
      </c>
    </row>
    <row r="56" spans="1:8" x14ac:dyDescent="0.25">
      <c r="E56" t="str">
        <f t="shared" si="2"/>
        <v/>
      </c>
    </row>
    <row r="57" spans="1:8" x14ac:dyDescent="0.25">
      <c r="E57" t="str">
        <f t="shared" si="2"/>
        <v/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67551-78BC-4D7C-90BC-69CBA3E53971}">
  <dimension ref="A1:G3"/>
  <sheetViews>
    <sheetView workbookViewId="0">
      <selection activeCell="F2" sqref="F2"/>
    </sheetView>
  </sheetViews>
  <sheetFormatPr defaultRowHeight="15" x14ac:dyDescent="0.25"/>
  <cols>
    <col min="5" max="5" width="8.5703125" style="3" customWidth="1"/>
    <col min="6" max="6" width="12.5703125" customWidth="1"/>
  </cols>
  <sheetData>
    <row r="1" spans="1:7" x14ac:dyDescent="0.25">
      <c r="A1" t="s">
        <v>81</v>
      </c>
      <c r="E1" s="3">
        <v>2021</v>
      </c>
      <c r="F1" t="s">
        <v>145</v>
      </c>
      <c r="G1" t="s">
        <v>1</v>
      </c>
    </row>
    <row r="2" spans="1:7" x14ac:dyDescent="0.25">
      <c r="A2" t="s">
        <v>82</v>
      </c>
      <c r="E2" s="3">
        <v>2022</v>
      </c>
      <c r="F2" t="s">
        <v>144</v>
      </c>
      <c r="G2" t="s">
        <v>1</v>
      </c>
    </row>
    <row r="3" spans="1:7" x14ac:dyDescent="0.25">
      <c r="A3" t="s">
        <v>82</v>
      </c>
      <c r="E3" s="3">
        <v>2022</v>
      </c>
      <c r="F3" t="s">
        <v>301</v>
      </c>
      <c r="G3" t="s">
        <v>302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88FBF-444D-4F57-A3DE-33C3713D939C}">
  <dimension ref="A1:B6"/>
  <sheetViews>
    <sheetView workbookViewId="0">
      <selection activeCell="E20" sqref="E20"/>
    </sheetView>
  </sheetViews>
  <sheetFormatPr defaultRowHeight="15" x14ac:dyDescent="0.25"/>
  <cols>
    <col min="1" max="1" width="16.7109375" customWidth="1"/>
    <col min="2" max="2" width="53.85546875" bestFit="1" customWidth="1"/>
    <col min="3" max="3" width="8.7109375" customWidth="1"/>
  </cols>
  <sheetData>
    <row r="1" spans="1:2" x14ac:dyDescent="0.25">
      <c r="A1" t="s">
        <v>293</v>
      </c>
      <c r="B1" t="s">
        <v>295</v>
      </c>
    </row>
    <row r="2" spans="1:2" x14ac:dyDescent="0.25">
      <c r="A2" t="s">
        <v>294</v>
      </c>
      <c r="B2" t="s">
        <v>296</v>
      </c>
    </row>
    <row r="3" spans="1:2" x14ac:dyDescent="0.25">
      <c r="A3" t="s">
        <v>298</v>
      </c>
    </row>
    <row r="4" spans="1:2" x14ac:dyDescent="0.25">
      <c r="A4" t="s">
        <v>299</v>
      </c>
    </row>
    <row r="5" spans="1:2" x14ac:dyDescent="0.25">
      <c r="A5" t="s">
        <v>297</v>
      </c>
      <c r="B5" t="s">
        <v>303</v>
      </c>
    </row>
    <row r="6" spans="1:2" x14ac:dyDescent="0.25">
      <c r="A6" t="s">
        <v>300</v>
      </c>
      <c r="B6" t="s">
        <v>304</v>
      </c>
    </row>
  </sheetData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dc98f30-28f7-424d-90f3-405ad81f8952" xsi:nil="true"/>
    <lcf76f155ced4ddcb4097134ff3c332f xmlns="7940e704-c54d-47ab-bca1-f25d623c5d06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29880AA1ADB4E4BA1BFFCB94D1B22CB" ma:contentTypeVersion="14" ma:contentTypeDescription="Ein neues Dokument erstellen." ma:contentTypeScope="" ma:versionID="a4c6c413debec99eefde6d7c01f60633">
  <xsd:schema xmlns:xsd="http://www.w3.org/2001/XMLSchema" xmlns:xs="http://www.w3.org/2001/XMLSchema" xmlns:p="http://schemas.microsoft.com/office/2006/metadata/properties" xmlns:ns2="7940e704-c54d-47ab-bca1-f25d623c5d06" xmlns:ns3="fdc98f30-28f7-424d-90f3-405ad81f8952" targetNamespace="http://schemas.microsoft.com/office/2006/metadata/properties" ma:root="true" ma:fieldsID="b318212a37b168c7e60237337aba701c" ns2:_="" ns3:_="">
    <xsd:import namespace="7940e704-c54d-47ab-bca1-f25d623c5d06"/>
    <xsd:import namespace="fdc98f30-28f7-424d-90f3-405ad81f89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0e704-c54d-47ab-bca1-f25d623c5d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Bildmarkierungen" ma:readOnly="false" ma:fieldId="{5cf76f15-5ced-4ddc-b409-7134ff3c332f}" ma:taxonomyMulti="true" ma:sspId="55a6c181-b3a6-4e6d-958a-84db063416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c98f30-28f7-424d-90f3-405ad81f895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0749b13b-cf42-4ec0-af14-285e3cd417ae}" ma:internalName="TaxCatchAll" ma:showField="CatchAllData" ma:web="fdc98f30-28f7-424d-90f3-405ad81f89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Application xmlns="http://www.sap.com/cof/excel/application">
  <Version>2</Version>
  <Revision>2.8.1500.99164</Revision>
</Application>
</file>

<file path=customXml/itemProps1.xml><?xml version="1.0" encoding="utf-8"?>
<ds:datastoreItem xmlns:ds="http://schemas.openxmlformats.org/officeDocument/2006/customXml" ds:itemID="{68F8595E-BF9B-4AFF-AA70-5EC85675D0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1959D8-1CC7-4A9F-8B3E-30DE9083E706}">
  <ds:schemaRefs>
    <ds:schemaRef ds:uri="http://purl.org/dc/terms/"/>
    <ds:schemaRef ds:uri="http://schemas.openxmlformats.org/package/2006/metadata/core-properties"/>
    <ds:schemaRef ds:uri="fdc98f30-28f7-424d-90f3-405ad81f8952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7940e704-c54d-47ab-bca1-f25d623c5d0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34E26BE-CD69-41E1-98DB-DD41C43004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0e704-c54d-47ab-bca1-f25d623c5d06"/>
    <ds:schemaRef ds:uri="fdc98f30-28f7-424d-90f3-405ad81f89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227F14C-A4F2-4B3C-A8BA-9F79D7CB5185}">
  <ds:schemaRefs>
    <ds:schemaRef ds:uri="http://www.sap.com/cof/excel/application"/>
  </ds:schemaRefs>
</ds:datastoreItem>
</file>

<file path=docMetadata/LabelInfo.xml><?xml version="1.0" encoding="utf-8"?>
<clbl:labelList xmlns:clbl="http://schemas.microsoft.com/office/2020/mipLabelMetadata">
  <clbl:label id="{bde4dffc-4b60-4cf6-8b04-a5eeb25f5c4f}" enabled="0" method="" siteId="{bde4dffc-4b60-4cf6-8b04-a5eeb25f5c4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FPL</vt:lpstr>
      <vt:lpstr>Sheet2</vt:lpstr>
      <vt:lpstr>Perspective</vt:lpstr>
      <vt:lpstr>lst_yn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Klatt, Hendryk</dc:creator>
  <cp:lastModifiedBy>Šimoňák, Jakub</cp:lastModifiedBy>
  <dcterms:created xsi:type="dcterms:W3CDTF">2022-11-14T14:17:49Z</dcterms:created>
  <dcterms:modified xsi:type="dcterms:W3CDTF">2023-06-06T07:28:04Z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0x010100329880AA1ADB4E4BA1BFFCB94D1B22CB</vt:lpwstr>
  </property>
  <property fmtid="{D5CDD505-2E9C-101B-9397-08002B2CF9AE}" pid="4" name="CustomUiType">
    <vt:lpwstr>2</vt:lpwstr>
  </property>
</Properties>
</file>