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whddm\Downloads\"/>
    </mc:Choice>
  </mc:AlternateContent>
  <xr:revisionPtr revIDLastSave="0" documentId="13_ncr:1_{30BACF95-9523-4FD1-8CD4-64BC48CFD7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9ftdldDo50Przr6SLs0UGRN7rkg=="/>
    </ext>
  </extLst>
</workbook>
</file>

<file path=xl/calcChain.xml><?xml version="1.0" encoding="utf-8"?>
<calcChain xmlns="http://schemas.openxmlformats.org/spreadsheetml/2006/main">
  <c r="F29" i="1" l="1"/>
  <c r="G29" i="1" s="1"/>
  <c r="F30" i="1"/>
  <c r="F31" i="1"/>
  <c r="F32" i="1"/>
  <c r="F33" i="1"/>
  <c r="F34" i="1"/>
  <c r="F35" i="1"/>
  <c r="F36" i="1"/>
  <c r="F37" i="1"/>
  <c r="F38" i="1"/>
  <c r="G38" i="1" s="1"/>
  <c r="F39" i="1"/>
  <c r="F14" i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F22" i="1"/>
  <c r="F23" i="1"/>
  <c r="F24" i="1"/>
  <c r="F25" i="1"/>
  <c r="G25" i="1" s="1"/>
  <c r="F26" i="1"/>
  <c r="F27" i="1"/>
  <c r="G27" i="1" s="1"/>
  <c r="F28" i="1"/>
  <c r="G28" i="1" s="1"/>
  <c r="G14" i="1"/>
  <c r="F2" i="1"/>
  <c r="G2" i="1" s="1"/>
  <c r="F3" i="1"/>
  <c r="F4" i="1"/>
  <c r="G4" i="1" s="1"/>
  <c r="F5" i="1"/>
  <c r="G5" i="1" s="1"/>
  <c r="F6" i="1"/>
  <c r="F7" i="1"/>
  <c r="F8" i="1"/>
  <c r="F9" i="1"/>
  <c r="G9" i="1" s="1"/>
  <c r="F10" i="1"/>
  <c r="G10" i="1" s="1"/>
  <c r="F11" i="1"/>
  <c r="G11" i="1" s="1"/>
  <c r="F12" i="1"/>
  <c r="F13" i="1"/>
  <c r="G3" i="1"/>
  <c r="G6" i="1"/>
  <c r="G7" i="1"/>
  <c r="G8" i="1"/>
  <c r="G12" i="1"/>
  <c r="G13" i="1"/>
  <c r="G18" i="1"/>
  <c r="G21" i="1"/>
  <c r="G22" i="1"/>
  <c r="G23" i="1"/>
  <c r="G24" i="1"/>
  <c r="G26" i="1"/>
  <c r="G30" i="1"/>
  <c r="G31" i="1"/>
  <c r="G32" i="1"/>
  <c r="G33" i="1"/>
  <c r="G34" i="1"/>
  <c r="G35" i="1"/>
  <c r="G36" i="1"/>
  <c r="G37" i="1"/>
  <c r="G39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<sst xmlns="http://schemas.openxmlformats.org/spreadsheetml/2006/main" count="86" uniqueCount="86">
  <si>
    <t>구분</t>
  </si>
  <si>
    <t>노인수</t>
  </si>
  <si>
    <t>읍면동별노인인구비율</t>
  </si>
  <si>
    <t>사회복지-노인복지지원비율</t>
  </si>
  <si>
    <t>용인시보호센터비율</t>
  </si>
  <si>
    <t>소득100만원이하비율</t>
  </si>
  <si>
    <t>가중치</t>
  </si>
  <si>
    <t>위도</t>
  </si>
  <si>
    <t>경도</t>
  </si>
  <si>
    <t>장소(지역내주요거주지,중심or대중교통역)</t>
  </si>
  <si>
    <t>포곡읍</t>
  </si>
  <si>
    <t>에버랜드역</t>
  </si>
  <si>
    <t>모현읍</t>
  </si>
  <si>
    <t>용인한국외대학교부설고등학교</t>
  </si>
  <si>
    <t>이동읍</t>
  </si>
  <si>
    <t>용인덕성일반산업단지</t>
  </si>
  <si>
    <t>남사읍</t>
  </si>
  <si>
    <t>e편한세상용인한숲시티</t>
  </si>
  <si>
    <t>원삼면</t>
  </si>
  <si>
    <t>원삼초등학교</t>
  </si>
  <si>
    <t>백암면</t>
  </si>
  <si>
    <t>백암전원교회</t>
  </si>
  <si>
    <t>양지면</t>
  </si>
  <si>
    <t>양지면 주민자치센터</t>
  </si>
  <si>
    <t>중앙동</t>
  </si>
  <si>
    <t>용인시문예회관</t>
  </si>
  <si>
    <t>역북동</t>
  </si>
  <si>
    <r>
      <rPr>
        <sz val="14"/>
        <color rgb="FF373A3C"/>
        <rFont val="맑은 고딕"/>
        <family val="3"/>
        <charset val="129"/>
      </rPr>
      <t>명지대역</t>
    </r>
  </si>
  <si>
    <t>삼가동</t>
  </si>
  <si>
    <r>
      <rPr>
        <sz val="14"/>
        <color rgb="FF373A3C"/>
        <rFont val="맑은 고딕"/>
        <family val="3"/>
        <charset val="129"/>
      </rPr>
      <t>삼가역</t>
    </r>
  </si>
  <si>
    <t>유림동</t>
  </si>
  <si>
    <t>유림동행정복지센터</t>
  </si>
  <si>
    <t>동부동</t>
  </si>
  <si>
    <t>운학묵동복지회관</t>
  </si>
  <si>
    <t>신갈동</t>
  </si>
  <si>
    <r>
      <rPr>
        <sz val="14"/>
        <color rgb="FF373A3C"/>
        <rFont val="맑은 고딕"/>
        <family val="3"/>
        <charset val="129"/>
      </rPr>
      <t>신갈역</t>
    </r>
  </si>
  <si>
    <t>영덕1동</t>
  </si>
  <si>
    <t>휴먼시아흥덕마을3단지</t>
  </si>
  <si>
    <t>영덕2동</t>
  </si>
  <si>
    <t>경기도용인시기흥구하갈동631</t>
  </si>
  <si>
    <t>구갈동</t>
  </si>
  <si>
    <t>기흥역</t>
  </si>
  <si>
    <t>상갈동</t>
  </si>
  <si>
    <t>상갈역</t>
  </si>
  <si>
    <t>보라동</t>
  </si>
  <si>
    <t>용인보라효성해링턴플레이스</t>
  </si>
  <si>
    <t>기흥동</t>
  </si>
  <si>
    <t>기흥동행정복지센터</t>
  </si>
  <si>
    <t>서농동</t>
  </si>
  <si>
    <t>서천마을쌍용예가</t>
  </si>
  <si>
    <t>구성동</t>
  </si>
  <si>
    <t>물푸레휴먼시아1단지</t>
  </si>
  <si>
    <t>마북동</t>
  </si>
  <si>
    <t>마북동주민센터</t>
  </si>
  <si>
    <t>동백1동</t>
  </si>
  <si>
    <r>
      <rPr>
        <sz val="11"/>
        <color theme="1"/>
        <rFont val="맑은 고딕"/>
        <family val="3"/>
        <charset val="129"/>
      </rPr>
      <t>동백중학교</t>
    </r>
  </si>
  <si>
    <t>동백2동</t>
  </si>
  <si>
    <r>
      <rPr>
        <sz val="11"/>
        <color theme="1"/>
        <rFont val="맑은 고딕"/>
        <family val="3"/>
        <charset val="129"/>
      </rPr>
      <t>동백역</t>
    </r>
  </si>
  <si>
    <t>동백3동</t>
  </si>
  <si>
    <r>
      <rPr>
        <sz val="11"/>
        <color theme="1"/>
        <rFont val="맑은 고딕"/>
        <family val="3"/>
        <charset val="129"/>
      </rPr>
      <t>동백</t>
    </r>
    <r>
      <rPr>
        <sz val="11"/>
        <color theme="1"/>
        <rFont val="Segoe UI"/>
        <family val="2"/>
      </rPr>
      <t>3</t>
    </r>
    <r>
      <rPr>
        <sz val="11"/>
        <color theme="1"/>
        <rFont val="맑은 고딕"/>
        <family val="3"/>
        <charset val="129"/>
      </rPr>
      <t>동행정복지센터</t>
    </r>
  </si>
  <si>
    <t>상하동</t>
  </si>
  <si>
    <r>
      <rPr>
        <sz val="11"/>
        <color theme="1"/>
        <rFont val="맑은 고딕"/>
        <family val="3"/>
        <charset val="129"/>
      </rPr>
      <t>지석역</t>
    </r>
  </si>
  <si>
    <t>보정동</t>
  </si>
  <si>
    <t>보정역</t>
  </si>
  <si>
    <t>풍덕천1동</t>
  </si>
  <si>
    <t>풍덕천1동행정복지센터</t>
  </si>
  <si>
    <t>풍덕천2동</t>
  </si>
  <si>
    <t>풍덕천2동행정복지센터</t>
  </si>
  <si>
    <t>신봉동</t>
  </si>
  <si>
    <t>광교산자이</t>
  </si>
  <si>
    <t>죽전1동</t>
  </si>
  <si>
    <t>내대지마을건영캐스빌</t>
  </si>
  <si>
    <t>죽전2동</t>
  </si>
  <si>
    <t>죽전역</t>
  </si>
  <si>
    <t>죽전3동</t>
  </si>
  <si>
    <t>대지고등학교</t>
  </si>
  <si>
    <t>동천동</t>
  </si>
  <si>
    <t>동천역</t>
  </si>
  <si>
    <t>상현1동</t>
  </si>
  <si>
    <t>상현1동행정복지센터</t>
  </si>
  <si>
    <t>상현2동</t>
  </si>
  <si>
    <t>만현마을8단지두산위브아파트</t>
  </si>
  <si>
    <t>상현3동</t>
  </si>
  <si>
    <t>상현역</t>
  </si>
  <si>
    <t>성복동</t>
  </si>
  <si>
    <t>버들치마을성복힐스테이트2차아파트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</si>
</sst>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_"/>
  </numFmts>
  <fonts count="1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mo"/>
    </font>
    <font>
      <sz val="10"/>
      <color theme="1"/>
      <name val="Dotum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4"/>
      <color rgb="FF373A3C"/>
      <name val="Quattrocento Sans"/>
      <family val="2"/>
    </font>
    <font>
      <sz val="14"/>
      <color rgb="FF373A3C"/>
      <name val="Arial"/>
      <family val="2"/>
    </font>
    <font>
      <sz val="11"/>
      <color theme="1"/>
      <name val="Quattrocento Sans"/>
      <family val="2"/>
    </font>
    <font>
      <sz val="11"/>
      <color theme="1"/>
      <name val="Malgun Gothic"/>
      <family val="3"/>
      <charset val="129"/>
    </font>
    <font>
      <sz val="14"/>
      <color rgb="FF373A3C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Segoe UI"/>
      <family val="2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rgb="FFDEE2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/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10" fillId="2" borderId="6" xfId="0" applyFont="1" applyFill="1" applyBorder="1" applyAlignment="1">
      <alignment vertical="center"/>
    </xf>
    <xf numFmtId="3" fontId="0" fillId="0" borderId="0" xfId="0" applyNumberFormat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F29" sqref="F29:F39"/>
    </sheetView>
  </sheetViews>
  <sheetFormatPr defaultColWidth="14.453125" defaultRowHeight="15" customHeight="1"/>
  <cols>
    <col min="1" max="2" width="8.7265625" customWidth="1"/>
    <col min="3" max="3" width="20.7265625" customWidth="1"/>
    <col min="4" max="4" width="24.08984375" customWidth="1"/>
    <col min="5" max="5" width="24.453125" customWidth="1"/>
    <col min="6" max="6" width="31.81640625" customWidth="1"/>
    <col min="7" max="7" width="25.453125" customWidth="1"/>
    <col min="8" max="9" width="8.7265625" customWidth="1"/>
    <col min="10" max="10" width="37.81640625" customWidth="1"/>
    <col min="11" max="14" width="8.7265625" customWidth="1"/>
    <col min="15" max="15" width="17.08984375" customWidth="1"/>
    <col min="16" max="18" width="8.7265625" customWidth="1"/>
    <col min="19" max="19" width="22.81640625" customWidth="1"/>
    <col min="20" max="26" width="8.7265625" customWidth="1"/>
  </cols>
  <sheetData>
    <row r="1" spans="1:19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R1" s="4"/>
      <c r="S1" s="5"/>
    </row>
    <row r="2" spans="1:19" ht="16.5" customHeight="1">
      <c r="A2" s="6" t="s">
        <v>10</v>
      </c>
      <c r="B2" s="7">
        <v>4753</v>
      </c>
      <c r="C2" s="1">
        <v>3.12</v>
      </c>
      <c r="D2" s="8">
        <f t="shared" ref="D2:D13" si="0">ROUND(0.326/12,3)*100</f>
        <v>2.7</v>
      </c>
      <c r="E2" s="8">
        <v>1.63</v>
      </c>
      <c r="F2" s="9">
        <f>ROUND(0.3551/12,3)*100</f>
        <v>3</v>
      </c>
      <c r="G2" s="9">
        <f t="shared" ref="G2:G39" si="1">F2*0.386+C2*0.2202-E2*0.0449-D2*0.165</f>
        <v>1.3263370000000001</v>
      </c>
      <c r="H2" s="8">
        <v>37.285456437104997</v>
      </c>
      <c r="I2" s="8">
        <v>127.21959178131</v>
      </c>
      <c r="J2" s="1" t="s">
        <v>11</v>
      </c>
      <c r="K2" s="8"/>
      <c r="N2" s="4"/>
      <c r="O2" s="5"/>
      <c r="Q2" s="8"/>
      <c r="R2" s="4"/>
      <c r="S2" s="5"/>
    </row>
    <row r="3" spans="1:19" ht="16.5" customHeight="1">
      <c r="A3" s="6" t="s">
        <v>12</v>
      </c>
      <c r="B3" s="7">
        <v>4654</v>
      </c>
      <c r="C3" s="1">
        <v>3.06</v>
      </c>
      <c r="D3" s="8">
        <f t="shared" si="0"/>
        <v>2.7</v>
      </c>
      <c r="E3" s="8">
        <v>0</v>
      </c>
      <c r="F3" s="9">
        <f t="shared" ref="F2:F13" si="2">ROUND(0.3551/12,3)*100</f>
        <v>3</v>
      </c>
      <c r="G3" s="9">
        <f t="shared" si="1"/>
        <v>1.386312</v>
      </c>
      <c r="H3" s="8">
        <v>37.331196595183997</v>
      </c>
      <c r="I3" s="8">
        <v>127.25493563227</v>
      </c>
      <c r="J3" s="8" t="s">
        <v>13</v>
      </c>
      <c r="K3" s="8"/>
      <c r="L3" s="8"/>
      <c r="N3" s="4"/>
      <c r="O3" s="5"/>
      <c r="Q3" s="8"/>
      <c r="R3" s="4"/>
      <c r="S3" s="5"/>
    </row>
    <row r="4" spans="1:19" ht="16.5" customHeight="1">
      <c r="A4" s="6" t="s">
        <v>14</v>
      </c>
      <c r="B4" s="7">
        <v>3843</v>
      </c>
      <c r="C4" s="1">
        <v>2.52</v>
      </c>
      <c r="D4" s="8">
        <f t="shared" si="0"/>
        <v>2.7</v>
      </c>
      <c r="E4" s="8">
        <v>0</v>
      </c>
      <c r="F4" s="9">
        <f t="shared" si="2"/>
        <v>3</v>
      </c>
      <c r="G4" s="9">
        <f t="shared" si="1"/>
        <v>1.267404</v>
      </c>
      <c r="H4" s="8">
        <v>37.172394300233996</v>
      </c>
      <c r="I4" s="8">
        <v>127.20580639998001</v>
      </c>
      <c r="J4" s="1" t="s">
        <v>15</v>
      </c>
      <c r="K4" s="8"/>
      <c r="N4" s="4"/>
      <c r="O4" s="5"/>
      <c r="Q4" s="8"/>
      <c r="R4" s="4"/>
      <c r="S4" s="5"/>
    </row>
    <row r="5" spans="1:19" ht="16.5" customHeight="1">
      <c r="A5" s="6" t="s">
        <v>16</v>
      </c>
      <c r="B5" s="7">
        <v>3661</v>
      </c>
      <c r="C5" s="1">
        <v>2.4</v>
      </c>
      <c r="D5" s="8">
        <f t="shared" si="0"/>
        <v>2.7</v>
      </c>
      <c r="E5" s="8">
        <v>0</v>
      </c>
      <c r="F5" s="9">
        <f t="shared" si="2"/>
        <v>3</v>
      </c>
      <c r="G5" s="9">
        <f t="shared" si="1"/>
        <v>1.24098</v>
      </c>
      <c r="H5" s="8">
        <v>37.158812361974</v>
      </c>
      <c r="I5" s="8">
        <v>127.17402859238</v>
      </c>
      <c r="J5" s="8" t="s">
        <v>17</v>
      </c>
      <c r="K5" s="8"/>
      <c r="L5" s="8"/>
      <c r="Q5" s="8"/>
      <c r="R5" s="8"/>
      <c r="S5" s="8"/>
    </row>
    <row r="6" spans="1:19" ht="16.5" customHeight="1">
      <c r="A6" s="6" t="s">
        <v>18</v>
      </c>
      <c r="B6" s="7">
        <v>2361</v>
      </c>
      <c r="C6" s="1">
        <v>1.55</v>
      </c>
      <c r="D6" s="8">
        <f t="shared" si="0"/>
        <v>2.7</v>
      </c>
      <c r="E6" s="8">
        <v>0</v>
      </c>
      <c r="F6" s="9">
        <f t="shared" si="2"/>
        <v>3</v>
      </c>
      <c r="G6" s="9">
        <f t="shared" si="1"/>
        <v>1.0538099999999999</v>
      </c>
      <c r="H6" s="10">
        <v>37.163429752577002</v>
      </c>
      <c r="I6" s="10">
        <v>127.31545454927</v>
      </c>
      <c r="J6" s="10" t="s">
        <v>19</v>
      </c>
      <c r="K6" s="8"/>
      <c r="L6" s="8"/>
      <c r="Q6" s="8"/>
      <c r="R6" s="8"/>
      <c r="S6" s="8"/>
    </row>
    <row r="7" spans="1:19" ht="16.5" customHeight="1">
      <c r="A7" s="6" t="s">
        <v>20</v>
      </c>
      <c r="B7" s="7">
        <v>2562</v>
      </c>
      <c r="C7" s="1">
        <v>1.68</v>
      </c>
      <c r="D7" s="8">
        <f t="shared" si="0"/>
        <v>2.7</v>
      </c>
      <c r="E7" s="8">
        <v>3.27</v>
      </c>
      <c r="F7" s="9">
        <f t="shared" si="2"/>
        <v>3</v>
      </c>
      <c r="G7" s="9">
        <f t="shared" si="1"/>
        <v>0.93561300000000003</v>
      </c>
      <c r="H7" s="10">
        <v>37.148188138340998</v>
      </c>
      <c r="I7" s="10">
        <v>127.38835687551</v>
      </c>
      <c r="J7" s="10" t="s">
        <v>21</v>
      </c>
      <c r="K7" s="8"/>
      <c r="L7" s="8"/>
      <c r="Q7" s="8"/>
      <c r="R7" s="8"/>
      <c r="S7" s="8"/>
    </row>
    <row r="8" spans="1:19" ht="16.5" customHeight="1">
      <c r="A8" s="6" t="s">
        <v>22</v>
      </c>
      <c r="B8" s="7">
        <v>3275</v>
      </c>
      <c r="C8" s="1">
        <v>2.15</v>
      </c>
      <c r="D8" s="8">
        <f t="shared" si="0"/>
        <v>2.7</v>
      </c>
      <c r="E8" s="8">
        <v>1.63</v>
      </c>
      <c r="F8" s="9">
        <f t="shared" si="2"/>
        <v>3</v>
      </c>
      <c r="G8" s="9">
        <f t="shared" si="1"/>
        <v>1.112743</v>
      </c>
      <c r="H8" s="10">
        <v>37.23683599516</v>
      </c>
      <c r="I8" s="10">
        <v>127.28596238906999</v>
      </c>
      <c r="J8" s="11" t="s">
        <v>23</v>
      </c>
      <c r="K8" s="8"/>
      <c r="L8" s="8"/>
      <c r="Q8" s="8"/>
      <c r="R8" s="8"/>
      <c r="S8" s="8"/>
    </row>
    <row r="9" spans="1:19" ht="16.5" customHeight="1">
      <c r="A9" s="6" t="s">
        <v>24</v>
      </c>
      <c r="B9" s="7">
        <v>3726</v>
      </c>
      <c r="C9" s="1">
        <v>2.4500000000000002</v>
      </c>
      <c r="D9" s="8">
        <f t="shared" si="0"/>
        <v>2.7</v>
      </c>
      <c r="E9" s="8">
        <v>3.27</v>
      </c>
      <c r="F9" s="9">
        <f t="shared" si="2"/>
        <v>3</v>
      </c>
      <c r="G9" s="9">
        <f t="shared" si="1"/>
        <v>1.105167</v>
      </c>
      <c r="H9" s="8">
        <v>37.231758145725003</v>
      </c>
      <c r="I9" s="8">
        <v>127.19856000257001</v>
      </c>
      <c r="J9" s="8" t="s">
        <v>25</v>
      </c>
      <c r="K9" s="8"/>
      <c r="L9" s="8"/>
      <c r="Q9" s="8"/>
      <c r="R9" s="8"/>
      <c r="S9" s="8"/>
    </row>
    <row r="10" spans="1:19" ht="16.5" customHeight="1">
      <c r="A10" s="6" t="s">
        <v>26</v>
      </c>
      <c r="B10" s="7">
        <v>3038</v>
      </c>
      <c r="C10" s="1">
        <v>1.99</v>
      </c>
      <c r="D10" s="8">
        <f t="shared" si="0"/>
        <v>2.7</v>
      </c>
      <c r="E10" s="8">
        <v>1.63</v>
      </c>
      <c r="F10" s="9">
        <f t="shared" si="2"/>
        <v>3</v>
      </c>
      <c r="G10" s="9">
        <f t="shared" si="1"/>
        <v>1.0775109999999999</v>
      </c>
      <c r="H10" s="8">
        <v>37.238165893480002</v>
      </c>
      <c r="I10" s="8">
        <v>127.19031649436999</v>
      </c>
      <c r="J10" s="8" t="s">
        <v>27</v>
      </c>
      <c r="K10" s="8"/>
      <c r="L10" s="8"/>
      <c r="Q10" s="8"/>
      <c r="R10" s="8"/>
      <c r="S10" s="8"/>
    </row>
    <row r="11" spans="1:19" ht="16.5" customHeight="1">
      <c r="A11" s="6" t="s">
        <v>28</v>
      </c>
      <c r="B11" s="7">
        <v>1653</v>
      </c>
      <c r="C11" s="1">
        <v>1.0900000000000001</v>
      </c>
      <c r="D11" s="8">
        <f t="shared" si="0"/>
        <v>2.7</v>
      </c>
      <c r="E11" s="8">
        <v>0</v>
      </c>
      <c r="F11" s="9">
        <f t="shared" si="2"/>
        <v>3</v>
      </c>
      <c r="G11" s="9">
        <f t="shared" si="1"/>
        <v>0.95251799999999998</v>
      </c>
      <c r="H11" s="8">
        <v>37.242079147113998</v>
      </c>
      <c r="I11" s="8">
        <v>127.16803067940999</v>
      </c>
      <c r="J11" s="8" t="s">
        <v>29</v>
      </c>
      <c r="K11" s="8"/>
      <c r="L11" s="8"/>
      <c r="Q11" s="8"/>
      <c r="R11" s="8"/>
      <c r="S11" s="8"/>
    </row>
    <row r="12" spans="1:19" ht="16.5" customHeight="1">
      <c r="A12" s="6" t="s">
        <v>30</v>
      </c>
      <c r="B12" s="7">
        <v>4427</v>
      </c>
      <c r="C12" s="1">
        <v>2.91</v>
      </c>
      <c r="D12" s="8">
        <f t="shared" si="0"/>
        <v>2.7</v>
      </c>
      <c r="E12" s="8">
        <v>1.63</v>
      </c>
      <c r="F12" s="9">
        <f t="shared" si="2"/>
        <v>3</v>
      </c>
      <c r="G12" s="9">
        <f t="shared" si="1"/>
        <v>1.2800950000000002</v>
      </c>
      <c r="H12" s="8">
        <v>37.252433138741999</v>
      </c>
      <c r="I12" s="8">
        <v>127.21202803200001</v>
      </c>
      <c r="J12" s="8" t="s">
        <v>31</v>
      </c>
      <c r="K12" s="8"/>
      <c r="L12" s="8"/>
      <c r="Q12" s="8"/>
      <c r="R12" s="8"/>
      <c r="S12" s="8"/>
    </row>
    <row r="13" spans="1:19" ht="16.5" customHeight="1">
      <c r="A13" s="6" t="s">
        <v>32</v>
      </c>
      <c r="B13" s="7">
        <v>2436</v>
      </c>
      <c r="C13" s="1">
        <v>1.6</v>
      </c>
      <c r="D13" s="8">
        <f t="shared" si="0"/>
        <v>2.7</v>
      </c>
      <c r="E13" s="8">
        <v>3.27</v>
      </c>
      <c r="F13" s="9">
        <f t="shared" si="2"/>
        <v>3</v>
      </c>
      <c r="G13" s="9">
        <f t="shared" si="1"/>
        <v>0.91799699999999995</v>
      </c>
      <c r="H13" s="8">
        <v>37.217262933743001</v>
      </c>
      <c r="I13" s="8">
        <v>127.23129499946999</v>
      </c>
      <c r="J13" s="8" t="s">
        <v>33</v>
      </c>
      <c r="K13" s="8"/>
      <c r="L13" s="8"/>
      <c r="Q13" s="8"/>
      <c r="R13" s="8"/>
      <c r="S13" s="8"/>
    </row>
    <row r="14" spans="1:19" ht="16.5" customHeight="1">
      <c r="A14" s="6" t="s">
        <v>34</v>
      </c>
      <c r="B14" s="7">
        <v>5491</v>
      </c>
      <c r="C14" s="1">
        <v>3.6</v>
      </c>
      <c r="D14" s="8">
        <f t="shared" ref="D14:D28" si="3">ROUND(0.281/15,3)*100</f>
        <v>1.9</v>
      </c>
      <c r="E14" s="8">
        <v>3.27</v>
      </c>
      <c r="F14" s="12">
        <f t="shared" ref="F14:F28" si="4">ROUND(0.353/15,3)*100</f>
        <v>2.4</v>
      </c>
      <c r="G14" s="12">
        <f t="shared" si="1"/>
        <v>1.2587970000000004</v>
      </c>
      <c r="H14" s="8">
        <v>37.286927761774997</v>
      </c>
      <c r="I14" s="8">
        <v>127.11084505638</v>
      </c>
      <c r="J14" s="8" t="s">
        <v>35</v>
      </c>
      <c r="K14" s="8"/>
      <c r="L14" s="8"/>
      <c r="Q14" s="8"/>
      <c r="R14" s="8"/>
      <c r="S14" s="8"/>
    </row>
    <row r="15" spans="1:19" ht="16.5" customHeight="1">
      <c r="A15" s="6" t="s">
        <v>36</v>
      </c>
      <c r="B15" s="7">
        <v>3001</v>
      </c>
      <c r="C15" s="1">
        <v>1.97</v>
      </c>
      <c r="D15" s="8">
        <f t="shared" si="3"/>
        <v>1.9</v>
      </c>
      <c r="E15" s="8">
        <v>9.83</v>
      </c>
      <c r="F15" s="13">
        <f t="shared" si="4"/>
        <v>2.4</v>
      </c>
      <c r="G15" s="13">
        <f t="shared" si="1"/>
        <v>0.60532699999999984</v>
      </c>
      <c r="H15" s="8">
        <v>37.274414837925001</v>
      </c>
      <c r="I15" s="8">
        <v>127.0743101299</v>
      </c>
      <c r="J15" s="14" t="s">
        <v>37</v>
      </c>
      <c r="K15" s="8"/>
      <c r="L15" s="14"/>
      <c r="Q15" s="8"/>
      <c r="R15" s="8"/>
      <c r="S15" s="14"/>
    </row>
    <row r="16" spans="1:19" ht="16.5" customHeight="1">
      <c r="A16" s="6" t="s">
        <v>38</v>
      </c>
      <c r="B16" s="7">
        <v>2277</v>
      </c>
      <c r="C16" s="1">
        <v>1.49</v>
      </c>
      <c r="D16" s="8">
        <f t="shared" si="3"/>
        <v>1.9</v>
      </c>
      <c r="E16" s="8">
        <v>0</v>
      </c>
      <c r="F16" s="13">
        <f t="shared" si="4"/>
        <v>2.4</v>
      </c>
      <c r="G16" s="13">
        <f t="shared" si="1"/>
        <v>0.94099799999999989</v>
      </c>
      <c r="H16" s="8">
        <v>37.253997847622998</v>
      </c>
      <c r="I16" s="8">
        <v>127.08956775364</v>
      </c>
      <c r="J16" s="14" t="s">
        <v>39</v>
      </c>
      <c r="K16" s="8"/>
      <c r="L16" s="14"/>
      <c r="Q16" s="8"/>
      <c r="R16" s="8"/>
      <c r="S16" s="14"/>
    </row>
    <row r="17" spans="1:19" ht="16.5" customHeight="1">
      <c r="A17" s="6" t="s">
        <v>40</v>
      </c>
      <c r="B17" s="7">
        <v>4291</v>
      </c>
      <c r="C17" s="1">
        <v>2.82</v>
      </c>
      <c r="D17" s="8">
        <f t="shared" si="3"/>
        <v>1.9</v>
      </c>
      <c r="E17" s="8">
        <v>6.55</v>
      </c>
      <c r="F17" s="12">
        <f t="shared" si="4"/>
        <v>2.4</v>
      </c>
      <c r="G17" s="12">
        <f t="shared" si="1"/>
        <v>0.93976899999999997</v>
      </c>
      <c r="H17" s="8">
        <v>37.275138719198999</v>
      </c>
      <c r="I17" s="8">
        <v>127.11628254877</v>
      </c>
      <c r="J17" s="8" t="s">
        <v>41</v>
      </c>
      <c r="K17" s="8"/>
      <c r="L17" s="8"/>
      <c r="Q17" s="8"/>
      <c r="R17" s="8"/>
      <c r="S17" s="8"/>
    </row>
    <row r="18" spans="1:19" ht="16.5" customHeight="1">
      <c r="A18" s="6" t="s">
        <v>42</v>
      </c>
      <c r="B18" s="7">
        <v>1981</v>
      </c>
      <c r="C18" s="1">
        <v>1.3</v>
      </c>
      <c r="D18" s="8">
        <f t="shared" si="3"/>
        <v>1.9</v>
      </c>
      <c r="E18" s="8">
        <v>1.63</v>
      </c>
      <c r="F18" s="13">
        <f t="shared" si="4"/>
        <v>2.4</v>
      </c>
      <c r="G18" s="13">
        <f t="shared" si="1"/>
        <v>0.82597300000000018</v>
      </c>
      <c r="H18" s="8">
        <v>37.261695005789001</v>
      </c>
      <c r="I18" s="8">
        <v>127.10845028458</v>
      </c>
      <c r="J18" s="14" t="s">
        <v>43</v>
      </c>
      <c r="K18" s="8"/>
      <c r="L18" s="14"/>
      <c r="Q18" s="8"/>
      <c r="R18" s="8"/>
      <c r="S18" s="14"/>
    </row>
    <row r="19" spans="1:19" ht="16.5" customHeight="1">
      <c r="A19" s="6" t="s">
        <v>44</v>
      </c>
      <c r="B19" s="7">
        <v>4974</v>
      </c>
      <c r="C19" s="1">
        <v>3.27</v>
      </c>
      <c r="D19" s="14">
        <f t="shared" si="3"/>
        <v>1.9</v>
      </c>
      <c r="E19" s="8">
        <v>4.91</v>
      </c>
      <c r="F19" s="13">
        <f t="shared" si="4"/>
        <v>2.4</v>
      </c>
      <c r="G19" s="13">
        <f t="shared" si="1"/>
        <v>1.112495</v>
      </c>
      <c r="H19" s="14">
        <v>37.254971339188003</v>
      </c>
      <c r="I19" s="8">
        <v>127.11483888150001</v>
      </c>
      <c r="J19" s="14" t="s">
        <v>45</v>
      </c>
      <c r="K19" s="8"/>
      <c r="L19" s="14"/>
      <c r="Q19" s="14"/>
      <c r="R19" s="8"/>
      <c r="S19" s="14"/>
    </row>
    <row r="20" spans="1:19" ht="16.5" customHeight="1">
      <c r="A20" s="6" t="s">
        <v>46</v>
      </c>
      <c r="B20" s="7">
        <v>3537</v>
      </c>
      <c r="C20" s="1">
        <v>2.3199999999999998</v>
      </c>
      <c r="D20" s="8">
        <f t="shared" si="3"/>
        <v>1.9</v>
      </c>
      <c r="E20" s="8">
        <v>0</v>
      </c>
      <c r="F20" s="12">
        <f t="shared" si="4"/>
        <v>2.4</v>
      </c>
      <c r="G20" s="12">
        <f t="shared" si="1"/>
        <v>1.123764</v>
      </c>
      <c r="H20" s="8">
        <v>37.231666209384997</v>
      </c>
      <c r="I20" s="8">
        <v>127.11538734936001</v>
      </c>
      <c r="J20" s="8" t="s">
        <v>47</v>
      </c>
      <c r="K20" s="8"/>
      <c r="L20" s="8"/>
      <c r="Q20" s="8"/>
      <c r="R20" s="8"/>
      <c r="S20" s="8"/>
    </row>
    <row r="21" spans="1:19" ht="16.5" customHeight="1">
      <c r="A21" s="6" t="s">
        <v>48</v>
      </c>
      <c r="B21" s="7">
        <v>2050</v>
      </c>
      <c r="C21" s="1">
        <v>1.35</v>
      </c>
      <c r="D21" s="8">
        <f t="shared" si="3"/>
        <v>1.9</v>
      </c>
      <c r="E21" s="8">
        <v>0</v>
      </c>
      <c r="F21" s="13">
        <f t="shared" si="4"/>
        <v>2.4</v>
      </c>
      <c r="G21" s="13">
        <f t="shared" si="1"/>
        <v>0.91017000000000003</v>
      </c>
      <c r="H21" s="8">
        <v>37.235441704892999</v>
      </c>
      <c r="I21" s="8">
        <v>127.07465665641</v>
      </c>
      <c r="J21" s="14" t="s">
        <v>49</v>
      </c>
      <c r="K21" s="8"/>
      <c r="L21" s="14"/>
      <c r="Q21" s="8"/>
      <c r="R21" s="8"/>
      <c r="S21" s="14"/>
    </row>
    <row r="22" spans="1:19" ht="16.5" customHeight="1">
      <c r="A22" s="6" t="s">
        <v>50</v>
      </c>
      <c r="B22" s="7">
        <v>7242</v>
      </c>
      <c r="C22" s="1">
        <v>4.75</v>
      </c>
      <c r="D22" s="8">
        <f t="shared" si="3"/>
        <v>1.9</v>
      </c>
      <c r="E22" s="8">
        <v>4.91</v>
      </c>
      <c r="F22" s="13">
        <f t="shared" si="4"/>
        <v>2.4</v>
      </c>
      <c r="G22" s="13">
        <f t="shared" si="1"/>
        <v>1.4383910000000002</v>
      </c>
      <c r="H22" s="8">
        <v>37.2944242616</v>
      </c>
      <c r="I22" s="8">
        <v>127.14733349159999</v>
      </c>
      <c r="J22" s="14" t="s">
        <v>51</v>
      </c>
      <c r="K22" s="8"/>
      <c r="L22" s="14"/>
      <c r="Q22" s="8"/>
      <c r="R22" s="8"/>
      <c r="S22" s="14"/>
    </row>
    <row r="23" spans="1:19" ht="16.5" customHeight="1">
      <c r="A23" s="6" t="s">
        <v>52</v>
      </c>
      <c r="B23" s="7">
        <v>6124</v>
      </c>
      <c r="C23" s="1">
        <v>4.0199999999999996</v>
      </c>
      <c r="D23" s="8">
        <f t="shared" si="3"/>
        <v>1.9</v>
      </c>
      <c r="E23" s="8">
        <v>0</v>
      </c>
      <c r="F23" s="12">
        <f t="shared" si="4"/>
        <v>2.4</v>
      </c>
      <c r="G23" s="12">
        <f t="shared" si="1"/>
        <v>1.4981040000000001</v>
      </c>
      <c r="H23" s="8">
        <v>37.301524965016</v>
      </c>
      <c r="I23" s="8">
        <v>127.11765378024</v>
      </c>
      <c r="J23" s="8" t="s">
        <v>53</v>
      </c>
      <c r="K23" s="8"/>
      <c r="L23" s="8"/>
      <c r="Q23" s="8"/>
      <c r="R23" s="8"/>
      <c r="S23" s="8"/>
    </row>
    <row r="24" spans="1:19" ht="16.5" customHeight="1">
      <c r="A24" s="6" t="s">
        <v>54</v>
      </c>
      <c r="B24" s="7">
        <v>3344</v>
      </c>
      <c r="C24" s="1">
        <v>2.2000000000000002</v>
      </c>
      <c r="D24" s="8">
        <f t="shared" si="3"/>
        <v>1.9</v>
      </c>
      <c r="E24" s="8">
        <v>0</v>
      </c>
      <c r="F24" s="12">
        <f t="shared" si="4"/>
        <v>2.4</v>
      </c>
      <c r="G24" s="12">
        <f t="shared" si="1"/>
        <v>1.09734</v>
      </c>
      <c r="H24" s="8">
        <v>37.285340660468002</v>
      </c>
      <c r="I24" s="8">
        <v>127.15896718945</v>
      </c>
      <c r="J24" s="15" t="s">
        <v>55</v>
      </c>
      <c r="K24" s="8"/>
      <c r="L24" s="15"/>
      <c r="Q24" s="8"/>
      <c r="R24" s="8"/>
      <c r="S24" s="15"/>
    </row>
    <row r="25" spans="1:19" ht="16.5" customHeight="1">
      <c r="A25" s="6" t="s">
        <v>56</v>
      </c>
      <c r="B25" s="7">
        <v>2948</v>
      </c>
      <c r="C25" s="1">
        <v>1.94</v>
      </c>
      <c r="D25" s="8">
        <f t="shared" si="3"/>
        <v>1.9</v>
      </c>
      <c r="E25" s="8">
        <v>8.19</v>
      </c>
      <c r="F25" s="12">
        <f t="shared" si="4"/>
        <v>2.4</v>
      </c>
      <c r="G25" s="12">
        <f t="shared" si="1"/>
        <v>0.67235699999999998</v>
      </c>
      <c r="H25" s="8">
        <v>37.269076556799</v>
      </c>
      <c r="I25" s="8">
        <v>127.15264881365999</v>
      </c>
      <c r="J25" s="15" t="s">
        <v>57</v>
      </c>
      <c r="K25" s="8"/>
      <c r="L25" s="15"/>
      <c r="Q25" s="8"/>
      <c r="R25" s="8"/>
      <c r="S25" s="15"/>
    </row>
    <row r="26" spans="1:19" ht="16.5" customHeight="1">
      <c r="A26" s="6" t="s">
        <v>58</v>
      </c>
      <c r="B26" s="7">
        <v>3980</v>
      </c>
      <c r="C26" s="1">
        <v>2.61</v>
      </c>
      <c r="D26" s="8">
        <f t="shared" si="3"/>
        <v>1.9</v>
      </c>
      <c r="E26" s="8">
        <v>1.63</v>
      </c>
      <c r="F26" s="12">
        <f t="shared" si="4"/>
        <v>2.4</v>
      </c>
      <c r="G26" s="12">
        <f t="shared" si="1"/>
        <v>1.1144350000000003</v>
      </c>
      <c r="H26" s="8">
        <v>37.281054436982998</v>
      </c>
      <c r="I26" s="8">
        <v>127.14414158046</v>
      </c>
      <c r="J26" s="15" t="s">
        <v>59</v>
      </c>
      <c r="K26" s="8"/>
      <c r="L26" s="15"/>
      <c r="Q26" s="8"/>
      <c r="R26" s="8"/>
      <c r="S26" s="15"/>
    </row>
    <row r="27" spans="1:19" ht="16.5" customHeight="1">
      <c r="A27" s="6" t="s">
        <v>60</v>
      </c>
      <c r="B27" s="7">
        <v>3667</v>
      </c>
      <c r="C27" s="1">
        <v>2.41</v>
      </c>
      <c r="D27" s="8">
        <f t="shared" si="3"/>
        <v>1.9</v>
      </c>
      <c r="E27" s="8">
        <v>1.63</v>
      </c>
      <c r="F27" s="12">
        <f t="shared" si="4"/>
        <v>2.4</v>
      </c>
      <c r="G27" s="12">
        <f t="shared" si="1"/>
        <v>1.0703950000000004</v>
      </c>
      <c r="H27" s="8">
        <v>37.269833812557003</v>
      </c>
      <c r="I27" s="8">
        <v>127.13658571687</v>
      </c>
      <c r="J27" s="15" t="s">
        <v>61</v>
      </c>
      <c r="K27" s="8"/>
      <c r="L27" s="15"/>
      <c r="Q27" s="8"/>
      <c r="R27" s="8"/>
      <c r="S27" s="15"/>
    </row>
    <row r="28" spans="1:19" ht="16.5" customHeight="1">
      <c r="A28" s="6" t="s">
        <v>62</v>
      </c>
      <c r="B28" s="7">
        <v>5827</v>
      </c>
      <c r="C28" s="1">
        <v>3.83</v>
      </c>
      <c r="D28" s="8">
        <f t="shared" si="3"/>
        <v>1.9</v>
      </c>
      <c r="E28" s="8">
        <v>1.63</v>
      </c>
      <c r="F28" s="12">
        <f t="shared" si="4"/>
        <v>2.4</v>
      </c>
      <c r="G28" s="12">
        <f t="shared" si="1"/>
        <v>1.3830790000000004</v>
      </c>
      <c r="H28" s="8">
        <v>37.313948538125999</v>
      </c>
      <c r="I28" s="8">
        <v>127.10867309509</v>
      </c>
      <c r="J28" s="8" t="s">
        <v>63</v>
      </c>
      <c r="K28" s="8"/>
      <c r="L28" s="8"/>
      <c r="Q28" s="8"/>
      <c r="R28" s="8"/>
      <c r="S28" s="8"/>
    </row>
    <row r="29" spans="1:19" ht="16.5" customHeight="1">
      <c r="A29" s="6" t="s">
        <v>64</v>
      </c>
      <c r="B29" s="7">
        <v>5205</v>
      </c>
      <c r="C29" s="1">
        <v>3.42</v>
      </c>
      <c r="D29" s="14">
        <f t="shared" ref="D29:D39" si="5">ROUND(0.305/11,3)*100</f>
        <v>2.8000000000000003</v>
      </c>
      <c r="E29" s="8">
        <v>0</v>
      </c>
      <c r="F29" s="13">
        <f t="shared" ref="F29:F39" si="6">ROUND(0.2909/11,3)*100</f>
        <v>2.6</v>
      </c>
      <c r="G29" s="13">
        <f t="shared" si="1"/>
        <v>1.2946839999999997</v>
      </c>
      <c r="H29" s="14">
        <v>37.328000628700003</v>
      </c>
      <c r="I29" s="8">
        <v>127.09497624189</v>
      </c>
      <c r="J29" s="14" t="s">
        <v>65</v>
      </c>
      <c r="K29" s="8"/>
      <c r="L29" s="14"/>
      <c r="Q29" s="14"/>
      <c r="R29" s="8"/>
      <c r="S29" s="14"/>
    </row>
    <row r="30" spans="1:19" ht="16.5" customHeight="1">
      <c r="A30" s="6" t="s">
        <v>66</v>
      </c>
      <c r="B30" s="7">
        <v>3891</v>
      </c>
      <c r="C30" s="1">
        <v>2.5499999999999998</v>
      </c>
      <c r="D30" s="8">
        <f t="shared" si="5"/>
        <v>2.8000000000000003</v>
      </c>
      <c r="E30" s="8">
        <v>0</v>
      </c>
      <c r="F30" s="13">
        <f t="shared" si="6"/>
        <v>2.6</v>
      </c>
      <c r="G30" s="13">
        <f t="shared" si="1"/>
        <v>1.10311</v>
      </c>
      <c r="H30" s="8">
        <v>37.319397420427997</v>
      </c>
      <c r="I30" s="8">
        <v>127.08876023432001</v>
      </c>
      <c r="J30" s="14" t="s">
        <v>67</v>
      </c>
      <c r="K30" s="8"/>
      <c r="L30" s="14"/>
      <c r="Q30" s="8"/>
      <c r="R30" s="8"/>
      <c r="S30" s="14"/>
    </row>
    <row r="31" spans="1:19" ht="16.5" customHeight="1">
      <c r="A31" s="6" t="s">
        <v>68</v>
      </c>
      <c r="B31" s="7">
        <v>5683</v>
      </c>
      <c r="C31" s="1">
        <v>3.73</v>
      </c>
      <c r="D31" s="8">
        <f t="shared" si="5"/>
        <v>2.8000000000000003</v>
      </c>
      <c r="E31" s="8">
        <v>8.19</v>
      </c>
      <c r="F31" s="13">
        <f t="shared" si="6"/>
        <v>2.6</v>
      </c>
      <c r="G31" s="13">
        <f t="shared" si="1"/>
        <v>0.99521500000000007</v>
      </c>
      <c r="H31" s="8">
        <v>37.328816834831002</v>
      </c>
      <c r="I31" s="8">
        <v>127.07127667384</v>
      </c>
      <c r="J31" s="16" t="s">
        <v>69</v>
      </c>
      <c r="K31" s="8"/>
      <c r="L31" s="16"/>
      <c r="Q31" s="8"/>
      <c r="R31" s="8"/>
      <c r="S31" s="16"/>
    </row>
    <row r="32" spans="1:19" ht="16.5" customHeight="1">
      <c r="A32" s="6" t="s">
        <v>70</v>
      </c>
      <c r="B32" s="7">
        <v>4287</v>
      </c>
      <c r="C32" s="1">
        <v>2.81</v>
      </c>
      <c r="D32" s="8">
        <f t="shared" si="5"/>
        <v>2.8000000000000003</v>
      </c>
      <c r="E32" s="8">
        <v>11.47</v>
      </c>
      <c r="F32" s="12">
        <f t="shared" si="6"/>
        <v>2.6</v>
      </c>
      <c r="G32" s="12">
        <f t="shared" si="1"/>
        <v>0.6453589999999999</v>
      </c>
      <c r="H32" s="8">
        <v>37.333053992852001</v>
      </c>
      <c r="I32" s="8">
        <v>127.12681608491999</v>
      </c>
      <c r="J32" s="8" t="s">
        <v>71</v>
      </c>
      <c r="K32" s="8"/>
      <c r="L32" s="8"/>
      <c r="Q32" s="8"/>
      <c r="R32" s="8"/>
      <c r="S32" s="8"/>
    </row>
    <row r="33" spans="1:19" ht="16.5" customHeight="1">
      <c r="A33" s="6" t="s">
        <v>72</v>
      </c>
      <c r="B33" s="7">
        <v>2484</v>
      </c>
      <c r="C33" s="1">
        <v>1.63</v>
      </c>
      <c r="D33" s="8">
        <f t="shared" si="5"/>
        <v>2.8000000000000003</v>
      </c>
      <c r="E33" s="8">
        <v>0</v>
      </c>
      <c r="F33" s="12">
        <f t="shared" si="6"/>
        <v>2.6</v>
      </c>
      <c r="G33" s="12">
        <f t="shared" si="1"/>
        <v>0.90052599999999983</v>
      </c>
      <c r="H33" s="8">
        <v>37.325307970525003</v>
      </c>
      <c r="I33" s="8">
        <v>127.10742047443</v>
      </c>
      <c r="J33" s="1" t="s">
        <v>73</v>
      </c>
      <c r="K33" s="8"/>
      <c r="Q33" s="8"/>
      <c r="R33" s="8"/>
    </row>
    <row r="34" spans="1:19" ht="16.5" customHeight="1">
      <c r="A34" s="6" t="s">
        <v>74</v>
      </c>
      <c r="B34" s="7">
        <v>3405</v>
      </c>
      <c r="C34" s="1">
        <v>2.2400000000000002</v>
      </c>
      <c r="D34" s="8">
        <f t="shared" si="5"/>
        <v>2.8000000000000003</v>
      </c>
      <c r="E34" s="8">
        <v>0</v>
      </c>
      <c r="F34" s="12">
        <f t="shared" si="6"/>
        <v>2.6</v>
      </c>
      <c r="G34" s="12">
        <f t="shared" si="1"/>
        <v>1.0348480000000002</v>
      </c>
      <c r="H34" s="8">
        <v>37.324790175421001</v>
      </c>
      <c r="I34" s="8">
        <v>127.12218600334</v>
      </c>
      <c r="J34" s="1" t="s">
        <v>75</v>
      </c>
      <c r="K34" s="8"/>
      <c r="Q34" s="8"/>
      <c r="R34" s="8"/>
    </row>
    <row r="35" spans="1:19" ht="16.5" customHeight="1">
      <c r="A35" s="6" t="s">
        <v>76</v>
      </c>
      <c r="B35" s="7">
        <v>6111</v>
      </c>
      <c r="C35" s="1">
        <v>4.01</v>
      </c>
      <c r="D35" s="8">
        <f t="shared" si="5"/>
        <v>2.8000000000000003</v>
      </c>
      <c r="E35" s="8">
        <v>4.91</v>
      </c>
      <c r="F35" s="12">
        <f t="shared" si="6"/>
        <v>2.6</v>
      </c>
      <c r="G35" s="12">
        <f t="shared" si="1"/>
        <v>1.2041429999999997</v>
      </c>
      <c r="H35" s="8">
        <v>37.337752354708996</v>
      </c>
      <c r="I35" s="8">
        <v>127.10305562483001</v>
      </c>
      <c r="J35" s="1" t="s">
        <v>77</v>
      </c>
      <c r="K35" s="8"/>
      <c r="Q35" s="8"/>
      <c r="R35" s="8"/>
    </row>
    <row r="36" spans="1:19" ht="16.5" customHeight="1">
      <c r="A36" s="6" t="s">
        <v>78</v>
      </c>
      <c r="B36" s="7">
        <v>2914</v>
      </c>
      <c r="C36" s="1">
        <v>1.91</v>
      </c>
      <c r="D36" s="8">
        <f t="shared" si="5"/>
        <v>2.8000000000000003</v>
      </c>
      <c r="E36" s="8">
        <v>1.63</v>
      </c>
      <c r="F36" s="13">
        <f t="shared" si="6"/>
        <v>2.6</v>
      </c>
      <c r="G36" s="13">
        <f t="shared" si="1"/>
        <v>0.88899500000000009</v>
      </c>
      <c r="H36" s="8">
        <v>37.304564925397003</v>
      </c>
      <c r="I36" s="8">
        <v>127.081181871</v>
      </c>
      <c r="J36" s="14" t="s">
        <v>79</v>
      </c>
      <c r="K36" s="8"/>
      <c r="L36" s="14"/>
      <c r="Q36" s="8"/>
      <c r="R36" s="8"/>
      <c r="S36" s="14"/>
    </row>
    <row r="37" spans="1:19" ht="16.5" customHeight="1">
      <c r="A37" s="6" t="s">
        <v>80</v>
      </c>
      <c r="B37" s="7">
        <v>5086</v>
      </c>
      <c r="C37" s="1">
        <v>3.34</v>
      </c>
      <c r="D37" s="8">
        <f t="shared" si="5"/>
        <v>2.8000000000000003</v>
      </c>
      <c r="E37" s="8">
        <v>1.63</v>
      </c>
      <c r="F37" s="13">
        <f t="shared" si="6"/>
        <v>2.6</v>
      </c>
      <c r="G37" s="13">
        <f t="shared" si="1"/>
        <v>1.203881</v>
      </c>
      <c r="H37" s="8">
        <v>37.305320153135</v>
      </c>
      <c r="I37" s="8">
        <v>127.08557849245</v>
      </c>
      <c r="J37" s="14" t="s">
        <v>81</v>
      </c>
      <c r="K37" s="8"/>
      <c r="L37" s="14"/>
      <c r="Q37" s="8"/>
      <c r="R37" s="8"/>
      <c r="S37" s="14"/>
    </row>
    <row r="38" spans="1:19" ht="16.5" customHeight="1">
      <c r="A38" s="6" t="s">
        <v>82</v>
      </c>
      <c r="B38" s="7">
        <v>3122</v>
      </c>
      <c r="C38" s="1">
        <v>2.0499999999999998</v>
      </c>
      <c r="D38" s="8">
        <f t="shared" si="5"/>
        <v>2.8000000000000003</v>
      </c>
      <c r="E38" s="8">
        <v>0</v>
      </c>
      <c r="F38" s="12">
        <f t="shared" si="6"/>
        <v>2.6</v>
      </c>
      <c r="G38" s="12">
        <f t="shared" si="1"/>
        <v>0.99301000000000006</v>
      </c>
      <c r="H38" s="8">
        <v>37.298006840844003</v>
      </c>
      <c r="I38" s="8">
        <v>127.06959675828</v>
      </c>
      <c r="J38" s="8" t="s">
        <v>83</v>
      </c>
      <c r="K38" s="8"/>
      <c r="L38" s="8"/>
      <c r="Q38" s="8"/>
      <c r="R38" s="8"/>
      <c r="S38" s="8"/>
    </row>
    <row r="39" spans="1:19" ht="16.5" customHeight="1">
      <c r="A39" s="6" t="s">
        <v>84</v>
      </c>
      <c r="B39" s="7">
        <v>9010</v>
      </c>
      <c r="C39" s="1">
        <v>5.92</v>
      </c>
      <c r="D39" s="8">
        <f t="shared" si="5"/>
        <v>2.8000000000000003</v>
      </c>
      <c r="E39" s="8">
        <v>11.47</v>
      </c>
      <c r="F39" s="13">
        <f t="shared" si="6"/>
        <v>2.6</v>
      </c>
      <c r="G39" s="13">
        <f t="shared" si="1"/>
        <v>1.3301810000000001</v>
      </c>
      <c r="H39" s="8">
        <v>37.317735229831001</v>
      </c>
      <c r="I39" s="8">
        <v>127.06364058187999</v>
      </c>
      <c r="J39" s="14" t="s">
        <v>85</v>
      </c>
      <c r="K39" s="8"/>
      <c r="L39" s="14"/>
      <c r="Q39" s="8"/>
      <c r="R39" s="8"/>
      <c r="S39" s="14"/>
    </row>
    <row r="40" spans="1:19" ht="16.5" customHeight="1">
      <c r="F40" s="17"/>
    </row>
    <row r="41" spans="1:19" ht="16.5" customHeight="1">
      <c r="B41" s="18"/>
    </row>
    <row r="42" spans="1:19" ht="16.5" customHeight="1"/>
    <row r="43" spans="1:19" ht="16.5" customHeight="1"/>
    <row r="44" spans="1:19" ht="16.5" customHeight="1"/>
    <row r="45" spans="1:19" ht="16.5" customHeight="1"/>
    <row r="46" spans="1:19" ht="16.5" customHeight="1"/>
    <row r="47" spans="1:19" ht="16.5" customHeight="1"/>
    <row r="48" spans="1:1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4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신우현</dc:creator>
  <cp:lastModifiedBy>신우현</cp:lastModifiedBy>
  <dcterms:created xsi:type="dcterms:W3CDTF">2022-05-20T02:23:20Z</dcterms:created>
  <dcterms:modified xsi:type="dcterms:W3CDTF">2022-06-17T06:05:00Z</dcterms:modified>
</cp:coreProperties>
</file>