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8f8ad2d46c0952/Documents/"/>
    </mc:Choice>
  </mc:AlternateContent>
  <xr:revisionPtr revIDLastSave="0" documentId="8_{8D270199-BED2-401A-91CF-CFD429D3D153}" xr6:coauthVersionLast="47" xr6:coauthVersionMax="47" xr10:uidLastSave="{00000000-0000-0000-0000-000000000000}"/>
  <bookViews>
    <workbookView xWindow="-28920" yWindow="5370" windowWidth="29040" windowHeight="15840" xr2:uid="{00000000-000D-0000-FFFF-FFFF00000000}"/>
  </bookViews>
  <sheets>
    <sheet name="Crowdfunding" sheetId="2" r:id="rId1"/>
    <sheet name="Category stats" sheetId="3" r:id="rId2"/>
    <sheet name="Sub- Category Stats" sheetId="4" r:id="rId3"/>
    <sheet name="outcome based on Launch date" sheetId="5" r:id="rId4"/>
    <sheet name="outcome based on Goal" sheetId="6" r:id="rId5"/>
    <sheet name="Successful and unsuccessful" sheetId="7" r:id="rId6"/>
  </sheets>
  <definedNames>
    <definedName name="_xlnm._FilterDatabase" localSheetId="5" hidden="1">'Successful and unsuccessful'!$A$1:$A$1001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F26" i="7"/>
  <c r="F25" i="7"/>
  <c r="F9" i="7"/>
  <c r="F12" i="7"/>
  <c r="F22" i="7"/>
  <c r="F19" i="7"/>
  <c r="F18" i="7"/>
  <c r="F15" i="7"/>
  <c r="F7" i="7"/>
  <c r="F4" i="7"/>
  <c r="E3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2" i="6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7" i="6" l="1"/>
  <c r="F7" i="6" s="1"/>
  <c r="E6" i="6"/>
  <c r="H6" i="6" s="1"/>
  <c r="E5" i="6"/>
  <c r="H5" i="6" s="1"/>
  <c r="E8" i="6"/>
  <c r="F8" i="6" s="1"/>
  <c r="H2" i="6"/>
  <c r="G2" i="6"/>
  <c r="E13" i="6"/>
  <c r="G13" i="6" s="1"/>
  <c r="F2" i="6"/>
  <c r="E12" i="6"/>
  <c r="F12" i="6" s="1"/>
  <c r="E11" i="6"/>
  <c r="G11" i="6" s="1"/>
  <c r="E10" i="6"/>
  <c r="H10" i="6" s="1"/>
  <c r="E9" i="6"/>
  <c r="G9" i="6" s="1"/>
  <c r="E4" i="6"/>
  <c r="F4" i="6" s="1"/>
  <c r="F3" i="6"/>
  <c r="H7" i="6" l="1"/>
  <c r="G7" i="6"/>
  <c r="G6" i="6"/>
  <c r="F6" i="6"/>
  <c r="G5" i="6"/>
  <c r="F5" i="6"/>
  <c r="F11" i="6"/>
  <c r="G4" i="6"/>
  <c r="H8" i="6"/>
  <c r="G3" i="6"/>
  <c r="H4" i="6"/>
  <c r="H3" i="6"/>
  <c r="H9" i="6"/>
  <c r="F9" i="6"/>
  <c r="H12" i="6"/>
  <c r="G8" i="6"/>
  <c r="G10" i="6"/>
  <c r="F10" i="6"/>
  <c r="H11" i="6"/>
  <c r="H13" i="6"/>
  <c r="F13" i="6"/>
  <c r="G12" i="6"/>
</calcChain>
</file>

<file path=xl/sharedStrings.xml><?xml version="1.0" encoding="utf-8"?>
<sst xmlns="http://schemas.openxmlformats.org/spreadsheetml/2006/main" count="7131" uniqueCount="2116">
  <si>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</si>
  <si>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</si>
  <si>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</si>
  <si>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</si>
  <si>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</si>
  <si>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</si>
  <si>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</si>
  <si>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</si>
  <si>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</si>
  <si>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</si>
  <si>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</si>
  <si>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</si>
  <si>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</si>
  <si>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</si>
  <si>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</si>
  <si>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</si>
  <si>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</si>
  <si>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</si>
  <si>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</si>
  <si>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</si>
  <si>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</si>
  <si>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</si>
  <si>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</si>
  <si>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</si>
  <si>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</si>
  <si>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</si>
  <si>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</si>
  <si>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</si>
  <si>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</si>
  <si>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</si>
  <si>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</si>
  <si>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</si>
  <si>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</si>
  <si>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</si>
  <si>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</si>
  <si>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</si>
  <si>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</si>
  <si>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</si>
  <si>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</si>
  <si>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</si>
  <si>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</si>
  <si>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</si>
  <si>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</si>
  <si>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</si>
  <si>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</si>
  <si>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</si>
  <si>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</si>
  <si>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</si>
  <si>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</si>
  <si>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</si>
  <si>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</si>
  <si>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</si>
  <si>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</si>
  <si>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</si>
  <si>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</si>
  <si>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</si>
  <si>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</si>
  <si>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</si>
  <si>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</si>
  <si>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</si>
  <si>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</si>
  <si>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</si>
  <si>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</si>
  <si>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</si>
  <si>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</si>
  <si>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</si>
  <si>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</si>
  <si>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</si>
  <si>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</si>
  <si>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</si>
  <si>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</si>
  <si>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</si>
  <si>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</si>
  <si>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</si>
  <si>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</si>
  <si>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</si>
  <si>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</si>
  <si>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</si>
  <si>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</si>
  <si>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</si>
  <si>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</si>
  <si>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</si>
  <si>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</si>
  <si>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</si>
  <si>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</si>
  <si>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</si>
  <si>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</si>
  <si>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</si>
  <si>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</si>
  <si>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</si>
  <si>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</si>
  <si>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</si>
  <si>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</si>
  <si>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</si>
  <si>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</si>
  <si>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</si>
  <si>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</si>
  <si>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</si>
  <si>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</si>
  <si>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</si>
  <si>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</si>
  <si>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</si>
  <si>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</si>
  <si>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</si>
  <si>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</si>
  <si>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</si>
  <si>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</si>
  <si>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</si>
  <si>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</si>
  <si>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</si>
  <si>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</si>
  <si>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</si>
  <si>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</si>
  <si>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</si>
  <si>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</si>
  <si>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</si>
  <si>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</si>
  <si>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</si>
  <si>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</si>
  <si>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</si>
  <si>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</si>
  <si>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</si>
  <si>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</si>
  <si>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</si>
  <si>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</si>
  <si>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</si>
  <si>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</si>
  <si>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</si>
  <si>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</si>
  <si>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</si>
  <si>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</si>
  <si>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</si>
  <si>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</si>
  <si>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</si>
  <si>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</si>
  <si>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</si>
  <si>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</si>
  <si>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</si>
  <si>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</si>
  <si>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</si>
  <si>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</si>
  <si>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</si>
  <si>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</si>
  <si>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</si>
  <si>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</si>
  <si>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</si>
  <si>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</si>
  <si>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</si>
  <si>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</si>
  <si>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</si>
  <si>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</si>
  <si>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</si>
  <si>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</si>
  <si>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</si>
  <si>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</si>
  <si>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</si>
  <si>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</si>
  <si>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</si>
  <si>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</si>
  <si>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</si>
  <si>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</si>
  <si>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</si>
  <si>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</si>
  <si>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</si>
  <si>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</si>
  <si>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</si>
  <si>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</si>
  <si>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</si>
  <si>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</si>
  <si>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</si>
  <si>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</si>
  <si>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</si>
  <si>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</si>
  <si>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</si>
  <si>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</si>
  <si>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</si>
  <si>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</si>
  <si>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</si>
  <si>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</si>
  <si>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</si>
  <si>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</si>
  <si>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</si>
  <si>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</si>
  <si>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</si>
  <si>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</si>
  <si>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</si>
  <si>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</si>
  <si>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</si>
  <si>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</si>
  <si>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</si>
  <si>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</si>
  <si>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</si>
  <si>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</si>
  <si>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</si>
  <si>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</si>
  <si>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</si>
  <si>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</si>
  <si>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</si>
  <si>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</si>
  <si>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</si>
  <si>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</si>
  <si>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</si>
  <si>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</si>
  <si>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</si>
  <si>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</si>
  <si>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</si>
  <si>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</si>
  <si>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</si>
  <si>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</si>
  <si>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</si>
  <si>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</si>
  <si>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</si>
  <si>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</si>
  <si>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</si>
  <si>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</si>
  <si>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</si>
  <si>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</si>
  <si>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</si>
  <si>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</si>
  <si>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</si>
  <si>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</si>
  <si>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</si>
  <si>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</si>
  <si>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</si>
  <si>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</si>
  <si>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</si>
  <si>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</si>
  <si>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</si>
  <si>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</si>
  <si>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</si>
  <si>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</si>
  <si>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</si>
  <si>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</si>
  <si>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</si>
  <si>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</si>
  <si>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</si>
  <si>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</si>
  <si>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</si>
  <si>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</si>
  <si>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</si>
  <si>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</si>
  <si>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</si>
  <si>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</si>
  <si>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</si>
  <si>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</si>
  <si>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</si>
  <si>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</si>
  <si>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</si>
  <si>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</si>
  <si>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</si>
  <si>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</si>
  <si>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</si>
  <si>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</si>
  <si>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</si>
  <si>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</si>
  <si>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</si>
  <si>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</si>
  <si>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</si>
  <si>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</si>
  <si>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</si>
  <si>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</si>
  <si>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</si>
  <si>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</si>
  <si>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</si>
  <si>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</si>
  <si>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</si>
  <si>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</si>
  <si>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</si>
  <si>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</si>
  <si>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</si>
  <si>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</si>
  <si>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</si>
  <si>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</si>
  <si>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</si>
  <si>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</si>
  <si>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</si>
  <si>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</si>
  <si>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</si>
  <si>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</si>
  <si>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</si>
  <si>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</si>
  <si>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</si>
  <si>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</si>
  <si>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</si>
  <si>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</si>
  <si>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</si>
  <si>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</si>
  <si>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</si>
  <si>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</si>
  <si>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</si>
  <si>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</si>
  <si>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</si>
  <si>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</si>
  <si>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</si>
  <si>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</si>
  <si>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</si>
  <si>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</si>
  <si>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</si>
  <si>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</si>
  <si>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</si>
  <si>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</si>
  <si>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</si>
  <si>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</si>
  <si>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</si>
  <si>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</si>
  <si>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</si>
  <si>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</si>
  <si>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</si>
  <si>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</si>
  <si>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</si>
  <si>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</si>
  <si>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</si>
  <si>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</si>
  <si>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</si>
  <si>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</si>
  <si>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</si>
  <si>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</si>
  <si>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</si>
  <si>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</si>
  <si>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</si>
  <si>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</si>
  <si>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</si>
  <si>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</si>
  <si>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</si>
  <si>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</si>
  <si>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</si>
  <si>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</si>
  <si>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</si>
  <si>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</si>
  <si>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</si>
  <si>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</si>
  <si>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</si>
  <si>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</si>
  <si>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</si>
  <si>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</si>
  <si>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</si>
  <si>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</si>
  <si>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</si>
  <si>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</si>
  <si>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</si>
  <si>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</si>
  <si>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</si>
  <si>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</si>
  <si>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</si>
  <si>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</si>
  <si>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</si>
  <si>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</si>
  <si>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</si>
  <si>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</si>
  <si>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</si>
  <si>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</si>
  <si>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</si>
  <si>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</si>
  <si>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</si>
  <si>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</si>
  <si>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</si>
  <si>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</si>
  <si>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</si>
  <si>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</si>
  <si>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</si>
  <si>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</si>
  <si>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</si>
  <si>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</si>
  <si>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</si>
  <si>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</si>
  <si>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</si>
  <si>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</si>
  <si>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</si>
  <si>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</si>
  <si>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</si>
  <si>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</si>
  <si>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</si>
  <si>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</si>
  <si>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</si>
  <si>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</si>
  <si>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</si>
  <si>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</si>
  <si>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</si>
  <si>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</si>
  <si>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</si>
  <si>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</si>
  <si>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</si>
  <si>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</si>
  <si>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</si>
  <si>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</si>
  <si>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</si>
  <si>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</si>
  <si>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</si>
  <si>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</si>
  <si>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</si>
  <si>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</si>
  <si>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</si>
  <si>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</si>
  <si>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</si>
  <si>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</si>
  <si>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</si>
  <si>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</si>
  <si>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</si>
  <si>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</si>
  <si>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</si>
  <si>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</si>
  <si>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</si>
  <si>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</si>
  <si>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</si>
  <si>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</si>
  <si>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</si>
  <si>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</si>
  <si>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</si>
  <si>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</si>
  <si>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</si>
  <si>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</si>
  <si>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</si>
  <si>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</si>
  <si>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</si>
  <si>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</si>
  <si>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</si>
  <si>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</si>
  <si>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</si>
  <si>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</si>
  <si>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</si>
  <si>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</si>
  <si>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</si>
  <si>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</si>
  <si>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</si>
  <si>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</si>
  <si>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</si>
  <si>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</si>
  <si>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</si>
  <si>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</si>
  <si>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</si>
  <si>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</si>
  <si>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</si>
  <si>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</si>
  <si>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</si>
  <si>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</si>
  <si>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</si>
  <si>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</si>
  <si>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</si>
  <si>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</si>
  <si>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</si>
  <si>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</si>
  <si>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</si>
  <si>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</si>
  <si>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</si>
  <si>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</si>
  <si>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</si>
  <si>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</si>
  <si>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</si>
  <si>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</si>
  <si>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</si>
  <si>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</si>
  <si>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</si>
  <si>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</si>
  <si>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</si>
  <si>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</si>
  <si>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</si>
  <si>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</si>
  <si>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</si>
  <si>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</si>
  <si>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</si>
  <si>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</si>
  <si>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</si>
  <si>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</si>
  <si>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</si>
  <si>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</si>
  <si>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</si>
  <si>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</si>
  <si>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</si>
  <si>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</si>
  <si>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</si>
  <si>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</si>
  <si>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</si>
  <si>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</si>
  <si>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</si>
  <si>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</si>
  <si>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</si>
  <si>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</si>
  <si>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</si>
  <si>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</si>
  <si>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</si>
  <si>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</si>
  <si>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</si>
  <si>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</si>
  <si>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</si>
  <si>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</si>
  <si>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</si>
  <si>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</si>
  <si>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</si>
  <si>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</si>
  <si>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</si>
  <si>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</si>
  <si>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</si>
  <si>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</si>
  <si>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</si>
  <si>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</si>
  <si>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</si>
  <si>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</si>
  <si>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</si>
  <si>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</si>
  <si>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</si>
  <si>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</si>
  <si>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</si>
  <si>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</si>
  <si>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</si>
  <si>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</si>
  <si>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</si>
  <si>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</si>
  <si>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</si>
  <si>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</si>
  <si>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</si>
  <si>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</si>
  <si>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</si>
  <si>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</si>
  <si>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</si>
  <si>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</si>
  <si>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</si>
  <si>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</si>
  <si>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</si>
  <si>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</si>
  <si>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</si>
  <si>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</si>
  <si>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</si>
  <si>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</si>
  <si>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</si>
  <si>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</si>
  <si>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</si>
  <si>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</si>
  <si>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</si>
  <si>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</si>
  <si>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</si>
  <si>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</si>
  <si>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</si>
  <si>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</si>
  <si>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</si>
  <si>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</si>
  <si>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</si>
  <si>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</si>
  <si>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</si>
  <si>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</si>
  <si>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</si>
  <si>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</si>
  <si>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</si>
  <si>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</si>
  <si>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</si>
  <si>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</si>
  <si>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</si>
  <si>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</si>
  <si>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</si>
  <si>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</si>
  <si>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</si>
  <si>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</si>
  <si>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</si>
  <si>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</si>
  <si>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</si>
  <si>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</si>
  <si>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</si>
  <si>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</si>
  <si>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</si>
  <si>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</si>
  <si>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</si>
  <si>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</si>
  <si>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</si>
  <si>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</si>
  <si>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</si>
  <si>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</si>
  <si>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</si>
  <si>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</si>
  <si>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</si>
  <si>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</si>
  <si>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</si>
  <si>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</si>
  <si>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</si>
  <si>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</si>
  <si>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</si>
  <si>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</si>
  <si>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</si>
  <si>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</si>
  <si>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</si>
  <si>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</si>
  <si>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</si>
  <si>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</si>
  <si>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</si>
  <si>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</si>
  <si>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</si>
  <si>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</si>
  <si>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</si>
  <si>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</si>
  <si>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</si>
  <si>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</si>
  <si>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</si>
  <si>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</si>
  <si>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</si>
  <si>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</si>
  <si>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</si>
  <si>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</si>
  <si>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</si>
  <si>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</si>
  <si>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</si>
  <si>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</si>
  <si>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</si>
  <si>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</si>
  <si>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</si>
  <si>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</si>
  <si>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</si>
  <si>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</si>
  <si>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</si>
  <si>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</si>
  <si>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</si>
  <si>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</si>
  <si>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</si>
  <si>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</si>
  <si>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</si>
  <si>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</si>
  <si>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</si>
  <si>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</si>
  <si>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</si>
  <si>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</si>
  <si>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</si>
  <si>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</si>
  <si>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</si>
  <si>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</si>
  <si>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</si>
  <si>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</si>
  <si>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</si>
  <si>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</si>
  <si>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</si>
  <si>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</si>
  <si>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</si>
  <si>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</si>
  <si>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</si>
  <si>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</si>
  <si>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</si>
  <si>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</si>
  <si>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</si>
  <si>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</si>
  <si>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</si>
  <si>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</si>
  <si>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</si>
  <si>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</si>
  <si>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</si>
  <si>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</si>
  <si>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</si>
  <si>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</si>
  <si>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</si>
  <si>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</si>
  <si>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</si>
  <si>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</si>
  <si>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</si>
  <si>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</si>
  <si>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</si>
  <si>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</si>
  <si>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</si>
  <si>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</si>
  <si>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</si>
  <si>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</si>
  <si>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</si>
  <si>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</si>
  <si>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</si>
  <si>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</si>
  <si>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</si>
  <si>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</si>
  <si>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</si>
  <si>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</si>
  <si>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</si>
  <si>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</si>
  <si>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</si>
  <si>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</si>
  <si>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</si>
  <si>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</si>
  <si>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</si>
  <si>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</si>
  <si>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</si>
  <si>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</si>
  <si>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</si>
  <si>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</si>
  <si>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</si>
  <si>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</si>
  <si>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</si>
  <si>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</si>
  <si>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</si>
  <si>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</si>
  <si>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</si>
  <si>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</si>
  <si>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</si>
  <si>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</si>
  <si>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</si>
  <si>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</si>
  <si>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</si>
  <si>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</si>
  <si>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</si>
  <si>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</si>
  <si>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</si>
  <si>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</si>
  <si>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</si>
  <si>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</si>
  <si>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</si>
  <si>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</si>
  <si>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</si>
  <si>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</si>
  <si>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</si>
  <si>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</si>
  <si>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</si>
  <si>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</si>
  <si>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</si>
  <si>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</si>
  <si>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</si>
  <si>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</si>
  <si>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</si>
  <si>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</si>
  <si>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</si>
  <si>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</si>
  <si>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</si>
  <si>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</si>
  <si>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</si>
  <si>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</si>
  <si>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</si>
  <si>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</si>
  <si>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</si>
  <si>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</si>
  <si>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</si>
  <si>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</si>
  <si>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</si>
  <si>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</si>
  <si>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</si>
  <si>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</si>
  <si>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</si>
  <si>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</si>
  <si>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</si>
  <si>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</si>
  <si>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</si>
  <si>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</si>
  <si>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</si>
  <si>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</si>
  <si>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</si>
  <si>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</si>
  <si>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</si>
  <si>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</si>
  <si>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</si>
  <si>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</si>
  <si>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</si>
  <si>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</si>
  <si>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</si>
  <si>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</si>
  <si>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</si>
  <si>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</si>
  <si>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</si>
  <si>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</si>
  <si>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</si>
  <si>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</si>
  <si>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</si>
  <si>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</si>
  <si>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</si>
  <si>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</si>
  <si>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</si>
  <si>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</si>
  <si>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</si>
  <si>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</si>
  <si>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</si>
  <si>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</si>
  <si>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</si>
  <si>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</si>
  <si>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</si>
  <si>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</si>
  <si>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</si>
  <si>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</si>
  <si>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</si>
  <si>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</si>
  <si>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</si>
  <si>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</si>
  <si>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</si>
  <si>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</si>
  <si>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</si>
  <si>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</si>
  <si>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</si>
  <si>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</si>
  <si>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</si>
  <si>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</si>
  <si>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</si>
  <si>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</si>
  <si>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</si>
  <si>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</si>
  <si>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</si>
  <si>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</si>
  <si>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</si>
  <si>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</si>
  <si>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</si>
  <si>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</si>
  <si>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</si>
  <si>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</si>
  <si>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</si>
  <si>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</si>
  <si>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</si>
  <si>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</si>
  <si>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</si>
  <si>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</si>
  <si>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</si>
  <si>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</si>
  <si>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</si>
  <si>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</si>
  <si>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</si>
  <si>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</si>
  <si>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</si>
  <si>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</si>
  <si>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</si>
  <si>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</si>
  <si>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</si>
  <si>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</si>
  <si>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</si>
  <si>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</si>
  <si>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</si>
  <si>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</si>
  <si>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</si>
  <si>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</si>
  <si>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</si>
  <si>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</si>
  <si>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</si>
  <si>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</si>
  <si>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</si>
  <si>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</si>
  <si>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</si>
  <si>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</si>
  <si>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</si>
  <si>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</si>
  <si>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</si>
  <si>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</si>
  <si>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</si>
  <si>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</si>
  <si>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</si>
  <si>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</si>
  <si>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</si>
  <si>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</si>
  <si>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</si>
  <si>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</si>
  <si>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</si>
  <si>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</si>
  <si>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</si>
  <si>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</si>
  <si>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</si>
  <si>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</si>
  <si>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</si>
  <si>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</si>
  <si>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</si>
  <si>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</si>
  <si>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</si>
  <si>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</si>
  <si>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</si>
  <si>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</si>
  <si>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</si>
  <si>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</si>
  <si>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</si>
  <si>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</si>
  <si>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</si>
  <si>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</si>
  <si>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</si>
  <si>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</si>
  <si>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</si>
  <si>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</si>
  <si>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</si>
  <si>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</si>
  <si>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</si>
  <si>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</si>
  <si>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</si>
  <si>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</si>
  <si>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</si>
  <si>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</si>
  <si>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</si>
  <si>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</si>
  <si>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</si>
  <si>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</si>
  <si>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</si>
  <si>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</si>
  <si>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</si>
  <si>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</si>
  <si>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</si>
  <si>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</si>
  <si>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</si>
  <si>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</si>
  <si>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</si>
  <si>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</si>
  <si>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</si>
  <si>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</si>
  <si>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</si>
  <si>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</si>
  <si>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</si>
  <si>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</si>
  <si>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</si>
  <si>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</si>
  <si>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</si>
  <si>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</si>
  <si>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</si>
  <si>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</si>
  <si>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</si>
  <si>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</si>
  <si>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</si>
  <si>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</si>
  <si>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</si>
  <si>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</si>
  <si>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</si>
  <si>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</si>
  <si>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</si>
  <si>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</si>
  <si>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</si>
  <si>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</si>
  <si>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</si>
  <si>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</si>
  <si>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</si>
  <si>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</si>
  <si>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</si>
  <si>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</si>
  <si>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</si>
  <si>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</si>
  <si>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</si>
  <si>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</si>
  <si>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</si>
  <si>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</si>
  <si>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</si>
  <si>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</si>
  <si>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</si>
  <si>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</si>
  <si>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</si>
  <si>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</si>
  <si>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</si>
  <si>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</si>
  <si>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</si>
  <si>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</si>
  <si>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</si>
  <si>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</si>
  <si>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</si>
  <si>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</si>
  <si>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</si>
  <si>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</si>
  <si>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</si>
  <si>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</si>
  <si>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</si>
  <si>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</si>
  <si>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</si>
  <si>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</si>
  <si>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</si>
  <si>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</si>
  <si>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</si>
  <si>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</si>
  <si>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</si>
  <si>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</si>
  <si>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</si>
  <si>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</si>
  <si>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</si>
  <si>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</si>
  <si>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</si>
  <si>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</si>
  <si>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</si>
  <si>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</si>
  <si>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</si>
  <si>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</si>
  <si>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</si>
  <si>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</si>
  <si>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</si>
  <si>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</si>
  <si>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</si>
  <si>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</si>
  <si>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</si>
  <si>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</si>
  <si>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</si>
  <si>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</si>
  <si>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</si>
  <si>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</si>
  <si>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</si>
  <si>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</si>
  <si>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</si>
  <si>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</si>
  <si>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</si>
  <si>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</si>
  <si>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</si>
  <si>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</si>
  <si>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</si>
  <si>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</si>
  <si>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</si>
  <si>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</si>
  <si>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</si>
  <si>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</si>
  <si>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</si>
  <si>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</si>
  <si>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</si>
  <si>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</si>
  <si>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</si>
  <si>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</si>
  <si>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</si>
  <si>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</si>
  <si>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</si>
  <si>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</si>
  <si>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</si>
  <si>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</si>
  <si>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</si>
  <si>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</si>
  <si>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</si>
  <si>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</si>
  <si>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</si>
  <si>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</si>
  <si>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</si>
  <si>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</si>
  <si>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</si>
  <si>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</si>
  <si>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</si>
  <si>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</si>
  <si>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</si>
  <si>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</si>
  <si>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</si>
  <si>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</si>
  <si>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</si>
  <si>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</si>
  <si>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</si>
  <si>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</si>
  <si>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</si>
  <si>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</si>
  <si>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</si>
  <si>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</si>
  <si>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</si>
  <si>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</si>
  <si>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</si>
  <si>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</si>
  <si>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</si>
  <si>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</si>
  <si>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</si>
  <si>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</si>
  <si>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</si>
  <si>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</si>
  <si>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</si>
  <si>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</si>
  <si>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</si>
  <si>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</si>
  <si>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</si>
  <si>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</si>
  <si>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</si>
  <si>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</si>
  <si>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</si>
  <si>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</si>
  <si>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</si>
  <si>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</si>
  <si>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</si>
  <si>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</si>
  <si>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</si>
  <si>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</si>
  <si>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</si>
  <si>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</si>
  <si>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</si>
  <si>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</si>
  <si>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</si>
  <si>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</si>
  <si>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</si>
  <si>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</si>
  <si>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</si>
  <si>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</si>
  <si>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</si>
  <si>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</si>
  <si>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</si>
  <si>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</si>
  <si>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</si>
  <si>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</si>
  <si>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</si>
  <si>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</si>
  <si>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</si>
  <si>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</si>
  <si>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</si>
  <si>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</si>
  <si>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</si>
  <si>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</si>
  <si>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</si>
  <si>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</si>
  <si>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</si>
  <si>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</si>
  <si>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</si>
  <si>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</si>
  <si>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</si>
  <si>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</si>
  <si>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</si>
  <si>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</si>
  <si>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</si>
  <si>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</si>
  <si>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</si>
  <si>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</si>
  <si>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</si>
  <si>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</si>
  <si>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</si>
  <si>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</si>
  <si>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</si>
  <si>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</si>
  <si>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</si>
  <si>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</si>
  <si>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</si>
  <si>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</si>
  <si>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</si>
  <si>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</si>
  <si>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</si>
  <si>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</si>
  <si>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</si>
  <si>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</si>
  <si>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</si>
  <si>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</si>
  <si>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</si>
  <si>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</si>
  <si>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</si>
  <si>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</si>
  <si>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</si>
  <si>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</si>
  <si>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</si>
  <si>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</si>
  <si>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</si>
  <si>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</si>
  <si>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</si>
  <si>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</si>
  <si>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</si>
  <si>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</si>
  <si>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</si>
  <si>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</si>
  <si>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</si>
  <si>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</si>
  <si>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</si>
  <si>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</si>
  <si>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</si>
  <si>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</si>
  <si>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</si>
  <si>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</si>
  <si>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</si>
  <si>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</si>
  <si>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</si>
  <si>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</si>
  <si>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</si>
  <si>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</si>
  <si>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</si>
  <si>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</si>
  <si>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</si>
  <si>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</si>
  <si>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</si>
  <si>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</si>
  <si>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</si>
  <si>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</si>
  <si>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</si>
  <si>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</si>
  <si>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</si>
  <si>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</si>
  <si>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</si>
  <si>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</si>
  <si>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</si>
  <si>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</si>
  <si>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</si>
  <si>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</si>
  <si>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</si>
  <si>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</si>
  <si>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</si>
  <si>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</si>
  <si>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</si>
  <si>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</si>
  <si>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</si>
  <si>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</si>
  <si>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</si>
  <si>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</si>
  <si>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</si>
  <si>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</si>
  <si>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</si>
  <si>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</si>
  <si>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</si>
  <si>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</si>
  <si>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</si>
  <si>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</si>
  <si>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</si>
  <si>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</si>
  <si>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</si>
  <si>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</si>
  <si>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</si>
  <si>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</si>
  <si>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</si>
  <si>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</si>
  <si>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</si>
  <si>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</si>
  <si>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</si>
  <si>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</si>
  <si>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</si>
  <si>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</si>
  <si>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</si>
  <si>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</si>
  <si>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</si>
  <si>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</si>
  <si>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</si>
  <si>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</si>
  <si>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</si>
  <si>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</si>
  <si>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</si>
  <si>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</si>
  <si>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</si>
  <si>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</si>
  <si>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</si>
  <si>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</si>
  <si>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</si>
  <si>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</si>
  <si>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</si>
  <si>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</si>
  <si>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</si>
  <si>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</si>
  <si>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</si>
  <si>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</si>
  <si>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</si>
  <si>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</si>
  <si>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</si>
  <si>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</si>
  <si>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</si>
  <si>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</si>
  <si>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</si>
  <si>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</si>
  <si>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</si>
  <si>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</si>
  <si>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</si>
  <si>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</si>
  <si>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</si>
  <si>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</si>
  <si>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</si>
  <si>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</si>
  <si>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</si>
  <si>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</si>
  <si>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</si>
  <si>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</si>
  <si>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</si>
  <si>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</si>
  <si>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</si>
  <si>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</si>
  <si>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</si>
  <si>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</si>
  <si>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</si>
  <si>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</si>
  <si>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</si>
  <si>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</si>
  <si>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</si>
  <si>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</si>
  <si>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</si>
  <si>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</si>
  <si>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</si>
  <si>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</si>
  <si>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</si>
  <si>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</si>
  <si>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</si>
  <si>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</si>
  <si>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</si>
  <si>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</si>
  <si>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</si>
  <si>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</si>
  <si>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</si>
  <si>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</si>
  <si>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</si>
  <si>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</si>
  <si>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</si>
  <si>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</si>
  <si>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</si>
  <si>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</si>
  <si>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</si>
  <si>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</si>
  <si>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</si>
  <si>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</si>
  <si>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</si>
  <si>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</si>
  <si>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</si>
  <si>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</si>
  <si>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</si>
  <si>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</si>
  <si>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</si>
  <si>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</si>
  <si>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</si>
  <si>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</si>
  <si>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</si>
  <si>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</si>
  <si>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</si>
  <si>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</si>
  <si>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</si>
  <si>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</si>
  <si>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</si>
  <si>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</si>
  <si>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</si>
  <si>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</si>
  <si>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</si>
  <si>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</si>
  <si>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</si>
  <si>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</si>
  <si>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</si>
  <si>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</si>
  <si>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</si>
  <si>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</si>
  <si>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</si>
  <si>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</si>
  <si>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</si>
  <si>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</si>
  <si>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</si>
  <si>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</si>
  <si>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</si>
  <si>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</si>
  <si>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</si>
  <si>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</si>
  <si>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</si>
  <si>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</si>
  <si>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</si>
  <si>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</si>
  <si>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</si>
  <si>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</si>
  <si>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</si>
  <si>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</si>
  <si>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</si>
  <si>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</si>
  <si>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</si>
  <si>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</si>
  <si>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</si>
  <si>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</si>
  <si>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</si>
  <si>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</si>
  <si>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</si>
  <si>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</si>
  <si>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</si>
  <si>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</si>
  <si>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</si>
  <si>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</si>
  <si>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</si>
  <si>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</si>
  <si>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</si>
  <si>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</si>
  <si>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</si>
  <si>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</si>
  <si>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</si>
  <si>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</si>
  <si>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</si>
  <si>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</si>
  <si>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</si>
  <si>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</si>
  <si>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</si>
  <si>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</si>
  <si>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</si>
  <si>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</si>
  <si>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</si>
  <si>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</si>
  <si>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</si>
  <si>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</si>
  <si>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</si>
  <si>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</si>
  <si>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</si>
  <si>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</si>
  <si>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</si>
  <si>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</si>
  <si>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</si>
  <si>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</si>
  <si>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</si>
  <si>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</si>
  <si>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</si>
  <si>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</si>
  <si>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</si>
  <si>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</si>
  <si>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</si>
  <si>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</si>
  <si>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</si>
  <si>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</si>
  <si>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</si>
  <si>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</si>
  <si>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</si>
  <si>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</si>
  <si>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</si>
  <si>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</si>
  <si>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</si>
  <si>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</si>
  <si>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</si>
  <si>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</si>
  <si>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</si>
  <si>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</si>
  <si>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</si>
  <si>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</si>
  <si>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</si>
  <si>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</si>
  <si>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</si>
  <si>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</si>
  <si>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</si>
  <si>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</si>
  <si>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</si>
  <si>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</si>
  <si>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</si>
  <si>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</si>
  <si>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</si>
  <si>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</si>
  <si>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</si>
  <si>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</si>
  <si>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</si>
  <si>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</si>
  <si>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</si>
  <si>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</si>
  <si>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</si>
  <si>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</si>
  <si>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</si>
  <si>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</si>
  <si>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</si>
  <si>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</si>
  <si>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</si>
  <si>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</si>
  <si>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</si>
  <si>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</si>
  <si>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</si>
  <si>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</si>
  <si>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</si>
  <si>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</si>
  <si>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</si>
  <si>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</si>
  <si>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</si>
  <si>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</si>
  <si>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</si>
  <si>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</si>
  <si>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</si>
  <si>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</si>
  <si>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</si>
  <si>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</si>
  <si>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</si>
  <si>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</si>
  <si>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</si>
  <si>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</si>
  <si>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</si>
  <si>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</si>
  <si>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</si>
  <si>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</si>
  <si>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</si>
  <si>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</si>
  <si>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</si>
  <si>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</si>
  <si>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</si>
  <si>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</si>
  <si>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</si>
  <si>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</si>
  <si>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</si>
  <si>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</si>
  <si>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</si>
  <si>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</si>
  <si>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</si>
  <si>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</si>
  <si>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</si>
  <si>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</si>
  <si>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</si>
  <si>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</si>
  <si>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</si>
  <si>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</si>
  <si>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</si>
  <si>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</si>
  <si>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</si>
  <si>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</si>
  <si>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</si>
  <si>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</si>
  <si>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</si>
  <si>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</si>
  <si>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</si>
  <si>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</si>
  <si>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</si>
  <si>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</si>
  <si>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</si>
  <si>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</si>
  <si>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</si>
  <si>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</si>
  <si>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</si>
  <si>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</si>
  <si>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</si>
  <si>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</si>
  <si>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</si>
  <si>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</si>
  <si>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</si>
  <si>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</si>
  <si>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</si>
  <si>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</si>
  <si>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</si>
  <si>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</si>
  <si>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</si>
  <si>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</si>
  <si>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</si>
  <si>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</si>
  <si>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</si>
  <si>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</si>
  <si>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</si>
  <si>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</si>
  <si>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</si>
  <si>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</si>
  <si>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</si>
  <si>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</si>
  <si>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</si>
  <si>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</si>
  <si>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</si>
  <si>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</si>
  <si>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</si>
  <si>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</si>
  <si>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</si>
  <si>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</si>
  <si>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</si>
  <si>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</si>
  <si>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</si>
  <si>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</si>
  <si>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</si>
  <si>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</si>
  <si>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</si>
  <si>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</si>
  <si>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</si>
  <si>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</si>
  <si>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</si>
  <si>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</si>
  <si>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</si>
  <si>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</si>
  <si>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</si>
  <si>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</si>
  <si>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</si>
  <si>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</si>
  <si>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</si>
  <si>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</si>
  <si>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</si>
  <si>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</si>
  <si>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</si>
  <si>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</si>
  <si>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</si>
  <si>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</si>
  <si>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</si>
  <si>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</si>
  <si>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</si>
  <si>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</si>
  <si>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</si>
  <si>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</si>
  <si>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</si>
  <si>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</si>
  <si>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</si>
  <si>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</si>
  <si>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</si>
  <si>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</si>
  <si>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</si>
  <si>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</si>
  <si>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</si>
  <si>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</si>
  <si>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</si>
  <si>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</si>
  <si>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</si>
  <si>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</si>
  <si>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</si>
  <si>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</si>
  <si>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</si>
  <si>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</si>
  <si>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</si>
  <si>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</si>
  <si>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</si>
  <si>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</si>
  <si>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</si>
  <si>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</si>
  <si>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</si>
  <si>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</si>
  <si>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</si>
  <si>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</si>
  <si>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</si>
  <si>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</si>
  <si>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</si>
  <si>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</si>
  <si>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</si>
  <si>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</si>
  <si>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</si>
  <si>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</si>
  <si>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</si>
  <si>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</si>
  <si>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</si>
  <si>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</si>
  <si>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</si>
  <si>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</si>
  <si>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</si>
  <si>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</si>
  <si>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</si>
  <si>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</si>
  <si>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</si>
  <si>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</si>
  <si>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</si>
  <si>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</si>
  <si>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</si>
  <si>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</si>
  <si>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</si>
  <si>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</si>
  <si>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</si>
  <si>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</si>
  <si>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</si>
  <si>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</si>
  <si>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</si>
  <si>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</si>
  <si>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</si>
  <si>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</si>
  <si>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</si>
  <si>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</si>
  <si>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</si>
  <si>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</si>
  <si>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</si>
  <si>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</si>
  <si>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</si>
  <si>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</si>
  <si>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</si>
  <si>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</si>
  <si>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</si>
  <si>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</si>
  <si>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</si>
  <si>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</si>
  <si>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</si>
  <si>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</si>
  <si>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</si>
  <si>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</si>
  <si>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</si>
  <si>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</si>
  <si>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</si>
  <si>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</si>
  <si>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</si>
  <si>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</si>
  <si>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</si>
  <si>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</si>
  <si>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</si>
  <si>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</si>
  <si>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</si>
  <si>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</si>
  <si>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</si>
  <si>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</si>
  <si>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</si>
  <si>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</si>
  <si>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</si>
  <si>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</si>
  <si>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</si>
  <si>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</si>
  <si>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</si>
  <si>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</si>
  <si>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</si>
  <si>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</si>
  <si>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</si>
  <si>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</si>
  <si>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</si>
  <si>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</si>
  <si>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</si>
  <si>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</si>
  <si>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</si>
  <si>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</si>
  <si>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</si>
  <si>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</si>
  <si>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</si>
  <si>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</si>
  <si>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</si>
  <si>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</si>
  <si>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</si>
  <si>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</si>
  <si>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</si>
  <si>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</si>
  <si>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</si>
  <si>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</si>
  <si>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</si>
  <si>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</si>
  <si>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</si>
  <si>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</si>
  <si>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</si>
  <si>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</si>
  <si>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</si>
  <si>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</si>
  <si>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</si>
  <si>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</si>
  <si>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</si>
  <si>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</si>
  <si>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</si>
  <si>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</si>
  <si>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</si>
  <si>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</si>
  <si>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</si>
  <si>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</si>
  <si>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</si>
  <si>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</si>
  <si>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</si>
  <si>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</si>
  <si>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</si>
  <si>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</si>
  <si>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</si>
  <si>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</si>
  <si>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</si>
  <si>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</si>
  <si>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</si>
  <si>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</si>
  <si>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</si>
  <si>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</si>
  <si>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</si>
  <si>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</si>
  <si>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</si>
  <si>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</si>
  <si>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</si>
  <si>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</si>
  <si>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</si>
  <si>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</si>
  <si>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</si>
  <si>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</si>
  <si>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</si>
  <si>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</si>
  <si>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</si>
  <si>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</si>
  <si>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</si>
  <si>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</si>
  <si>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</si>
  <si>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</si>
  <si>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</si>
  <si>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</si>
  <si>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</si>
  <si>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</si>
  <si>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</si>
  <si>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</si>
  <si>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</si>
  <si>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</si>
  <si>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</si>
  <si>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</si>
  <si>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</si>
  <si>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</si>
  <si>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</si>
  <si>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</si>
  <si>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</si>
  <si>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</si>
  <si>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</si>
  <si>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</si>
  <si>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</si>
  <si>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</si>
  <si>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</si>
  <si>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</si>
  <si>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</si>
  <si>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</si>
  <si>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</si>
  <si>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</si>
  <si>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</si>
  <si>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</si>
  <si>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</si>
  <si>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</si>
  <si>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</si>
  <si>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</si>
  <si>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</si>
  <si>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</si>
  <si>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</si>
  <si>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</si>
  <si>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</si>
  <si>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</si>
  <si>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</si>
  <si>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</si>
  <si>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</si>
  <si>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</si>
  <si>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</si>
  <si>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</si>
  <si>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</si>
  <si>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</si>
  <si>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</si>
  <si>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</si>
  <si>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</si>
  <si>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</si>
  <si>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</si>
  <si>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</si>
  <si>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</si>
  <si>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</si>
  <si>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</si>
  <si>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</si>
  <si>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</si>
  <si>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</si>
  <si>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</si>
  <si>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</si>
  <si>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</si>
  <si>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</si>
  <si>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</si>
  <si>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</si>
  <si>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</si>
  <si>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</si>
  <si>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</si>
  <si>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</si>
  <si>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</si>
  <si>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</si>
  <si>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</si>
  <si>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</si>
  <si>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</si>
  <si>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</si>
  <si>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</si>
  <si>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</si>
  <si>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</si>
  <si>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</si>
  <si>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</si>
  <si>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</si>
  <si>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</si>
  <si>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</si>
  <si>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</si>
  <si>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</si>
  <si>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</si>
  <si>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</si>
  <si>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</si>
  <si>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</si>
  <si>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</si>
  <si>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</si>
  <si>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</si>
  <si>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</si>
  <si>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</si>
  <si>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</si>
  <si>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</si>
  <si>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</si>
  <si>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</si>
  <si>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</si>
  <si>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</si>
  <si>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</si>
  <si>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</si>
  <si>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</si>
  <si>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</si>
  <si>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</si>
  <si>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</si>
  <si>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</si>
  <si>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</si>
  <si>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</si>
  <si>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</si>
  <si>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</si>
  <si>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</si>
  <si>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</si>
  <si>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</si>
  <si>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</si>
  <si>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</si>
  <si>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</si>
  <si>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</si>
  <si>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</si>
  <si>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</si>
  <si>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</si>
  <si>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</si>
  <si>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</si>
  <si>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</si>
  <si>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</si>
  <si>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</si>
  <si>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</si>
  <si>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</si>
  <si>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</si>
  <si>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</si>
  <si>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</si>
  <si>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</si>
  <si>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</si>
  <si>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</si>
  <si>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</si>
  <si>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</si>
  <si>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</si>
  <si>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</si>
  <si>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</si>
  <si>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</si>
  <si>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</si>
  <si>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</si>
  <si>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</si>
  <si>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</si>
  <si>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</si>
  <si>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</si>
  <si>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</si>
  <si>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</si>
  <si>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</si>
  <si>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</si>
  <si>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</si>
  <si>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</si>
  <si>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</si>
  <si>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</si>
  <si>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</si>
  <si>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</si>
  <si>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</si>
  <si>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</si>
  <si>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</si>
  <si>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</si>
  <si>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</si>
  <si>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</si>
  <si>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</si>
  <si>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</si>
  <si>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</si>
  <si>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</si>
  <si>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</si>
  <si>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</si>
  <si>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</si>
  <si>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</si>
  <si>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</si>
  <si>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</si>
  <si>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</si>
  <si>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</si>
  <si>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</si>
  <si>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</si>
  <si>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</si>
  <si>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</si>
  <si>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</si>
  <si>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</si>
  <si>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</si>
  <si>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</si>
  <si>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</si>
  <si>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</si>
  <si>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</si>
  <si>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</si>
  <si>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</si>
  <si>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</si>
  <si>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</si>
  <si>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</si>
  <si>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</si>
  <si>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</si>
  <si>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</si>
  <si>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</si>
  <si>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</si>
  <si>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</si>
  <si>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</si>
  <si>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</si>
  <si>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</si>
  <si>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</si>
  <si>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</si>
  <si>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</si>
  <si>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</si>
  <si>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</si>
  <si>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</si>
  <si>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</si>
  <si>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</si>
  <si>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</si>
  <si>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</si>
  <si>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</si>
  <si>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</si>
  <si>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</si>
  <si>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</si>
  <si>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</si>
  <si>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</si>
  <si>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</si>
  <si>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</si>
  <si>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</si>
  <si>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</si>
  <si>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</si>
  <si>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</si>
  <si>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</si>
  <si>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</si>
  <si>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</si>
  <si>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</si>
  <si>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</si>
  <si>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</si>
  <si>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</si>
  <si>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</si>
  <si>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</si>
  <si>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</si>
  <si>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</si>
  <si>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</si>
  <si>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</si>
  <si>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</si>
  <si>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</si>
  <si>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</si>
  <si>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</si>
  <si>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</si>
  <si>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</si>
  <si>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</si>
  <si>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</si>
  <si>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</si>
  <si>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</si>
  <si>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</si>
  <si>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</si>
  <si>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</si>
  <si>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</si>
  <si>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</si>
  <si>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</si>
  <si>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</si>
  <si>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</si>
  <si>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</si>
  <si>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</si>
  <si>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</si>
  <si>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</si>
  <si>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</si>
  <si>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</si>
  <si>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</si>
  <si>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</si>
  <si>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</si>
  <si>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</si>
  <si>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</si>
  <si>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</si>
  <si>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</si>
  <si>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</si>
  <si>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</si>
  <si>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</si>
  <si>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</si>
  <si>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</si>
  <si>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</si>
  <si>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</si>
  <si>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</si>
  <si>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</si>
  <si>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</si>
  <si>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</si>
  <si>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</si>
  <si>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</si>
  <si>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</si>
  <si>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</si>
  <si>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</si>
  <si>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</si>
  <si>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</si>
  <si>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</si>
  <si>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</si>
  <si>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</si>
  <si>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</si>
  <si>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</si>
  <si>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</si>
  <si>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</si>
  <si>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</si>
  <si>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</si>
  <si>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</si>
  <si>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</si>
  <si>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</si>
  <si>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</si>
  <si>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</si>
  <si>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</si>
  <si>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</si>
  <si>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</si>
  <si>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</si>
  <si>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</si>
  <si>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</si>
  <si>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</si>
  <si>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</si>
  <si>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</si>
  <si>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</si>
  <si>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</si>
  <si>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</si>
  <si>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</si>
  <si>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</si>
  <si>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</si>
  <si>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</si>
  <si>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</si>
  <si>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</si>
  <si>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</si>
  <si>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</si>
  <si>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</si>
  <si>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</si>
  <si>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</si>
  <si>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</si>
  <si>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</si>
  <si>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</si>
  <si>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</si>
  <si>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</si>
  <si>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</si>
  <si>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</si>
  <si>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</si>
  <si>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</si>
  <si>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</si>
  <si>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</si>
  <si>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</si>
  <si>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</si>
  <si>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</si>
  <si>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</si>
  <si>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</si>
  <si>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</si>
  <si>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</si>
  <si>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</si>
  <si>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</si>
  <si>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</si>
  <si>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</si>
  <si>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 Category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</si>
  <si>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</si>
  <si>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</si>
  <si>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</si>
  <si>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</si>
  <si>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</si>
  <si>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</si>
  <si>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</si>
  <si>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</si>
  <si>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</si>
  <si>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</si>
  <si>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</si>
  <si>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</si>
  <si>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</si>
  <si>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</si>
  <si>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</si>
  <si>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</si>
  <si>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</si>
  <si>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</si>
  <si>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</si>
  <si>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</si>
  <si>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</si>
  <si>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</si>
  <si>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</si>
  <si>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</si>
  <si>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</si>
  <si>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</si>
  <si>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</si>
  <si>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</si>
  <si>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</si>
  <si>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</si>
  <si>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</si>
  <si>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</si>
  <si>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</si>
  <si>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</si>
  <si>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</si>
  <si>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</si>
  <si>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</si>
  <si>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</si>
  <si>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</si>
  <si>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</si>
  <si>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</si>
  <si>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</si>
  <si>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</si>
  <si>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</si>
  <si>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</si>
  <si>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</si>
  <si>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</si>
  <si>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</si>
  <si>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</si>
  <si>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</si>
  <si>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</si>
  <si>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</si>
  <si>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</si>
  <si>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</si>
  <si>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</si>
  <si>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</si>
  <si>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</si>
  <si>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</si>
  <si>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</si>
  <si>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</si>
  <si>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</si>
  <si>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</si>
  <si>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</si>
  <si>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</si>
  <si>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</si>
  <si>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</si>
  <si>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</si>
  <si>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</si>
  <si>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</si>
  <si>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</si>
  <si>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</si>
  <si>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</si>
  <si>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</si>
  <si>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</si>
  <si>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Variance</t>
  </si>
  <si>
    <t>MEDIAN</t>
  </si>
  <si>
    <t>First Quartile</t>
  </si>
  <si>
    <t>Second Quartile</t>
  </si>
  <si>
    <t>Third Quartile</t>
  </si>
  <si>
    <t>Minimum</t>
  </si>
  <si>
    <t>Maximum</t>
  </si>
  <si>
    <t>IQR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</si>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</sst>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B-4E86-AB74-AEF33F3C4942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B-4E86-AB74-AEF33F3C4942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B-4E86-AB74-AEF33F3C4942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B-4E86-AB74-AEF33F3C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615936"/>
        <c:axId val="703629664"/>
      </c:barChart>
      <c:catAx>
        <c:axId val="7036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9664"/>
        <c:crosses val="autoZero"/>
        <c:auto val="1"/>
        <c:lblAlgn val="ctr"/>
        <c:lblOffset val="100"/>
        <c:noMultiLvlLbl val="0"/>
      </c:catAx>
      <c:valAx>
        <c:axId val="7036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 Category 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0-4AB7-83AE-165873CFA69C}"/>
            </c:ext>
          </c:extLst>
        </c:ser>
        <c:ser>
          <c:idx val="1"/>
          <c:order val="1"/>
          <c:tx>
            <c:strRef>
              <c:f>'Sub-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0-4AB7-83AE-165873CFA69C}"/>
            </c:ext>
          </c:extLst>
        </c:ser>
        <c:ser>
          <c:idx val="2"/>
          <c:order val="2"/>
          <c:tx>
            <c:strRef>
              <c:f>'Sub-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0-4AB7-83AE-165873CFA69C}"/>
            </c:ext>
          </c:extLst>
        </c:ser>
        <c:ser>
          <c:idx val="3"/>
          <c:order val="3"/>
          <c:tx>
            <c:strRef>
              <c:f>'Sub-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0-4AB7-83AE-165873CF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146688"/>
        <c:axId val="936156256"/>
      </c:barChart>
      <c:catAx>
        <c:axId val="9361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56256"/>
        <c:crosses val="autoZero"/>
        <c:auto val="1"/>
        <c:lblAlgn val="ctr"/>
        <c:lblOffset val="100"/>
        <c:noMultiLvlLbl val="0"/>
      </c:catAx>
      <c:valAx>
        <c:axId val="936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Launch date!PivotTable3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F-4330-A4C4-F3B1ED493AE6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FD1-4CE2-8787-F4C1752A530C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FD1-4CE2-8787-F4C1752A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87600"/>
        <c:axId val="707285520"/>
      </c:lineChart>
      <c:catAx>
        <c:axId val="7072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85520"/>
        <c:crosses val="autoZero"/>
        <c:auto val="1"/>
        <c:lblAlgn val="ctr"/>
        <c:lblOffset val="100"/>
        <c:noMultiLvlLbl val="0"/>
      </c:catAx>
      <c:valAx>
        <c:axId val="707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BF9-BB9A-BCB90F4B7A49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BF9-BB9A-BCB90F4B7A49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8-4BF9-BB9A-BCB90F4B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664544"/>
        <c:axId val="1125666208"/>
      </c:lineChart>
      <c:catAx>
        <c:axId val="11256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6208"/>
        <c:crosses val="autoZero"/>
        <c:auto val="1"/>
        <c:lblAlgn val="ctr"/>
        <c:lblOffset val="100"/>
        <c:noMultiLvlLbl val="0"/>
      </c:catAx>
      <c:valAx>
        <c:axId val="11256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179535</xdr:rowOff>
    </xdr:from>
    <xdr:to>
      <xdr:col>17</xdr:col>
      <xdr:colOff>599056</xdr:colOff>
      <xdr:row>16</xdr:row>
      <xdr:rowOff>122928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6B3E5-7391-AA21-9E71-8C79E86F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284796</xdr:colOff>
      <xdr:row>3</xdr:row>
      <xdr:rowOff>0</xdr:rowOff>
    </xdr:from>
    <xdr:to>
      <xdr:col>17</xdr:col>
      <xdr:colOff>190499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00086-1B1F-1F6C-4434-487143C02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674370</xdr:colOff>
      <xdr:row>1</xdr:row>
      <xdr:rowOff>0</xdr:rowOff>
    </xdr:from>
    <xdr:to>
      <xdr:col>14</xdr:col>
      <xdr:colOff>514349</xdr:colOff>
      <xdr:row>24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5416D-372D-05F2-0446-96A7FBBD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273114</xdr:colOff>
      <xdr:row>15</xdr:row>
      <xdr:rowOff>144313</xdr:rowOff>
    </xdr:from>
    <xdr:to>
      <xdr:col>6</xdr:col>
      <xdr:colOff>659561</xdr:colOff>
      <xdr:row>29</xdr:row>
      <xdr:rowOff>89499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C06BF-A589-1890-E9CB-9E84EA82C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nam" refreshedDate="44982.558405671298" createdVersion="8" refreshedVersion="8" minRefreshableVersion="3" recordCount="1000" xr:uid="{FEDE9B8C-6691-4294-B0C1-FC9058404C1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nam" refreshedDate="44982.574993402777" createdVersion="8" refreshedVersion="8" minRefreshableVersion="3" recordCount="1000" xr:uid="{865702FE-E848-42ED-AE06-0953E26AAD36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v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e v="#DIV/0!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e v="#DIV/0!"/>
    <x v="0"/>
    <s v="food trucks"/>
    <x v="0"/>
    <d v="2015-12-15T06:00:00"/>
    <x v="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  <x v="1"/>
  </r>
  <r>
    <n v="2"/>
    <s v="Melton, Robinson and Fritz"/>
    <s v="Function-based leadingedge pricing structure"/>
    <n v="108400"/>
    <n v="142523"/>
    <n v="131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  <x v="2"/>
  </r>
  <r>
    <n v="3"/>
    <s v="Mcdonald, Gonzalez and Ross"/>
    <s v="Vision-oriented fresh-thinking conglomeration"/>
    <n v="4200"/>
    <n v="2477"/>
    <n v="59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  <x v="3"/>
  </r>
  <r>
    <n v="4"/>
    <s v="Larson-Little"/>
    <s v="Proactive foreground core"/>
    <n v="7600"/>
    <n v="5265"/>
    <n v="69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  <x v="3"/>
  </r>
  <r>
    <n v="5"/>
    <s v="Harris Group"/>
    <s v="Open-source optimizing database"/>
    <n v="7600"/>
    <n v="13195"/>
    <n v="174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  <x v="4"/>
  </r>
  <r>
    <n v="6"/>
    <s v="Ortiz, Coleman and Mitchell"/>
    <s v="Operative upward-trending algorithm"/>
    <n v="5200"/>
    <n v="1090"/>
    <n v="21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  <x v="5"/>
  </r>
  <r>
    <n v="7"/>
    <s v="Carter-Guzman"/>
    <s v="Centralized cohesive challenge"/>
    <n v="4500"/>
    <n v="14741"/>
    <n v="328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  <x v="0"/>
  </r>
  <r>
    <n v="8"/>
    <s v="Nunez-Richards"/>
    <s v="Exclusive attitude-oriented intranet"/>
    <n v="110100"/>
    <n v="21946"/>
    <n v="20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  <x v="6"/>
  </r>
  <r>
    <n v="9"/>
    <s v="Rangel, Holt and Jones"/>
    <s v="Open-source fresh-thinking model"/>
    <n v="6200"/>
    <n v="3208"/>
    <n v="52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  <x v="2"/>
  </r>
  <r>
    <n v="10"/>
    <s v="Green Ltd"/>
    <s v="Monitored empowering installation"/>
    <n v="5200"/>
    <n v="13838"/>
    <n v="266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  <x v="6"/>
  </r>
  <r>
    <n v="11"/>
    <s v="Perez, Johnson and Gardner"/>
    <s v="Grass-roots zero administration system engine"/>
    <n v="6300"/>
    <n v="3030"/>
    <n v="48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  <x v="6"/>
  </r>
  <r>
    <n v="12"/>
    <s v="Kim Ltd"/>
    <s v="Assimilated hybrid intranet"/>
    <n v="6300"/>
    <n v="5629"/>
    <n v="89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  <x v="3"/>
  </r>
  <r>
    <n v="13"/>
    <s v="Walker, Taylor and Coleman"/>
    <s v="Multi-tiered directional open architecture"/>
    <n v="4200"/>
    <n v="10295"/>
    <n v="245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  <x v="7"/>
  </r>
  <r>
    <n v="14"/>
    <s v="Rodriguez, Rose and Stewart"/>
    <s v="Cloned directional synergy"/>
    <n v="28200"/>
    <n v="18829"/>
    <n v="67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  <x v="4"/>
  </r>
  <r>
    <n v="15"/>
    <s v="Wright, Hunt and Rowe"/>
    <s v="Extended eco-centric pricing structure"/>
    <n v="81200"/>
    <n v="38414"/>
    <n v="47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  <x v="3"/>
  </r>
  <r>
    <n v="16"/>
    <s v="Hines Inc"/>
    <s v="Cross-platform systemic adapter"/>
    <n v="1700"/>
    <n v="11041"/>
    <n v="649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  <x v="1"/>
  </r>
  <r>
    <n v="17"/>
    <s v="Cochran-Nguyen"/>
    <s v="Seamless 4thgeneration methodology"/>
    <n v="84600"/>
    <n v="134845"/>
    <n v="159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  <x v="8"/>
  </r>
  <r>
    <n v="18"/>
    <s v="Johnson-Gould"/>
    <s v="Exclusive needs-based adapter"/>
    <n v="9100"/>
    <n v="6089"/>
    <n v="67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  <x v="9"/>
  </r>
  <r>
    <n v="19"/>
    <s v="Perez-Hess"/>
    <s v="Down-sized cohesive archive"/>
    <n v="62500"/>
    <n v="30331"/>
    <n v="49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  <x v="3"/>
  </r>
  <r>
    <n v="20"/>
    <s v="Reeves, Thompson and Richardson"/>
    <s v="Proactive composite alliance"/>
    <n v="131800"/>
    <n v="147936"/>
    <n v="112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  <x v="1"/>
  </r>
  <r>
    <n v="21"/>
    <s v="Simmons-Reynolds"/>
    <s v="Re-engineered intangible definition"/>
    <n v="94000"/>
    <n v="38533"/>
    <n v="41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  <x v="8"/>
  </r>
  <r>
    <n v="22"/>
    <s v="Collier Inc"/>
    <s v="Enhanced dynamic definition"/>
    <n v="59100"/>
    <n v="75690"/>
    <n v="128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  <x v="9"/>
  </r>
  <r>
    <n v="23"/>
    <s v="Gray-Jenkins"/>
    <s v="Devolved next generation adapter"/>
    <n v="4500"/>
    <n v="14942"/>
    <n v="332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  <x v="3"/>
  </r>
  <r>
    <n v="24"/>
    <s v="Scott, Wilson and Martin"/>
    <s v="Cross-platform intermediate frame"/>
    <n v="92400"/>
    <n v="104257"/>
    <n v="113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  <x v="1"/>
  </r>
  <r>
    <n v="25"/>
    <s v="Caldwell, Velazquez and Wilson"/>
    <s v="Monitored impactful analyzer"/>
    <n v="5500"/>
    <n v="11904"/>
    <n v="216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  <x v="8"/>
  </r>
  <r>
    <n v="26"/>
    <s v="Spencer-Bates"/>
    <s v="Optional responsive customer loyalty"/>
    <n v="107500"/>
    <n v="51814"/>
    <n v="48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  <x v="9"/>
  </r>
  <r>
    <n v="27"/>
    <s v="Best, Carr and Williams"/>
    <s v="Diverse transitional migration"/>
    <n v="2000"/>
    <n v="1599"/>
    <n v="80"/>
    <x v="0"/>
    <n v="15"/>
    <s v="US"/>
    <s v="USD"/>
    <n v="1443848400"/>
    <n v="1444539600"/>
    <b v="0"/>
    <b v="0"/>
    <s v="music/rock"/>
    <n v="106.6"/>
    <x v="1"/>
    <s v="rock"/>
    <x v="27"/>
    <d v="2015-10-11T05:00:00"/>
    <x v="0"/>
  </r>
  <r>
    <n v="28"/>
    <s v="Campbell, Brown and Powell"/>
    <s v="Synchronized global task-force"/>
    <n v="130800"/>
    <n v="137635"/>
    <n v="105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  <x v="6"/>
  </r>
  <r>
    <n v="29"/>
    <s v="Johnson, Parker and Haynes"/>
    <s v="Focused 6thgeneration forecast"/>
    <n v="45900"/>
    <n v="150965"/>
    <n v="329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  <x v="9"/>
  </r>
  <r>
    <n v="30"/>
    <s v="Clark-Cooke"/>
    <s v="Down-sized analyzing challenge"/>
    <n v="9000"/>
    <n v="14455"/>
    <n v="16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  <x v="3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  <x v="7"/>
  </r>
  <r>
    <n v="32"/>
    <s v="Jackson PLC"/>
    <s v="Ergonomic 6thgeneration success"/>
    <n v="101000"/>
    <n v="87676"/>
    <n v="87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  <x v="9"/>
  </r>
  <r>
    <n v="33"/>
    <s v="Blair, Collins and Carter"/>
    <s v="Exclusive interactive approach"/>
    <n v="50200"/>
    <n v="189666"/>
    <n v="378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  <x v="1"/>
  </r>
  <r>
    <n v="34"/>
    <s v="Maldonado and Sons"/>
    <s v="Reverse-engineered asynchronous archive"/>
    <n v="9300"/>
    <n v="14025"/>
    <n v="151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  <x v="5"/>
  </r>
  <r>
    <n v="35"/>
    <s v="Mitchell and Sons"/>
    <s v="Synergized intangible challenge"/>
    <n v="125500"/>
    <n v="188628"/>
    <n v="150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  <x v="3"/>
  </r>
  <r>
    <n v="36"/>
    <s v="Jackson-Lewis"/>
    <s v="Monitored multi-state encryption"/>
    <n v="700"/>
    <n v="1101"/>
    <n v="157"/>
    <x v="1"/>
    <n v="16"/>
    <s v="US"/>
    <s v="USD"/>
    <n v="1298700000"/>
    <n v="1300856400"/>
    <b v="0"/>
    <b v="0"/>
    <s v="theater/plays"/>
    <n v="68.8125"/>
    <x v="3"/>
    <s v="plays"/>
    <x v="36"/>
    <d v="2011-03-23T05:00:00"/>
    <x v="8"/>
  </r>
  <r>
    <n v="37"/>
    <s v="Black, Armstrong and Anderson"/>
    <s v="Profound attitude-oriented functionalities"/>
    <n v="8100"/>
    <n v="11339"/>
    <n v="140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  <x v="3"/>
  </r>
  <r>
    <n v="38"/>
    <s v="Maldonado-Gonzalez"/>
    <s v="Digitized client-driven database"/>
    <n v="3100"/>
    <n v="10085"/>
    <n v="325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  <x v="6"/>
  </r>
  <r>
    <n v="39"/>
    <s v="Kim-Rice"/>
    <s v="Organized bi-directional function"/>
    <n v="9900"/>
    <n v="5027"/>
    <n v="51"/>
    <x v="0"/>
    <n v="88"/>
    <s v="DK"/>
    <s v="DKK"/>
    <n v="1361772000"/>
    <n v="1362978000"/>
    <b v="0"/>
    <b v="0"/>
    <s v="theater/plays"/>
    <n v="57.125"/>
    <x v="3"/>
    <s v="plays"/>
    <x v="39"/>
    <d v="2013-03-11T05:00:00"/>
    <x v="2"/>
  </r>
  <r>
    <n v="40"/>
    <s v="Garcia, Garcia and Lopez"/>
    <s v="Reduced stable middleware"/>
    <n v="8800"/>
    <n v="14878"/>
    <n v="169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  <x v="6"/>
  </r>
  <r>
    <n v="41"/>
    <s v="Watts Group"/>
    <s v="Universal 5thgeneration neural-net"/>
    <n v="5600"/>
    <n v="11924"/>
    <n v="213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  <x v="4"/>
  </r>
  <r>
    <n v="42"/>
    <s v="Werner-Bryant"/>
    <s v="Virtual uniform frame"/>
    <n v="1800"/>
    <n v="7991"/>
    <n v="444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  <x v="8"/>
  </r>
  <r>
    <n v="43"/>
    <s v="Schmitt-Mendoza"/>
    <s v="Profound explicit paradigm"/>
    <n v="90200"/>
    <n v="167717"/>
    <n v="186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  <x v="1"/>
  </r>
  <r>
    <n v="44"/>
    <s v="Reid-Mccullough"/>
    <s v="Visionary real-time groupware"/>
    <n v="1600"/>
    <n v="10541"/>
    <n v="659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  <x v="3"/>
  </r>
  <r>
    <n v="45"/>
    <s v="Woods-Clark"/>
    <s v="Networked tertiary Graphical User Interface"/>
    <n v="9500"/>
    <n v="4530"/>
    <n v="48"/>
    <x v="0"/>
    <n v="48"/>
    <s v="US"/>
    <s v="USD"/>
    <n v="1478062800"/>
    <n v="1479362400"/>
    <b v="0"/>
    <b v="1"/>
    <s v="theater/plays"/>
    <n v="94.375"/>
    <x v="3"/>
    <s v="plays"/>
    <x v="45"/>
    <d v="2016-11-17T06:00:00"/>
    <x v="7"/>
  </r>
  <r>
    <n v="46"/>
    <s v="Vaughn, Hunt and Caldwell"/>
    <s v="Virtual grid-enabled task-force"/>
    <n v="3700"/>
    <n v="4247"/>
    <n v="115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  <x v="6"/>
  </r>
  <r>
    <n v="47"/>
    <s v="Bennett and Sons"/>
    <s v="Function-based multi-state software"/>
    <n v="1500"/>
    <n v="7129"/>
    <n v="475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  <x v="1"/>
  </r>
  <r>
    <n v="48"/>
    <s v="Lamb Inc"/>
    <s v="Optimized leadingedge concept"/>
    <n v="33300"/>
    <n v="128862"/>
    <n v="387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  <x v="0"/>
  </r>
  <r>
    <n v="49"/>
    <s v="Casey-Kelly"/>
    <s v="Sharable holistic interface"/>
    <n v="7200"/>
    <n v="13653"/>
    <n v="190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  <x v="3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n v="2"/>
    <x v="1"/>
    <s v="metal"/>
    <x v="50"/>
    <d v="2013-08-29T05:00:00"/>
    <x v="2"/>
  </r>
  <r>
    <n v="51"/>
    <s v="Bradshaw, Gill and Donovan"/>
    <s v="Inverse secondary infrastructure"/>
    <n v="158100"/>
    <n v="145243"/>
    <n v="92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  <x v="4"/>
  </r>
  <r>
    <n v="52"/>
    <s v="Hernandez, Rodriguez and Clark"/>
    <s v="Organic foreground leverage"/>
    <n v="7200"/>
    <n v="2459"/>
    <n v="34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  <x v="6"/>
  </r>
  <r>
    <n v="53"/>
    <s v="Smith-Jones"/>
    <s v="Reverse-engineered static concept"/>
    <n v="8800"/>
    <n v="12356"/>
    <n v="140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  <x v="1"/>
  </r>
  <r>
    <n v="54"/>
    <s v="Roy PLC"/>
    <s v="Multi-channeled neutral customer loyalty"/>
    <n v="6000"/>
    <n v="5392"/>
    <n v="90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  <x v="9"/>
  </r>
  <r>
    <n v="55"/>
    <s v="Wright, Brooks and Villarreal"/>
    <s v="Reverse-engineered bifurcated strategy"/>
    <n v="6600"/>
    <n v="11746"/>
    <n v="178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  <x v="9"/>
  </r>
  <r>
    <n v="56"/>
    <s v="Flores, Miller and Johnson"/>
    <s v="Horizontal context-sensitive knowledge user"/>
    <n v="8000"/>
    <n v="11493"/>
    <n v="144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  <x v="0"/>
  </r>
  <r>
    <n v="57"/>
    <s v="Bridges, Freeman and Kim"/>
    <s v="Cross-group multi-state task-force"/>
    <n v="2900"/>
    <n v="6243"/>
    <n v="215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  <x v="5"/>
  </r>
  <r>
    <n v="58"/>
    <s v="Anderson-Perez"/>
    <s v="Expanded 3rdgeneration strategy"/>
    <n v="2700"/>
    <n v="6132"/>
    <n v="227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  <x v="0"/>
  </r>
  <r>
    <n v="59"/>
    <s v="Wright, Fox and Marks"/>
    <s v="Assimilated real-time support"/>
    <n v="1400"/>
    <n v="3851"/>
    <n v="275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  <x v="5"/>
  </r>
  <r>
    <n v="60"/>
    <s v="Crawford-Peters"/>
    <s v="User-centric regional database"/>
    <n v="94200"/>
    <n v="135997"/>
    <n v="144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  <x v="4"/>
  </r>
  <r>
    <n v="61"/>
    <s v="Romero-Hoffman"/>
    <s v="Open-source zero administration complexity"/>
    <n v="199200"/>
    <n v="184750"/>
    <n v="93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  <x v="8"/>
  </r>
  <r>
    <n v="62"/>
    <s v="Sparks-West"/>
    <s v="Organized incremental standardization"/>
    <n v="2000"/>
    <n v="14452"/>
    <n v="723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  <x v="0"/>
  </r>
  <r>
    <n v="63"/>
    <s v="Baker, Morgan and Brown"/>
    <s v="Assimilated didactic open system"/>
    <n v="4700"/>
    <n v="557"/>
    <n v="12"/>
    <x v="0"/>
    <n v="5"/>
    <s v="US"/>
    <s v="USD"/>
    <n v="1493355600"/>
    <n v="1493874000"/>
    <b v="0"/>
    <b v="0"/>
    <s v="theater/plays"/>
    <n v="111.4"/>
    <x v="3"/>
    <s v="plays"/>
    <x v="63"/>
    <d v="2017-05-04T05:00:00"/>
    <x v="5"/>
  </r>
  <r>
    <n v="64"/>
    <s v="Mosley-Gilbert"/>
    <s v="Vision-oriented logistical intranet"/>
    <n v="2800"/>
    <n v="2734"/>
    <n v="98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  <x v="9"/>
  </r>
  <r>
    <n v="65"/>
    <s v="Berry-Boyer"/>
    <s v="Mandatory incremental projection"/>
    <n v="6100"/>
    <n v="14405"/>
    <n v="236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  <x v="8"/>
  </r>
  <r>
    <n v="66"/>
    <s v="Sanders-Allen"/>
    <s v="Grass-roots needs-based encryption"/>
    <n v="2900"/>
    <n v="1307"/>
    <n v="45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  <x v="0"/>
  </r>
  <r>
    <n v="67"/>
    <s v="Lopez Inc"/>
    <s v="Team-oriented 6thgeneration middleware"/>
    <n v="72600"/>
    <n v="117892"/>
    <n v="162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  <x v="6"/>
  </r>
  <r>
    <n v="68"/>
    <s v="Moreno-Turner"/>
    <s v="Inverse multi-tasking installation"/>
    <n v="5700"/>
    <n v="14508"/>
    <n v="255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  <x v="5"/>
  </r>
  <r>
    <n v="69"/>
    <s v="Jones-Watson"/>
    <s v="Switchable disintermediate moderator"/>
    <n v="7900"/>
    <n v="1901"/>
    <n v="24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  <x v="6"/>
  </r>
  <r>
    <n v="70"/>
    <s v="Barker Inc"/>
    <s v="Re-engineered 24/7 task-force"/>
    <n v="128000"/>
    <n v="158389"/>
    <n v="124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  <x v="6"/>
  </r>
  <r>
    <n v="71"/>
    <s v="Tate, Bass and House"/>
    <s v="Organic object-oriented budgetary management"/>
    <n v="6000"/>
    <n v="6484"/>
    <n v="108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  <x v="3"/>
  </r>
  <r>
    <n v="72"/>
    <s v="Hampton, Lewis and Ray"/>
    <s v="Seamless coherent parallelism"/>
    <n v="600"/>
    <n v="4022"/>
    <n v="670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  <x v="0"/>
  </r>
  <r>
    <n v="73"/>
    <s v="Collins-Goodman"/>
    <s v="Cross-platform even-keeled initiative"/>
    <n v="1400"/>
    <n v="9253"/>
    <n v="661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  <x v="7"/>
  </r>
  <r>
    <n v="74"/>
    <s v="Davis-Michael"/>
    <s v="Progressive tertiary framework"/>
    <n v="3900"/>
    <n v="4776"/>
    <n v="122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  <x v="7"/>
  </r>
  <r>
    <n v="75"/>
    <s v="White, Torres and Bishop"/>
    <s v="Multi-layered dynamic protocol"/>
    <n v="9700"/>
    <n v="14606"/>
    <n v="151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  <x v="9"/>
  </r>
  <r>
    <n v="76"/>
    <s v="Martin, Conway and Larsen"/>
    <s v="Horizontal next generation function"/>
    <n v="122900"/>
    <n v="95993"/>
    <n v="78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  <x v="0"/>
  </r>
  <r>
    <n v="77"/>
    <s v="Acevedo-Huffman"/>
    <s v="Pre-emptive impactful model"/>
    <n v="9500"/>
    <n v="4460"/>
    <n v="47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  <x v="6"/>
  </r>
  <r>
    <n v="78"/>
    <s v="Montgomery, Larson and Spencer"/>
    <s v="User-centric bifurcated knowledge user"/>
    <n v="4500"/>
    <n v="13536"/>
    <n v="301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  <x v="9"/>
  </r>
  <r>
    <n v="79"/>
    <s v="Soto LLC"/>
    <s v="Triple-buffered reciprocal project"/>
    <n v="57800"/>
    <n v="40228"/>
    <n v="70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  <x v="9"/>
  </r>
  <r>
    <n v="80"/>
    <s v="Sutton, Barrett and Tucker"/>
    <s v="Cross-platform needs-based approach"/>
    <n v="1100"/>
    <n v="7012"/>
    <n v="637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  <x v="5"/>
  </r>
  <r>
    <n v="81"/>
    <s v="Gomez, Bailey and Flores"/>
    <s v="User-friendly static contingency"/>
    <n v="16800"/>
    <n v="37857"/>
    <n v="225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  <x v="5"/>
  </r>
  <r>
    <n v="82"/>
    <s v="Porter-George"/>
    <s v="Reactive content-based framework"/>
    <n v="1000"/>
    <n v="14973"/>
    <n v="1497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  <x v="3"/>
  </r>
  <r>
    <n v="83"/>
    <s v="Fitzgerald PLC"/>
    <s v="Realigned user-facing concept"/>
    <n v="106400"/>
    <n v="39996"/>
    <n v="38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  <x v="7"/>
  </r>
  <r>
    <n v="84"/>
    <s v="Cisneros-Burton"/>
    <s v="Public-key zero tolerance orchestration"/>
    <n v="31400"/>
    <n v="41564"/>
    <n v="132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  <x v="4"/>
  </r>
  <r>
    <n v="85"/>
    <s v="Hill, Lawson and Wilkinson"/>
    <s v="Multi-tiered eco-centric architecture"/>
    <n v="4900"/>
    <n v="6430"/>
    <n v="131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  <x v="8"/>
  </r>
  <r>
    <n v="86"/>
    <s v="Davis-Smith"/>
    <s v="Organic motivating firmware"/>
    <n v="7400"/>
    <n v="12405"/>
    <n v="168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  <x v="0"/>
  </r>
  <r>
    <n v="87"/>
    <s v="Farrell and Sons"/>
    <s v="Synergized 4thgeneration conglomeration"/>
    <n v="198500"/>
    <n v="123040"/>
    <n v="62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  <x v="8"/>
  </r>
  <r>
    <n v="88"/>
    <s v="Clark Group"/>
    <s v="Grass-roots fault-tolerant policy"/>
    <n v="4800"/>
    <n v="12516"/>
    <n v="261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  <x v="0"/>
  </r>
  <r>
    <n v="89"/>
    <s v="White, Singleton and Zimmerman"/>
    <s v="Monitored scalable knowledgebase"/>
    <n v="3400"/>
    <n v="8588"/>
    <n v="253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  <x v="6"/>
  </r>
  <r>
    <n v="90"/>
    <s v="Kramer Group"/>
    <s v="Synergistic explicit parallelism"/>
    <n v="7800"/>
    <n v="6132"/>
    <n v="79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  <x v="7"/>
  </r>
  <r>
    <n v="91"/>
    <s v="Frazier, Patrick and Smith"/>
    <s v="Enhanced systemic analyzer"/>
    <n v="154300"/>
    <n v="74688"/>
    <n v="48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  <x v="7"/>
  </r>
  <r>
    <n v="92"/>
    <s v="Santos, Bell and Lloyd"/>
    <s v="Object-based analyzing knowledge user"/>
    <n v="20000"/>
    <n v="51775"/>
    <n v="259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  <x v="6"/>
  </r>
  <r>
    <n v="93"/>
    <s v="Hall and Sons"/>
    <s v="Pre-emptive radical architecture"/>
    <n v="108800"/>
    <n v="65877"/>
    <n v="61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  <x v="4"/>
  </r>
  <r>
    <n v="94"/>
    <s v="Hanson Inc"/>
    <s v="Grass-roots web-enabled contingency"/>
    <n v="2900"/>
    <n v="8807"/>
    <n v="304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  <x v="3"/>
  </r>
  <r>
    <n v="95"/>
    <s v="Sanchez LLC"/>
    <s v="Stand-alone system-worthy standardization"/>
    <n v="900"/>
    <n v="1017"/>
    <n v="113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  <x v="3"/>
  </r>
  <r>
    <n v="96"/>
    <s v="Howard Ltd"/>
    <s v="Down-sized systematic policy"/>
    <n v="69700"/>
    <n v="151513"/>
    <n v="217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  <x v="8"/>
  </r>
  <r>
    <n v="97"/>
    <s v="Stewart LLC"/>
    <s v="Cloned bi-directional architecture"/>
    <n v="1300"/>
    <n v="12047"/>
    <n v="927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  <x v="0"/>
  </r>
  <r>
    <n v="98"/>
    <s v="Arias, Allen and Miller"/>
    <s v="Seamless transitional portal"/>
    <n v="97800"/>
    <n v="32951"/>
    <n v="34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  <x v="0"/>
  </r>
  <r>
    <n v="99"/>
    <s v="Baker-Morris"/>
    <s v="Fully-configurable motivating approach"/>
    <n v="7600"/>
    <n v="14951"/>
    <n v="197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  <x v="1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n v="1"/>
    <x v="3"/>
    <s v="plays"/>
    <x v="99"/>
    <d v="2011-11-06T05:00:00"/>
    <x v="8"/>
  </r>
  <r>
    <n v="101"/>
    <s v="Douglas LLC"/>
    <s v="Reduced heuristic moratorium"/>
    <n v="900"/>
    <n v="9193"/>
    <n v="1021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  <x v="0"/>
  </r>
  <r>
    <n v="102"/>
    <s v="Garcia Inc"/>
    <s v="Front-line web-enabled model"/>
    <n v="3700"/>
    <n v="10422"/>
    <n v="282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  <x v="9"/>
  </r>
  <r>
    <n v="103"/>
    <s v="Frye, Hunt and Powell"/>
    <s v="Polarized incremental emulation"/>
    <n v="10000"/>
    <n v="2461"/>
    <n v="25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  <x v="6"/>
  </r>
  <r>
    <n v="104"/>
    <s v="Smith, Wells and Nguyen"/>
    <s v="Self-enabling grid-enabled initiative"/>
    <n v="119200"/>
    <n v="170623"/>
    <n v="143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  <x v="5"/>
  </r>
  <r>
    <n v="105"/>
    <s v="Charles-Johnson"/>
    <s v="Total fresh-thinking system engine"/>
    <n v="6800"/>
    <n v="9829"/>
    <n v="145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  <x v="2"/>
  </r>
  <r>
    <n v="106"/>
    <s v="Brandt, Carter and Wood"/>
    <s v="Ameliorated clear-thinking circuit"/>
    <n v="3900"/>
    <n v="14006"/>
    <n v="359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  <x v="3"/>
  </r>
  <r>
    <n v="107"/>
    <s v="Tucker, Schmidt and Reid"/>
    <s v="Multi-layered encompassing installation"/>
    <n v="3500"/>
    <n v="6527"/>
    <n v="186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  <x v="9"/>
  </r>
  <r>
    <n v="108"/>
    <s v="Decker Inc"/>
    <s v="Universal encompassing implementation"/>
    <n v="1500"/>
    <n v="8929"/>
    <n v="595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  <x v="4"/>
  </r>
  <r>
    <n v="109"/>
    <s v="Romero and Sons"/>
    <s v="Object-based client-server application"/>
    <n v="5200"/>
    <n v="3079"/>
    <n v="59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  <x v="1"/>
  </r>
  <r>
    <n v="110"/>
    <s v="Castillo-Carey"/>
    <s v="Cross-platform solution-oriented process improvement"/>
    <n v="142400"/>
    <n v="21307"/>
    <n v="15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  <x v="9"/>
  </r>
  <r>
    <n v="111"/>
    <s v="Hart-Briggs"/>
    <s v="Re-engineered user-facing approach"/>
    <n v="61400"/>
    <n v="73653"/>
    <n v="120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  <x v="4"/>
  </r>
  <r>
    <n v="112"/>
    <s v="Jones-Meyer"/>
    <s v="Re-engineered client-driven hub"/>
    <n v="4700"/>
    <n v="12635"/>
    <n v="269"/>
    <x v="1"/>
    <n v="361"/>
    <s v="AU"/>
    <s v="AUD"/>
    <n v="1408856400"/>
    <n v="1410152400"/>
    <b v="0"/>
    <b v="0"/>
    <s v="technology/web"/>
    <n v="35"/>
    <x v="2"/>
    <s v="web"/>
    <x v="111"/>
    <d v="2014-09-08T05:00:00"/>
    <x v="1"/>
  </r>
  <r>
    <n v="113"/>
    <s v="Wright, Hartman and Yu"/>
    <s v="User-friendly tertiary array"/>
    <n v="3300"/>
    <n v="12437"/>
    <n v="377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  <x v="5"/>
  </r>
  <r>
    <n v="114"/>
    <s v="Harper-Davis"/>
    <s v="Robust heuristic encoding"/>
    <n v="1900"/>
    <n v="13816"/>
    <n v="727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  <x v="3"/>
  </r>
  <r>
    <n v="115"/>
    <s v="Barrett PLC"/>
    <s v="Team-oriented clear-thinking capacity"/>
    <n v="166700"/>
    <n v="145382"/>
    <n v="87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  <x v="5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  <x v="0"/>
  </r>
  <r>
    <n v="117"/>
    <s v="Chaney-Dennis"/>
    <s v="Business-focused 24hour groupware"/>
    <n v="4900"/>
    <n v="8523"/>
    <n v="174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  <x v="8"/>
  </r>
  <r>
    <n v="118"/>
    <s v="Robinson, Lopez and Christensen"/>
    <s v="Organic next generation protocol"/>
    <n v="5400"/>
    <n v="6351"/>
    <n v="118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  <x v="1"/>
  </r>
  <r>
    <n v="119"/>
    <s v="Clark and Sons"/>
    <s v="Reverse-engineered full-range Internet solution"/>
    <n v="5000"/>
    <n v="10748"/>
    <n v="215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  <x v="1"/>
  </r>
  <r>
    <n v="120"/>
    <s v="Vega Group"/>
    <s v="Synchronized regional synergy"/>
    <n v="75100"/>
    <n v="112272"/>
    <n v="149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  <x v="0"/>
  </r>
  <r>
    <n v="121"/>
    <s v="Brown-Brown"/>
    <s v="Multi-lateral homogeneous success"/>
    <n v="45300"/>
    <n v="99361"/>
    <n v="219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  <x v="1"/>
  </r>
  <r>
    <n v="122"/>
    <s v="Taylor PLC"/>
    <s v="Seamless zero-defect solution"/>
    <n v="136800"/>
    <n v="88055"/>
    <n v="64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  <x v="1"/>
  </r>
  <r>
    <n v="123"/>
    <s v="Edwards-Lewis"/>
    <s v="Enhanced scalable concept"/>
    <n v="177700"/>
    <n v="33092"/>
    <n v="19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  <x v="0"/>
  </r>
  <r>
    <n v="124"/>
    <s v="Stanton, Neal and Rodriguez"/>
    <s v="Polarized uniform software"/>
    <n v="2600"/>
    <n v="9562"/>
    <n v="368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  <x v="3"/>
  </r>
  <r>
    <n v="125"/>
    <s v="Pratt LLC"/>
    <s v="Stand-alone web-enabled moderator"/>
    <n v="5300"/>
    <n v="8475"/>
    <n v="160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  <x v="9"/>
  </r>
  <r>
    <n v="126"/>
    <s v="Gross PLC"/>
    <s v="Proactive methodical benchmark"/>
    <n v="180200"/>
    <n v="69617"/>
    <n v="39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  <x v="7"/>
  </r>
  <r>
    <n v="127"/>
    <s v="Martinez, Gomez and Dalton"/>
    <s v="Team-oriented 6thgeneration matrix"/>
    <n v="103200"/>
    <n v="53067"/>
    <n v="51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  <x v="6"/>
  </r>
  <r>
    <n v="128"/>
    <s v="Allen-Curtis"/>
    <s v="Phased human-resource core"/>
    <n v="70600"/>
    <n v="42596"/>
    <n v="60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  <x v="6"/>
  </r>
  <r>
    <n v="129"/>
    <s v="Morgan-Martinez"/>
    <s v="Mandatory tertiary implementation"/>
    <n v="148500"/>
    <n v="4756"/>
    <n v="3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  <x v="0"/>
  </r>
  <r>
    <n v="130"/>
    <s v="Luna, Anderson and Fox"/>
    <s v="Secured directional encryption"/>
    <n v="9600"/>
    <n v="14925"/>
    <n v="15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  <x v="8"/>
  </r>
  <r>
    <n v="131"/>
    <s v="Fleming, Zhang and Henderson"/>
    <s v="Distributed 5thgeneration implementation"/>
    <n v="164700"/>
    <n v="166116"/>
    <n v="101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  <x v="2"/>
  </r>
  <r>
    <n v="132"/>
    <s v="Flowers and Sons"/>
    <s v="Virtual static core"/>
    <n v="3300"/>
    <n v="3834"/>
    <n v="116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  <x v="9"/>
  </r>
  <r>
    <n v="133"/>
    <s v="Gates PLC"/>
    <s v="Secured content-based product"/>
    <n v="4500"/>
    <n v="13985"/>
    <n v="311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  <x v="8"/>
  </r>
  <r>
    <n v="134"/>
    <s v="Caldwell LLC"/>
    <s v="Secured executive concept"/>
    <n v="99500"/>
    <n v="89288"/>
    <n v="90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  <x v="8"/>
  </r>
  <r>
    <n v="135"/>
    <s v="Le, Burton and Evans"/>
    <s v="Balanced zero-defect software"/>
    <n v="7700"/>
    <n v="5488"/>
    <n v="71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  <x v="2"/>
  </r>
  <r>
    <n v="136"/>
    <s v="Briggs PLC"/>
    <s v="Distributed context-sensitive flexibility"/>
    <n v="82800"/>
    <n v="2721"/>
    <n v="3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  <x v="1"/>
  </r>
  <r>
    <n v="137"/>
    <s v="Hudson-Nguyen"/>
    <s v="Down-sized disintermediate support"/>
    <n v="1800"/>
    <n v="4712"/>
    <n v="262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  <x v="6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  <x v="4"/>
  </r>
  <r>
    <n v="139"/>
    <s v="Hamilton, Wright and Chavez"/>
    <s v="Down-sized empowering protocol"/>
    <n v="92100"/>
    <n v="19246"/>
    <n v="21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  <x v="0"/>
  </r>
  <r>
    <n v="140"/>
    <s v="Bautista-Cross"/>
    <s v="Fully-configurable coherent Internet solution"/>
    <n v="5500"/>
    <n v="12274"/>
    <n v="223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  <x v="9"/>
  </r>
  <r>
    <n v="141"/>
    <s v="Jackson LLC"/>
    <s v="Distributed motivating algorithm"/>
    <n v="64300"/>
    <n v="65323"/>
    <n v="102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  <x v="0"/>
  </r>
  <r>
    <n v="142"/>
    <s v="Figueroa Ltd"/>
    <s v="Expanded solution-oriented benchmark"/>
    <n v="5000"/>
    <n v="11502"/>
    <n v="230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  <x v="4"/>
  </r>
  <r>
    <n v="143"/>
    <s v="Avila-Jones"/>
    <s v="Implemented discrete secured line"/>
    <n v="5400"/>
    <n v="7322"/>
    <n v="136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  <x v="6"/>
  </r>
  <r>
    <n v="144"/>
    <s v="Martin, Lopez and Hunter"/>
    <s v="Multi-lateral actuating installation"/>
    <n v="9000"/>
    <n v="11619"/>
    <n v="129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  <x v="3"/>
  </r>
  <r>
    <n v="145"/>
    <s v="Fields-Moore"/>
    <s v="Secured reciprocal array"/>
    <n v="25000"/>
    <n v="59128"/>
    <n v="237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  <x v="1"/>
  </r>
  <r>
    <n v="146"/>
    <s v="Harris-Golden"/>
    <s v="Optional bandwidth-monitored middleware"/>
    <n v="8800"/>
    <n v="1518"/>
    <n v="17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  <x v="8"/>
  </r>
  <r>
    <n v="147"/>
    <s v="Moss, Norman and Dunlap"/>
    <s v="Upgradable upward-trending workforce"/>
    <n v="8300"/>
    <n v="9337"/>
    <n v="112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  <x v="7"/>
  </r>
  <r>
    <n v="148"/>
    <s v="White, Larson and Wright"/>
    <s v="Upgradable hybrid capability"/>
    <n v="9300"/>
    <n v="11255"/>
    <n v="121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  <x v="5"/>
  </r>
  <r>
    <n v="149"/>
    <s v="Payne, Oliver and Burch"/>
    <s v="Managed fresh-thinking flexibility"/>
    <n v="6200"/>
    <n v="13632"/>
    <n v="220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  <x v="2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n v="1"/>
    <x v="1"/>
    <s v="rock"/>
    <x v="147"/>
    <d v="2018-12-17T06:00:00"/>
    <x v="9"/>
  </r>
  <r>
    <n v="151"/>
    <s v="Parker LLC"/>
    <s v="Customizable intermediate extranet"/>
    <n v="137200"/>
    <n v="88037"/>
    <n v="64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  <x v="1"/>
  </r>
  <r>
    <n v="152"/>
    <s v="Bowen, Mcdonald and Hall"/>
    <s v="User-centric fault-tolerant task-force"/>
    <n v="41500"/>
    <n v="175573"/>
    <n v="423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  <x v="5"/>
  </r>
  <r>
    <n v="153"/>
    <s v="Whitehead, Bell and Hughes"/>
    <s v="Multi-tiered radical definition"/>
    <n v="189400"/>
    <n v="176112"/>
    <n v="93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  <x v="4"/>
  </r>
  <r>
    <n v="154"/>
    <s v="Rodriguez-Brown"/>
    <s v="Devolved foreground benchmark"/>
    <n v="171300"/>
    <n v="100650"/>
    <n v="59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  <x v="7"/>
  </r>
  <r>
    <n v="155"/>
    <s v="Hall-Schaefer"/>
    <s v="Distributed eco-centric methodology"/>
    <n v="139500"/>
    <n v="90706"/>
    <n v="65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  <x v="6"/>
  </r>
  <r>
    <n v="156"/>
    <s v="Meza-Rogers"/>
    <s v="Streamlined encompassing encryption"/>
    <n v="36400"/>
    <n v="26914"/>
    <n v="74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  <x v="3"/>
  </r>
  <r>
    <n v="157"/>
    <s v="Curtis-Curtis"/>
    <s v="User-friendly reciprocal initiative"/>
    <n v="4200"/>
    <n v="2212"/>
    <n v="53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  <x v="2"/>
  </r>
  <r>
    <n v="158"/>
    <s v="Carlson Inc"/>
    <s v="Ergonomic fresh-thinking installation"/>
    <n v="2100"/>
    <n v="4640"/>
    <n v="221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  <x v="0"/>
  </r>
  <r>
    <n v="159"/>
    <s v="Clarke, Anderson and Lee"/>
    <s v="Robust explicit hardware"/>
    <n v="191200"/>
    <n v="191222"/>
    <n v="100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  <x v="3"/>
  </r>
  <r>
    <n v="160"/>
    <s v="Evans Group"/>
    <s v="Stand-alone actuating support"/>
    <n v="8000"/>
    <n v="12985"/>
    <n v="162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  <x v="3"/>
  </r>
  <r>
    <n v="161"/>
    <s v="Bruce Group"/>
    <s v="Cross-platform methodical process improvement"/>
    <n v="5500"/>
    <n v="4300"/>
    <n v="78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  <x v="0"/>
  </r>
  <r>
    <n v="162"/>
    <s v="Keith, Alvarez and Potter"/>
    <s v="Extended bottom-line open architecture"/>
    <n v="6100"/>
    <n v="9134"/>
    <n v="150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  <x v="9"/>
  </r>
  <r>
    <n v="163"/>
    <s v="Burton-Watkins"/>
    <s v="Extended reciprocal circuit"/>
    <n v="3500"/>
    <n v="8864"/>
    <n v="253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  <x v="5"/>
  </r>
  <r>
    <n v="164"/>
    <s v="Lopez and Sons"/>
    <s v="Polarized human-resource protocol"/>
    <n v="150500"/>
    <n v="150755"/>
    <n v="100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  <x v="5"/>
  </r>
  <r>
    <n v="165"/>
    <s v="Cordova Ltd"/>
    <s v="Synergized radical product"/>
    <n v="90400"/>
    <n v="110279"/>
    <n v="122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  <x v="5"/>
  </r>
  <r>
    <n v="166"/>
    <s v="Brown-Vang"/>
    <s v="Robust heuristic artificial intelligence"/>
    <n v="9800"/>
    <n v="13439"/>
    <n v="137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  <x v="6"/>
  </r>
  <r>
    <n v="167"/>
    <s v="Cruz-Ward"/>
    <s v="Robust content-based emulation"/>
    <n v="2600"/>
    <n v="10804"/>
    <n v="416"/>
    <x v="1"/>
    <n v="146"/>
    <s v="AU"/>
    <s v="AUD"/>
    <n v="1370840400"/>
    <n v="1371704400"/>
    <b v="0"/>
    <b v="0"/>
    <s v="theater/plays"/>
    <n v="74"/>
    <x v="3"/>
    <s v="plays"/>
    <x v="164"/>
    <d v="2013-06-20T05:00:00"/>
    <x v="2"/>
  </r>
  <r>
    <n v="168"/>
    <s v="Hernandez Group"/>
    <s v="Ergonomic uniform open system"/>
    <n v="128100"/>
    <n v="40107"/>
    <n v="31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  <x v="3"/>
  </r>
  <r>
    <n v="169"/>
    <s v="Tran, Steele and Wilson"/>
    <s v="Profit-focused modular product"/>
    <n v="23300"/>
    <n v="98811"/>
    <n v="424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  <x v="4"/>
  </r>
  <r>
    <n v="170"/>
    <s v="Summers, Gallegos and Stein"/>
    <s v="Mandatory mobile product"/>
    <n v="188100"/>
    <n v="5528"/>
    <n v="3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  <x v="5"/>
  </r>
  <r>
    <n v="171"/>
    <s v="Blair Group"/>
    <s v="Public-key 3rdgeneration budgetary management"/>
    <n v="4900"/>
    <n v="521"/>
    <n v="11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  <x v="1"/>
  </r>
  <r>
    <n v="172"/>
    <s v="Nixon Inc"/>
    <s v="Centralized national firmware"/>
    <n v="800"/>
    <n v="663"/>
    <n v="83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  <x v="1"/>
  </r>
  <r>
    <n v="173"/>
    <s v="White LLC"/>
    <s v="Cross-group 4thgeneration middleware"/>
    <n v="96700"/>
    <n v="157635"/>
    <n v="163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  <x v="2"/>
  </r>
  <r>
    <n v="174"/>
    <s v="Santos, Black and Donovan"/>
    <s v="Pre-emptive scalable access"/>
    <n v="600"/>
    <n v="5368"/>
    <n v="895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  <x v="0"/>
  </r>
  <r>
    <n v="175"/>
    <s v="Jones, Contreras and Burnett"/>
    <s v="Sharable intangible migration"/>
    <n v="181200"/>
    <n v="47459"/>
    <n v="26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  <x v="7"/>
  </r>
  <r>
    <n v="176"/>
    <s v="Stone-Orozco"/>
    <s v="Proactive scalable Graphical User Interface"/>
    <n v="115000"/>
    <n v="86060"/>
    <n v="75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  <x v="7"/>
  </r>
  <r>
    <n v="177"/>
    <s v="Lee, Gibson and Morgan"/>
    <s v="Digitized solution-oriented product"/>
    <n v="38800"/>
    <n v="161593"/>
    <n v="416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  <x v="6"/>
  </r>
  <r>
    <n v="178"/>
    <s v="Alexander-Williams"/>
    <s v="Triple-buffered cohesive structure"/>
    <n v="7200"/>
    <n v="6927"/>
    <n v="96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  <x v="5"/>
  </r>
  <r>
    <n v="179"/>
    <s v="Marks Ltd"/>
    <s v="Realigned human-resource orchestration"/>
    <n v="44500"/>
    <n v="159185"/>
    <n v="358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  <x v="2"/>
  </r>
  <r>
    <n v="180"/>
    <s v="Olsen, Edwards and Reid"/>
    <s v="Optional clear-thinking software"/>
    <n v="56000"/>
    <n v="172736"/>
    <n v="308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  <x v="6"/>
  </r>
  <r>
    <n v="181"/>
    <s v="Daniels, Rose and Tyler"/>
    <s v="Centralized global approach"/>
    <n v="8600"/>
    <n v="5315"/>
    <n v="62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  <x v="5"/>
  </r>
  <r>
    <n v="182"/>
    <s v="Adams Group"/>
    <s v="Reverse-engineered bandwidth-monitored contingency"/>
    <n v="27100"/>
    <n v="195750"/>
    <n v="722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  <x v="3"/>
  </r>
  <r>
    <n v="183"/>
    <s v="Rogers, Huerta and Medina"/>
    <s v="Pre-emptive bandwidth-monitored instruction set"/>
    <n v="5100"/>
    <n v="3525"/>
    <n v="69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  <x v="6"/>
  </r>
  <r>
    <n v="184"/>
    <s v="Howard, Carter and Griffith"/>
    <s v="Adaptive asynchronous emulation"/>
    <n v="3600"/>
    <n v="10550"/>
    <n v="293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  <x v="3"/>
  </r>
  <r>
    <n v="185"/>
    <s v="Bailey PLC"/>
    <s v="Innovative actuating conglomeration"/>
    <n v="1000"/>
    <n v="718"/>
    <n v="72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  <x v="9"/>
  </r>
  <r>
    <n v="186"/>
    <s v="Parker Group"/>
    <s v="Grass-roots foreground policy"/>
    <n v="88800"/>
    <n v="28358"/>
    <n v="32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  <x v="1"/>
  </r>
  <r>
    <n v="187"/>
    <s v="Fox Group"/>
    <s v="Horizontal transitional paradigm"/>
    <n v="60200"/>
    <n v="138384"/>
    <n v="230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  <x v="2"/>
  </r>
  <r>
    <n v="188"/>
    <s v="Walker, Jones and Rodriguez"/>
    <s v="Networked didactic info-mediaries"/>
    <n v="8200"/>
    <n v="2625"/>
    <n v="32"/>
    <x v="0"/>
    <n v="35"/>
    <s v="IT"/>
    <s v="EUR"/>
    <n v="1417500000"/>
    <n v="1417586400"/>
    <b v="0"/>
    <b v="0"/>
    <s v="theater/plays"/>
    <n v="75"/>
    <x v="3"/>
    <s v="plays"/>
    <x v="185"/>
    <d v="2014-12-03T06:00:00"/>
    <x v="1"/>
  </r>
  <r>
    <n v="189"/>
    <s v="Anthony-Shaw"/>
    <s v="Switchable contextually-based access"/>
    <n v="191300"/>
    <n v="45004"/>
    <n v="24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  <x v="7"/>
  </r>
  <r>
    <n v="190"/>
    <s v="Cook LLC"/>
    <s v="Up-sized dynamic throughput"/>
    <n v="3700"/>
    <n v="2538"/>
    <n v="69"/>
    <x v="0"/>
    <n v="24"/>
    <s v="US"/>
    <s v="USD"/>
    <n v="1370322000"/>
    <n v="1370408400"/>
    <b v="0"/>
    <b v="1"/>
    <s v="theater/plays"/>
    <n v="105.75"/>
    <x v="3"/>
    <s v="plays"/>
    <x v="187"/>
    <d v="2013-06-05T05:00:00"/>
    <x v="2"/>
  </r>
  <r>
    <n v="191"/>
    <s v="Sutton PLC"/>
    <s v="Mandatory reciprocal superstructure"/>
    <n v="8400"/>
    <n v="3188"/>
    <n v="38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  <x v="3"/>
  </r>
  <r>
    <n v="192"/>
    <s v="Long, Morgan and Mitchell"/>
    <s v="Upgradable 4thgeneration productivity"/>
    <n v="42600"/>
    <n v="8517"/>
    <n v="20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  <x v="1"/>
  </r>
  <r>
    <n v="193"/>
    <s v="Calhoun, Rogers and Long"/>
    <s v="Progressive discrete hub"/>
    <n v="6600"/>
    <n v="3012"/>
    <n v="46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  <x v="9"/>
  </r>
  <r>
    <n v="194"/>
    <s v="Sandoval Group"/>
    <s v="Assimilated multi-tasking archive"/>
    <n v="7100"/>
    <n v="8716"/>
    <n v="123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  <x v="0"/>
  </r>
  <r>
    <n v="195"/>
    <s v="Smith and Sons"/>
    <s v="Upgradable high-level solution"/>
    <n v="15800"/>
    <n v="57157"/>
    <n v="36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  <x v="9"/>
  </r>
  <r>
    <n v="196"/>
    <s v="King Inc"/>
    <s v="Organic bandwidth-monitored frame"/>
    <n v="8200"/>
    <n v="5178"/>
    <n v="63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  <x v="7"/>
  </r>
  <r>
    <n v="197"/>
    <s v="Perry and Sons"/>
    <s v="Business-focused logistical framework"/>
    <n v="54700"/>
    <n v="163118"/>
    <n v="298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  <x v="5"/>
  </r>
  <r>
    <n v="198"/>
    <s v="Palmer Inc"/>
    <s v="Universal multi-state capability"/>
    <n v="63200"/>
    <n v="6041"/>
    <n v="10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  <x v="6"/>
  </r>
  <r>
    <n v="199"/>
    <s v="Hull, Baker and Martinez"/>
    <s v="Digitized reciprocal infrastructure"/>
    <n v="1800"/>
    <n v="968"/>
    <n v="54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  <x v="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n v="2"/>
    <x v="3"/>
    <s v="plays"/>
    <x v="152"/>
    <d v="2010-04-05T05:00:00"/>
    <x v="6"/>
  </r>
  <r>
    <n v="201"/>
    <s v="Osborne, Perkins and Knox"/>
    <s v="Cross-platform bi-directional workforce"/>
    <n v="2100"/>
    <n v="14305"/>
    <n v="681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  <x v="1"/>
  </r>
  <r>
    <n v="202"/>
    <s v="Mcknight-Freeman"/>
    <s v="Upgradable scalable methodology"/>
    <n v="8300"/>
    <n v="6543"/>
    <n v="79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n v="134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  <x v="5"/>
  </r>
  <r>
    <n v="204"/>
    <s v="Daniel-Luna"/>
    <s v="Mandatory multimedia leverage"/>
    <n v="75000"/>
    <n v="2529"/>
    <n v="3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  <x v="8"/>
  </r>
  <r>
    <n v="205"/>
    <s v="Weaver-Marquez"/>
    <s v="Focused analyzing circuit"/>
    <n v="1300"/>
    <n v="5614"/>
    <n v="432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  <x v="9"/>
  </r>
  <r>
    <n v="206"/>
    <s v="Austin, Baker and Kelley"/>
    <s v="Fundamental grid-enabled strategy"/>
    <n v="9000"/>
    <n v="3496"/>
    <n v="39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  <x v="6"/>
  </r>
  <r>
    <n v="207"/>
    <s v="Carney-Anderson"/>
    <s v="Digitized 5thgeneration knowledgebase"/>
    <n v="1000"/>
    <n v="4257"/>
    <n v="426"/>
    <x v="1"/>
    <n v="43"/>
    <s v="US"/>
    <s v="USD"/>
    <n v="1535432400"/>
    <n v="1537160400"/>
    <b v="0"/>
    <b v="1"/>
    <s v="music/rock"/>
    <n v="99"/>
    <x v="1"/>
    <s v="rock"/>
    <x v="202"/>
    <d v="2018-09-17T05:00:00"/>
    <x v="9"/>
  </r>
  <r>
    <n v="208"/>
    <s v="Jackson Inc"/>
    <s v="Mandatory multi-tasking encryption"/>
    <n v="196900"/>
    <n v="199110"/>
    <n v="101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  <x v="5"/>
  </r>
  <r>
    <n v="209"/>
    <s v="Warren Ltd"/>
    <s v="Distributed system-worthy application"/>
    <n v="194500"/>
    <n v="41212"/>
    <n v="21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  <x v="7"/>
  </r>
  <r>
    <n v="210"/>
    <s v="Schultz Inc"/>
    <s v="Synergistic tertiary time-frame"/>
    <n v="9400"/>
    <n v="6338"/>
    <n v="67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  <x v="5"/>
  </r>
  <r>
    <n v="211"/>
    <s v="Thompson LLC"/>
    <s v="Customer-focused impactful benchmark"/>
    <n v="104400"/>
    <n v="99100"/>
    <n v="95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  <x v="2"/>
  </r>
  <r>
    <n v="212"/>
    <s v="Johnson Inc"/>
    <s v="Profound next generation infrastructure"/>
    <n v="8100"/>
    <n v="12300"/>
    <n v="152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  <x v="3"/>
  </r>
  <r>
    <n v="213"/>
    <s v="Morgan-Warren"/>
    <s v="Face-to-face encompassing info-mediaries"/>
    <n v="87900"/>
    <n v="171549"/>
    <n v="195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  <x v="6"/>
  </r>
  <r>
    <n v="214"/>
    <s v="Sullivan Group"/>
    <s v="Open-source fresh-thinking policy"/>
    <n v="1400"/>
    <n v="14324"/>
    <n v="1023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  <x v="6"/>
  </r>
  <r>
    <n v="215"/>
    <s v="Vargas, Banks and Palmer"/>
    <s v="Extended 24/7 implementation"/>
    <n v="156800"/>
    <n v="6024"/>
    <n v="4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  <x v="3"/>
  </r>
  <r>
    <n v="216"/>
    <s v="Johnson, Dixon and Zimmerman"/>
    <s v="Organic dynamic algorithm"/>
    <n v="121700"/>
    <n v="188721"/>
    <n v="155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  <x v="8"/>
  </r>
  <r>
    <n v="217"/>
    <s v="Moore, Dudley and Navarro"/>
    <s v="Organic multi-tasking focus group"/>
    <n v="129400"/>
    <n v="57911"/>
    <n v="45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  <x v="3"/>
  </r>
  <r>
    <n v="218"/>
    <s v="Price-Rodriguez"/>
    <s v="Adaptive logistical initiative"/>
    <n v="5700"/>
    <n v="12309"/>
    <n v="216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  <x v="8"/>
  </r>
  <r>
    <n v="219"/>
    <s v="Huang-Henderson"/>
    <s v="Stand-alone mobile customer loyalty"/>
    <n v="41700"/>
    <n v="138497"/>
    <n v="332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  <x v="4"/>
  </r>
  <r>
    <n v="220"/>
    <s v="Owens-Le"/>
    <s v="Focused composite approach"/>
    <n v="7900"/>
    <n v="667"/>
    <n v="8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  <x v="8"/>
  </r>
  <r>
    <n v="221"/>
    <s v="Huff LLC"/>
    <s v="Face-to-face clear-thinking Local Area Network"/>
    <n v="121500"/>
    <n v="119830"/>
    <n v="99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  <x v="4"/>
  </r>
  <r>
    <n v="222"/>
    <s v="Johnson LLC"/>
    <s v="Cross-group cohesive circuit"/>
    <n v="4800"/>
    <n v="6623"/>
    <n v="138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  <x v="1"/>
  </r>
  <r>
    <n v="223"/>
    <s v="Chavez, Garcia and Cantu"/>
    <s v="Synergistic explicit capability"/>
    <n v="87300"/>
    <n v="81897"/>
    <n v="94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  <x v="7"/>
  </r>
  <r>
    <n v="224"/>
    <s v="Lester-Moore"/>
    <s v="Diverse analyzing definition"/>
    <n v="46300"/>
    <n v="186885"/>
    <n v="404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  <x v="1"/>
  </r>
  <r>
    <n v="225"/>
    <s v="Fox-Quinn"/>
    <s v="Enterprise-wide reciprocal success"/>
    <n v="67800"/>
    <n v="176398"/>
    <n v="260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  <x v="1"/>
  </r>
  <r>
    <n v="226"/>
    <s v="Garcia Inc"/>
    <s v="Progressive neutral middleware"/>
    <n v="3000"/>
    <n v="10999"/>
    <n v="367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  <x v="6"/>
  </r>
  <r>
    <n v="227"/>
    <s v="Johnson-Lee"/>
    <s v="Intuitive exuding process improvement"/>
    <n v="60900"/>
    <n v="102751"/>
    <n v="16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  <x v="0"/>
  </r>
  <r>
    <n v="228"/>
    <s v="Pineda Group"/>
    <s v="Exclusive real-time protocol"/>
    <n v="137900"/>
    <n v="165352"/>
    <n v="120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  <x v="7"/>
  </r>
  <r>
    <n v="229"/>
    <s v="Hoffman-Howard"/>
    <s v="Extended encompassing application"/>
    <n v="85600"/>
    <n v="165798"/>
    <n v="194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  <x v="5"/>
  </r>
  <r>
    <n v="230"/>
    <s v="Miranda, Hall and Mcgrath"/>
    <s v="Progressive value-added ability"/>
    <n v="2400"/>
    <n v="10084"/>
    <n v="420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  <x v="3"/>
  </r>
  <r>
    <n v="231"/>
    <s v="Williams, Carter and Gonzalez"/>
    <s v="Cross-platform uniform hardware"/>
    <n v="7200"/>
    <n v="5523"/>
    <n v="77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  <x v="2"/>
  </r>
  <r>
    <n v="232"/>
    <s v="Davis-Rodriguez"/>
    <s v="Progressive secondary portal"/>
    <n v="3400"/>
    <n v="5823"/>
    <n v="171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  <x v="7"/>
  </r>
  <r>
    <n v="233"/>
    <s v="Reid, Rivera and Perry"/>
    <s v="Multi-lateral national adapter"/>
    <n v="3800"/>
    <n v="6000"/>
    <n v="158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  <x v="8"/>
  </r>
  <r>
    <n v="234"/>
    <s v="Mendoza-Parker"/>
    <s v="Enterprise-wide motivating matrices"/>
    <n v="7500"/>
    <n v="8181"/>
    <n v="109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  <x v="5"/>
  </r>
  <r>
    <n v="235"/>
    <s v="Lee, Ali and Guzman"/>
    <s v="Polarized upward-trending Local Area Network"/>
    <n v="8600"/>
    <n v="3589"/>
    <n v="42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  <x v="5"/>
  </r>
  <r>
    <n v="236"/>
    <s v="Gallegos-Cobb"/>
    <s v="Object-based directional function"/>
    <n v="39500"/>
    <n v="4323"/>
    <n v="11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  <x v="3"/>
  </r>
  <r>
    <n v="237"/>
    <s v="Ellison PLC"/>
    <s v="Re-contextualized tangible open architecture"/>
    <n v="9300"/>
    <n v="14822"/>
    <n v="159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  <x v="1"/>
  </r>
  <r>
    <n v="238"/>
    <s v="Bolton, Sanchez and Carrillo"/>
    <s v="Distributed systemic adapter"/>
    <n v="2400"/>
    <n v="10138"/>
    <n v="422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  <x v="5"/>
  </r>
  <r>
    <n v="239"/>
    <s v="Mason-Sanders"/>
    <s v="Networked web-enabled instruction set"/>
    <n v="3200"/>
    <n v="3127"/>
    <n v="98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  <x v="0"/>
  </r>
  <r>
    <n v="240"/>
    <s v="Pitts-Reed"/>
    <s v="Vision-oriented dynamic service-desk"/>
    <n v="29400"/>
    <n v="123124"/>
    <n v="419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  <x v="6"/>
  </r>
  <r>
    <n v="241"/>
    <s v="Gonzalez-Martinez"/>
    <s v="Vision-oriented actuating open system"/>
    <n v="168500"/>
    <n v="171729"/>
    <n v="102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  <x v="1"/>
  </r>
  <r>
    <n v="242"/>
    <s v="Hill, Martin and Garcia"/>
    <s v="Sharable scalable core"/>
    <n v="8400"/>
    <n v="10729"/>
    <n v="128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  <x v="5"/>
  </r>
  <r>
    <n v="243"/>
    <s v="Garcia PLC"/>
    <s v="Customer-focused attitude-oriented function"/>
    <n v="2300"/>
    <n v="10240"/>
    <n v="445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  <x v="9"/>
  </r>
  <r>
    <n v="244"/>
    <s v="Herring-Bailey"/>
    <s v="Reverse-engineered system-worthy extranet"/>
    <n v="700"/>
    <n v="3988"/>
    <n v="570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  <x v="1"/>
  </r>
  <r>
    <n v="245"/>
    <s v="Russell-Gardner"/>
    <s v="Re-engineered systematic monitoring"/>
    <n v="2900"/>
    <n v="14771"/>
    <n v="509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  <x v="1"/>
  </r>
  <r>
    <n v="246"/>
    <s v="Walters-Carter"/>
    <s v="Seamless value-added standardization"/>
    <n v="4500"/>
    <n v="14649"/>
    <n v="326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  <x v="2"/>
  </r>
  <r>
    <n v="247"/>
    <s v="Johnson, Patterson and Montoya"/>
    <s v="Triple-buffered fresh-thinking frame"/>
    <n v="19800"/>
    <n v="184658"/>
    <n v="933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  <x v="7"/>
  </r>
  <r>
    <n v="248"/>
    <s v="Roberts and Sons"/>
    <s v="Streamlined holistic knowledgebase"/>
    <n v="6200"/>
    <n v="13103"/>
    <n v="211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  <x v="1"/>
  </r>
  <r>
    <n v="249"/>
    <s v="Avila-Nelson"/>
    <s v="Up-sized intermediate website"/>
    <n v="61500"/>
    <n v="168095"/>
    <n v="273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  <x v="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n v="3"/>
    <x v="1"/>
    <s v="rock"/>
    <x v="67"/>
    <d v="2010-03-01T06:00:00"/>
    <x v="6"/>
  </r>
  <r>
    <n v="251"/>
    <s v="Singleton Ltd"/>
    <s v="Enhanced user-facing function"/>
    <n v="7100"/>
    <n v="3840"/>
    <n v="54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  <x v="4"/>
  </r>
  <r>
    <n v="252"/>
    <s v="Perez PLC"/>
    <s v="Operative bandwidth-monitored interface"/>
    <n v="1000"/>
    <n v="6263"/>
    <n v="626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  <x v="2"/>
  </r>
  <r>
    <n v="253"/>
    <s v="Rogers, Jacobs and Jackson"/>
    <s v="Upgradable multi-state instruction set"/>
    <n v="121500"/>
    <n v="108161"/>
    <n v="89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  <x v="8"/>
  </r>
  <r>
    <n v="254"/>
    <s v="Barry Group"/>
    <s v="De-engineered static Local Area Network"/>
    <n v="4600"/>
    <n v="8505"/>
    <n v="185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  <x v="5"/>
  </r>
  <r>
    <n v="255"/>
    <s v="Rosales, Branch and Harmon"/>
    <s v="Upgradable grid-enabled superstructure"/>
    <n v="80500"/>
    <n v="96735"/>
    <n v="120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  <x v="8"/>
  </r>
  <r>
    <n v="256"/>
    <s v="Smith-Reid"/>
    <s v="Optimized actuating toolset"/>
    <n v="4100"/>
    <n v="959"/>
    <n v="23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  <x v="7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  <x v="2"/>
  </r>
  <r>
    <n v="258"/>
    <s v="Duncan, Mcdonald and Miller"/>
    <s v="Assimilated coherent hardware"/>
    <n v="5000"/>
    <n v="13424"/>
    <n v="268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  <x v="7"/>
  </r>
  <r>
    <n v="259"/>
    <s v="Watkins Ltd"/>
    <s v="Multi-channeled responsive implementation"/>
    <n v="1800"/>
    <n v="10755"/>
    <n v="598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  <x v="4"/>
  </r>
  <r>
    <n v="260"/>
    <s v="Allen-Jones"/>
    <s v="Centralized modular initiative"/>
    <n v="6300"/>
    <n v="9935"/>
    <n v="158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  <x v="4"/>
  </r>
  <r>
    <n v="261"/>
    <s v="Mason-Smith"/>
    <s v="Reverse-engineered cohesive migration"/>
    <n v="84300"/>
    <n v="26303"/>
    <n v="31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  <x v="6"/>
  </r>
  <r>
    <n v="262"/>
    <s v="Lloyd, Kennedy and Davis"/>
    <s v="Compatible multimedia hub"/>
    <n v="1700"/>
    <n v="5328"/>
    <n v="313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  <x v="8"/>
  </r>
  <r>
    <n v="263"/>
    <s v="Walker Ltd"/>
    <s v="Organic eco-centric success"/>
    <n v="2900"/>
    <n v="10756"/>
    <n v="37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  <x v="6"/>
  </r>
  <r>
    <n v="264"/>
    <s v="Gordon PLC"/>
    <s v="Virtual reciprocal policy"/>
    <n v="45600"/>
    <n v="165375"/>
    <n v="363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  <x v="2"/>
  </r>
  <r>
    <n v="265"/>
    <s v="Lee and Sons"/>
    <s v="Persevering interactive emulation"/>
    <n v="4900"/>
    <n v="6031"/>
    <n v="123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  <x v="7"/>
  </r>
  <r>
    <n v="266"/>
    <s v="Cole LLC"/>
    <s v="Proactive responsive emulation"/>
    <n v="111900"/>
    <n v="85902"/>
    <n v="77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  <x v="1"/>
  </r>
  <r>
    <n v="267"/>
    <s v="Acosta PLC"/>
    <s v="Extended eco-centric function"/>
    <n v="61600"/>
    <n v="143910"/>
    <n v="234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  <x v="4"/>
  </r>
  <r>
    <n v="268"/>
    <s v="Brown-Mckee"/>
    <s v="Networked optimal productivity"/>
    <n v="1500"/>
    <n v="2708"/>
    <n v="181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  <x v="4"/>
  </r>
  <r>
    <n v="269"/>
    <s v="Miles and Sons"/>
    <s v="Persistent attitude-oriented approach"/>
    <n v="3500"/>
    <n v="8842"/>
    <n v="253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  <x v="3"/>
  </r>
  <r>
    <n v="270"/>
    <s v="Sawyer, Horton and Williams"/>
    <s v="Triple-buffered 4thgeneration toolset"/>
    <n v="173900"/>
    <n v="47260"/>
    <n v="27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  <x v="6"/>
  </r>
  <r>
    <n v="271"/>
    <s v="Foley-Cox"/>
    <s v="Progressive zero administration leverage"/>
    <n v="153700"/>
    <n v="1953"/>
    <n v="1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  <x v="0"/>
  </r>
  <r>
    <n v="272"/>
    <s v="Horton, Morrison and Clark"/>
    <s v="Networked radical neural-net"/>
    <n v="51100"/>
    <n v="155349"/>
    <n v="304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  <x v="3"/>
  </r>
  <r>
    <n v="273"/>
    <s v="Thomas and Sons"/>
    <s v="Re-engineered heuristic forecast"/>
    <n v="7800"/>
    <n v="10704"/>
    <n v="137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  <x v="5"/>
  </r>
  <r>
    <n v="274"/>
    <s v="Morgan-Jenkins"/>
    <s v="Fully-configurable background algorithm"/>
    <n v="2400"/>
    <n v="773"/>
    <n v="32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  <x v="5"/>
  </r>
  <r>
    <n v="275"/>
    <s v="Ward, Sanchez and Kemp"/>
    <s v="Stand-alone discrete Graphical User Interface"/>
    <n v="3900"/>
    <n v="9419"/>
    <n v="242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  <x v="3"/>
  </r>
  <r>
    <n v="276"/>
    <s v="Fields Ltd"/>
    <s v="Front-line foreground project"/>
    <n v="5500"/>
    <n v="5324"/>
    <n v="97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  <x v="4"/>
  </r>
  <r>
    <n v="277"/>
    <s v="Ramos-Mitchell"/>
    <s v="Persevering system-worthy info-mediaries"/>
    <n v="700"/>
    <n v="7465"/>
    <n v="1066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  <x v="6"/>
  </r>
  <r>
    <n v="278"/>
    <s v="Higgins, Davis and Salazar"/>
    <s v="Distributed multi-tasking strategy"/>
    <n v="2700"/>
    <n v="8799"/>
    <n v="326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  <x v="4"/>
  </r>
  <r>
    <n v="279"/>
    <s v="Smith-Jenkins"/>
    <s v="Vision-oriented methodical application"/>
    <n v="8000"/>
    <n v="13656"/>
    <n v="171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  <x v="9"/>
  </r>
  <r>
    <n v="280"/>
    <s v="Braun PLC"/>
    <s v="Function-based high-level infrastructure"/>
    <n v="2500"/>
    <n v="14536"/>
    <n v="581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  <x v="5"/>
  </r>
  <r>
    <n v="281"/>
    <s v="Drake PLC"/>
    <s v="Profound object-oriented paradigm"/>
    <n v="164500"/>
    <n v="150552"/>
    <n v="92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  <x v="4"/>
  </r>
  <r>
    <n v="282"/>
    <s v="Ross, Kelly and Brown"/>
    <s v="Virtual contextually-based circuit"/>
    <n v="8400"/>
    <n v="9076"/>
    <n v="108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  <x v="7"/>
  </r>
  <r>
    <n v="283"/>
    <s v="Lucas-Mullins"/>
    <s v="Business-focused dynamic instruction set"/>
    <n v="8100"/>
    <n v="1517"/>
    <n v="19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  <x v="7"/>
  </r>
  <r>
    <n v="284"/>
    <s v="Tran LLC"/>
    <s v="Ameliorated fresh-thinking protocol"/>
    <n v="9800"/>
    <n v="8153"/>
    <n v="83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  <x v="4"/>
  </r>
  <r>
    <n v="285"/>
    <s v="Dawson, Brady and Gilbert"/>
    <s v="Front-line optimizing emulation"/>
    <n v="900"/>
    <n v="6357"/>
    <n v="706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  <x v="7"/>
  </r>
  <r>
    <n v="286"/>
    <s v="Obrien-Aguirre"/>
    <s v="Devolved uniform complexity"/>
    <n v="112100"/>
    <n v="19557"/>
    <n v="17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  <x v="7"/>
  </r>
  <r>
    <n v="287"/>
    <s v="Ferguson PLC"/>
    <s v="Public-key intangible superstructure"/>
    <n v="6300"/>
    <n v="13213"/>
    <n v="210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  <x v="0"/>
  </r>
  <r>
    <n v="288"/>
    <s v="Garcia Ltd"/>
    <s v="Secured global success"/>
    <n v="5600"/>
    <n v="5476"/>
    <n v="98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  <x v="4"/>
  </r>
  <r>
    <n v="289"/>
    <s v="Smith, Love and Smith"/>
    <s v="Grass-roots mission-critical capability"/>
    <n v="800"/>
    <n v="13474"/>
    <n v="1684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  <x v="0"/>
  </r>
  <r>
    <n v="290"/>
    <s v="Wilson, Hall and Osborne"/>
    <s v="Advanced global data-warehouse"/>
    <n v="168600"/>
    <n v="91722"/>
    <n v="54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  <x v="2"/>
  </r>
  <r>
    <n v="291"/>
    <s v="Bell, Grimes and Kerr"/>
    <s v="Self-enabling uniform complexity"/>
    <n v="1800"/>
    <n v="8219"/>
    <n v="457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  <x v="8"/>
  </r>
  <r>
    <n v="292"/>
    <s v="Ho-Harris"/>
    <s v="Versatile cohesive encoding"/>
    <n v="7300"/>
    <n v="717"/>
    <n v="10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  <x v="4"/>
  </r>
  <r>
    <n v="293"/>
    <s v="Ross Group"/>
    <s v="Organized executive solution"/>
    <n v="6500"/>
    <n v="1065"/>
    <n v="16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  <x v="6"/>
  </r>
  <r>
    <n v="294"/>
    <s v="Turner-Davis"/>
    <s v="Automated local emulation"/>
    <n v="600"/>
    <n v="8038"/>
    <n v="1340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  <x v="9"/>
  </r>
  <r>
    <n v="295"/>
    <s v="Smith, Jackson and Herrera"/>
    <s v="Enterprise-wide intermediate middleware"/>
    <n v="192900"/>
    <n v="68769"/>
    <n v="36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  <x v="2"/>
  </r>
  <r>
    <n v="296"/>
    <s v="Smith-Hess"/>
    <s v="Grass-roots real-time Local Area Network"/>
    <n v="6100"/>
    <n v="3352"/>
    <n v="55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  <x v="3"/>
  </r>
  <r>
    <n v="297"/>
    <s v="Brown, Herring and Bass"/>
    <s v="Organized client-driven capacity"/>
    <n v="7200"/>
    <n v="6785"/>
    <n v="94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  <x v="1"/>
  </r>
  <r>
    <n v="298"/>
    <s v="Chase, Garcia and Johnson"/>
    <s v="Adaptive intangible database"/>
    <n v="3500"/>
    <n v="5037"/>
    <n v="144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  <x v="7"/>
  </r>
  <r>
    <n v="299"/>
    <s v="Ramsey and Sons"/>
    <s v="Grass-roots contextually-based algorithm"/>
    <n v="3800"/>
    <n v="1954"/>
    <n v="51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  <x v="7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  <x v="5"/>
  </r>
  <r>
    <n v="301"/>
    <s v="Wong-Walker"/>
    <s v="Multi-channeled disintermediate policy"/>
    <n v="900"/>
    <n v="12102"/>
    <n v="1345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  <x v="0"/>
  </r>
  <r>
    <n v="302"/>
    <s v="Ferguson, Collins and Mata"/>
    <s v="Customizable bi-directional hardware"/>
    <n v="76100"/>
    <n v="24234"/>
    <n v="32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  <x v="9"/>
  </r>
  <r>
    <n v="303"/>
    <s v="Guerrero, Flores and Jenkins"/>
    <s v="Networked optimal architecture"/>
    <n v="3400"/>
    <n v="2809"/>
    <n v="83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  <x v="7"/>
  </r>
  <r>
    <n v="304"/>
    <s v="Peterson PLC"/>
    <s v="User-friendly discrete benchmark"/>
    <n v="2100"/>
    <n v="11469"/>
    <n v="546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  <x v="7"/>
  </r>
  <r>
    <n v="305"/>
    <s v="Townsend Ltd"/>
    <s v="Grass-roots actuating policy"/>
    <n v="2800"/>
    <n v="8014"/>
    <n v="286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  <x v="7"/>
  </r>
  <r>
    <n v="306"/>
    <s v="Rush, Reed and Hall"/>
    <s v="Enterprise-wide 3rdgeneration knowledge user"/>
    <n v="6500"/>
    <n v="514"/>
    <n v="8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  <x v="5"/>
  </r>
  <r>
    <n v="307"/>
    <s v="Salazar-Dodson"/>
    <s v="Face-to-face zero tolerance moderator"/>
    <n v="32900"/>
    <n v="43473"/>
    <n v="132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  <x v="4"/>
  </r>
  <r>
    <n v="308"/>
    <s v="Davis Ltd"/>
    <s v="Grass-roots optimizing projection"/>
    <n v="118200"/>
    <n v="87560"/>
    <n v="74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  <x v="8"/>
  </r>
  <r>
    <n v="309"/>
    <s v="Harris-Perry"/>
    <s v="User-centric 6thgeneration attitude"/>
    <n v="4100"/>
    <n v="3087"/>
    <n v="75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  <x v="8"/>
  </r>
  <r>
    <n v="310"/>
    <s v="Velazquez, Hunt and Ortiz"/>
    <s v="Switchable zero tolerance website"/>
    <n v="7800"/>
    <n v="1586"/>
    <n v="20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  <x v="6"/>
  </r>
  <r>
    <n v="311"/>
    <s v="Flores PLC"/>
    <s v="Focused real-time help-desk"/>
    <n v="6300"/>
    <n v="12812"/>
    <n v="203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  <x v="8"/>
  </r>
  <r>
    <n v="312"/>
    <s v="Martinez LLC"/>
    <s v="Robust impactful approach"/>
    <n v="59100"/>
    <n v="183345"/>
    <n v="310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  <x v="2"/>
  </r>
  <r>
    <n v="313"/>
    <s v="Miller-Irwin"/>
    <s v="Secured maximized policy"/>
    <n v="2200"/>
    <n v="8697"/>
    <n v="395"/>
    <x v="1"/>
    <n v="223"/>
    <s v="US"/>
    <s v="USD"/>
    <n v="1330322400"/>
    <n v="1330495200"/>
    <b v="0"/>
    <b v="0"/>
    <s v="music/rock"/>
    <n v="39"/>
    <x v="1"/>
    <s v="rock"/>
    <x v="301"/>
    <d v="2012-02-29T06:00:00"/>
    <x v="4"/>
  </r>
  <r>
    <n v="314"/>
    <s v="Sanchez-Morgan"/>
    <s v="Realigned upward-trending strategy"/>
    <n v="1400"/>
    <n v="4126"/>
    <n v="295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  <x v="3"/>
  </r>
  <r>
    <n v="315"/>
    <s v="Lopez, Adams and Johnson"/>
    <s v="Open-source interactive knowledge user"/>
    <n v="9500"/>
    <n v="3220"/>
    <n v="34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  <x v="1"/>
  </r>
  <r>
    <n v="316"/>
    <s v="Martin-Marshall"/>
    <s v="Configurable demand-driven matrix"/>
    <n v="9600"/>
    <n v="6401"/>
    <n v="67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  <x v="3"/>
  </r>
  <r>
    <n v="317"/>
    <s v="Summers PLC"/>
    <s v="Cross-group coherent hierarchy"/>
    <n v="6600"/>
    <n v="1269"/>
    <n v="19"/>
    <x v="0"/>
    <n v="30"/>
    <s v="US"/>
    <s v="USD"/>
    <n v="1494738000"/>
    <n v="1495861200"/>
    <b v="0"/>
    <b v="0"/>
    <s v="theater/plays"/>
    <n v="42.3"/>
    <x v="3"/>
    <s v="plays"/>
    <x v="304"/>
    <d v="2017-05-27T05:00:00"/>
    <x v="5"/>
  </r>
  <r>
    <n v="318"/>
    <s v="Young, Hart and Ryan"/>
    <s v="Decentralized demand-driven open system"/>
    <n v="5700"/>
    <n v="903"/>
    <n v="16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  <x v="1"/>
  </r>
  <r>
    <n v="319"/>
    <s v="Mills Group"/>
    <s v="Advanced empowering matrix"/>
    <n v="8400"/>
    <n v="3251"/>
    <n v="39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  <x v="6"/>
  </r>
  <r>
    <n v="320"/>
    <s v="Sandoval-Powell"/>
    <s v="Phased holistic implementation"/>
    <n v="84400"/>
    <n v="8092"/>
    <n v="10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  <x v="8"/>
  </r>
  <r>
    <n v="321"/>
    <s v="Mills, Frazier and Perez"/>
    <s v="Proactive attitude-oriented knowledge user"/>
    <n v="170400"/>
    <n v="160422"/>
    <n v="94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  <x v="8"/>
  </r>
  <r>
    <n v="322"/>
    <s v="Hebert Group"/>
    <s v="Visionary asymmetric Graphical User Interface"/>
    <n v="117900"/>
    <n v="196377"/>
    <n v="167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  <x v="6"/>
  </r>
  <r>
    <n v="323"/>
    <s v="Cole, Smith and Wood"/>
    <s v="Integrated zero-defect help-desk"/>
    <n v="8900"/>
    <n v="2148"/>
    <n v="24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  <x v="1"/>
  </r>
  <r>
    <n v="324"/>
    <s v="Harris, Hall and Harris"/>
    <s v="Inverse analyzing matrices"/>
    <n v="7100"/>
    <n v="11648"/>
    <n v="164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  <x v="0"/>
  </r>
  <r>
    <n v="325"/>
    <s v="Saunders Group"/>
    <s v="Programmable systemic implementation"/>
    <n v="6500"/>
    <n v="5897"/>
    <n v="91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  <x v="9"/>
  </r>
  <r>
    <n v="326"/>
    <s v="Pham, Avila and Nash"/>
    <s v="Multi-channeled next generation architecture"/>
    <n v="7200"/>
    <n v="3326"/>
    <n v="46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  <x v="0"/>
  </r>
  <r>
    <n v="327"/>
    <s v="Patterson, Salinas and Lucas"/>
    <s v="Digitized 3rdgeneration encoding"/>
    <n v="2600"/>
    <n v="1002"/>
    <n v="39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  <x v="3"/>
  </r>
  <r>
    <n v="328"/>
    <s v="Young PLC"/>
    <s v="Innovative well-modulated functionalities"/>
    <n v="98700"/>
    <n v="131826"/>
    <n v="13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  <x v="9"/>
  </r>
  <r>
    <n v="329"/>
    <s v="Willis and Sons"/>
    <s v="Fundamental incremental database"/>
    <n v="93800"/>
    <n v="21477"/>
    <n v="23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  <x v="7"/>
  </r>
  <r>
    <n v="330"/>
    <s v="Thompson-Bates"/>
    <s v="Expanded encompassing open architecture"/>
    <n v="33700"/>
    <n v="62330"/>
    <n v="185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  <x v="5"/>
  </r>
  <r>
    <n v="331"/>
    <s v="Rose-Silva"/>
    <s v="Intuitive static portal"/>
    <n v="3300"/>
    <n v="14643"/>
    <n v="444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  <x v="8"/>
  </r>
  <r>
    <n v="332"/>
    <s v="Pacheco, Johnson and Torres"/>
    <s v="Optional bandwidth-monitored definition"/>
    <n v="20700"/>
    <n v="41396"/>
    <n v="200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  <x v="2"/>
  </r>
  <r>
    <n v="333"/>
    <s v="Carlson, Dixon and Jones"/>
    <s v="Persistent well-modulated synergy"/>
    <n v="9600"/>
    <n v="11900"/>
    <n v="124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  <x v="9"/>
  </r>
  <r>
    <n v="334"/>
    <s v="Mcgee Group"/>
    <s v="Assimilated discrete algorithm"/>
    <n v="66200"/>
    <n v="123538"/>
    <n v="187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  <x v="9"/>
  </r>
  <r>
    <n v="335"/>
    <s v="Jordan-Acosta"/>
    <s v="Operative uniform hub"/>
    <n v="173800"/>
    <n v="198628"/>
    <n v="114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  <x v="3"/>
  </r>
  <r>
    <n v="336"/>
    <s v="Nunez Inc"/>
    <s v="Customizable intangible capability"/>
    <n v="70700"/>
    <n v="68602"/>
    <n v="97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  <x v="6"/>
  </r>
  <r>
    <n v="337"/>
    <s v="Hayden Ltd"/>
    <s v="Innovative didactic analyzer"/>
    <n v="94500"/>
    <n v="116064"/>
    <n v="123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  <x v="3"/>
  </r>
  <r>
    <n v="338"/>
    <s v="Gonzalez-Burton"/>
    <s v="Decentralized intangible encoding"/>
    <n v="69800"/>
    <n v="125042"/>
    <n v="179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  <x v="8"/>
  </r>
  <r>
    <n v="339"/>
    <s v="Lewis, Taylor and Rivers"/>
    <s v="Front-line transitional algorithm"/>
    <n v="136300"/>
    <n v="108974"/>
    <n v="80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  <x v="5"/>
  </r>
  <r>
    <n v="340"/>
    <s v="Butler, Henry and Espinoza"/>
    <s v="Switchable didactic matrices"/>
    <n v="37100"/>
    <n v="34964"/>
    <n v="94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  <x v="8"/>
  </r>
  <r>
    <n v="341"/>
    <s v="Guzman Group"/>
    <s v="Ameliorated disintermediate utilization"/>
    <n v="114300"/>
    <n v="96777"/>
    <n v="85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  <x v="0"/>
  </r>
  <r>
    <n v="342"/>
    <s v="Gibson-Hernandez"/>
    <s v="Visionary foreground middleware"/>
    <n v="47900"/>
    <n v="31864"/>
    <n v="67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  <x v="2"/>
  </r>
  <r>
    <n v="343"/>
    <s v="Spencer-Weber"/>
    <s v="Optional zero-defect task-force"/>
    <n v="9000"/>
    <n v="4853"/>
    <n v="54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  <x v="2"/>
  </r>
  <r>
    <n v="344"/>
    <s v="Berger, Johnson and Marshall"/>
    <s v="Devolved exuding emulation"/>
    <n v="197600"/>
    <n v="82959"/>
    <n v="42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  <x v="9"/>
  </r>
  <r>
    <n v="345"/>
    <s v="Taylor, Cisneros and Romero"/>
    <s v="Open-source neutral task-force"/>
    <n v="157600"/>
    <n v="23159"/>
    <n v="15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  <x v="0"/>
  </r>
  <r>
    <n v="346"/>
    <s v="Little-Marsh"/>
    <s v="Virtual attitude-oriented migration"/>
    <n v="8000"/>
    <n v="2758"/>
    <n v="34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  <x v="5"/>
  </r>
  <r>
    <n v="347"/>
    <s v="Petersen and Sons"/>
    <s v="Open-source full-range portal"/>
    <n v="900"/>
    <n v="12607"/>
    <n v="1401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  <x v="0"/>
  </r>
  <r>
    <n v="348"/>
    <s v="Hensley Ltd"/>
    <s v="Versatile cohesive open system"/>
    <n v="199000"/>
    <n v="142823"/>
    <n v="72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  <x v="5"/>
  </r>
  <r>
    <n v="349"/>
    <s v="Navarro and Sons"/>
    <s v="Multi-layered bottom-line frame"/>
    <n v="180800"/>
    <n v="95958"/>
    <n v="5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  <x v="5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n v="5"/>
    <x v="1"/>
    <s v="jazz"/>
    <x v="334"/>
    <d v="2015-06-07T05:00:00"/>
    <x v="0"/>
  </r>
  <r>
    <n v="351"/>
    <s v="Young LLC"/>
    <s v="Universal maximized methodology"/>
    <n v="74100"/>
    <n v="94631"/>
    <n v="128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  <x v="0"/>
  </r>
  <r>
    <n v="352"/>
    <s v="Adams, Willis and Sanchez"/>
    <s v="Expanded hybrid hardware"/>
    <n v="2800"/>
    <n v="977"/>
    <n v="35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  <x v="0"/>
  </r>
  <r>
    <n v="353"/>
    <s v="Mills-Roy"/>
    <s v="Profit-focused multi-tasking access"/>
    <n v="33600"/>
    <n v="137961"/>
    <n v="411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  <x v="3"/>
  </r>
  <r>
    <n v="354"/>
    <s v="Brown Group"/>
    <s v="Profit-focused transitional capability"/>
    <n v="6100"/>
    <n v="7548"/>
    <n v="124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  <x v="2"/>
  </r>
  <r>
    <n v="355"/>
    <s v="Burns-Burnett"/>
    <s v="Front-line scalable definition"/>
    <n v="3800"/>
    <n v="2241"/>
    <n v="59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  <x v="5"/>
  </r>
  <r>
    <n v="356"/>
    <s v="Glass, Nunez and Mcdonald"/>
    <s v="Open-source systematic protocol"/>
    <n v="9300"/>
    <n v="3431"/>
    <n v="37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  <x v="4"/>
  </r>
  <r>
    <n v="357"/>
    <s v="Perez, Davis and Wilson"/>
    <s v="Implemented tangible algorithm"/>
    <n v="2300"/>
    <n v="4253"/>
    <n v="185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  <x v="0"/>
  </r>
  <r>
    <n v="358"/>
    <s v="Diaz-Garcia"/>
    <s v="Profit-focused 3rdgeneration circuit"/>
    <n v="9700"/>
    <n v="1146"/>
    <n v="1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  <x v="9"/>
  </r>
  <r>
    <n v="359"/>
    <s v="Salazar-Moon"/>
    <s v="Compatible needs-based architecture"/>
    <n v="4000"/>
    <n v="11948"/>
    <n v="299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  <x v="8"/>
  </r>
  <r>
    <n v="360"/>
    <s v="Larsen-Chung"/>
    <s v="Right-sized zero tolerance migration"/>
    <n v="59700"/>
    <n v="135132"/>
    <n v="226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  <x v="8"/>
  </r>
  <r>
    <n v="361"/>
    <s v="Anderson and Sons"/>
    <s v="Quality-focused reciprocal structure"/>
    <n v="5500"/>
    <n v="9546"/>
    <n v="174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  <x v="5"/>
  </r>
  <r>
    <n v="362"/>
    <s v="Lawrence Group"/>
    <s v="Automated actuating conglomeration"/>
    <n v="3700"/>
    <n v="13755"/>
    <n v="372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  <x v="8"/>
  </r>
  <r>
    <n v="363"/>
    <s v="Gray-Davis"/>
    <s v="Re-contextualized local initiative"/>
    <n v="5200"/>
    <n v="8330"/>
    <n v="160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  <x v="8"/>
  </r>
  <r>
    <n v="364"/>
    <s v="Ramirez-Myers"/>
    <s v="Switchable intangible definition"/>
    <n v="900"/>
    <n v="14547"/>
    <n v="1616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  <x v="9"/>
  </r>
  <r>
    <n v="365"/>
    <s v="Lucas, Hall and Bonilla"/>
    <s v="Networked bottom-line initiative"/>
    <n v="1600"/>
    <n v="11735"/>
    <n v="733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  <x v="7"/>
  </r>
  <r>
    <n v="366"/>
    <s v="Williams, Perez and Villegas"/>
    <s v="Robust directional system engine"/>
    <n v="1800"/>
    <n v="10658"/>
    <n v="592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  <x v="8"/>
  </r>
  <r>
    <n v="367"/>
    <s v="Brooks, Jones and Ingram"/>
    <s v="Triple-buffered explicit methodology"/>
    <n v="9900"/>
    <n v="1870"/>
    <n v="19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  <x v="1"/>
  </r>
  <r>
    <n v="368"/>
    <s v="Whitaker, Wallace and Daniels"/>
    <s v="Reactive directional capacity"/>
    <n v="5200"/>
    <n v="14394"/>
    <n v="277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  <x v="6"/>
  </r>
  <r>
    <n v="369"/>
    <s v="Smith-Gonzalez"/>
    <s v="Polarized needs-based approach"/>
    <n v="5400"/>
    <n v="14743"/>
    <n v="273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  <x v="2"/>
  </r>
  <r>
    <n v="370"/>
    <s v="Skinner PLC"/>
    <s v="Intuitive well-modulated middleware"/>
    <n v="112300"/>
    <n v="178965"/>
    <n v="159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  <x v="3"/>
  </r>
  <r>
    <n v="371"/>
    <s v="Nolan, Smith and Sanchez"/>
    <s v="Multi-channeled logistical matrices"/>
    <n v="189200"/>
    <n v="128410"/>
    <n v="68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  <x v="0"/>
  </r>
  <r>
    <n v="372"/>
    <s v="Green-Carr"/>
    <s v="Pre-emptive bifurcated artificial intelligence"/>
    <n v="900"/>
    <n v="14324"/>
    <n v="1592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  <x v="0"/>
  </r>
  <r>
    <n v="373"/>
    <s v="Brown-Parker"/>
    <s v="Down-sized coherent toolset"/>
    <n v="22500"/>
    <n v="164291"/>
    <n v="730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  <x v="5"/>
  </r>
  <r>
    <n v="374"/>
    <s v="Marshall Inc"/>
    <s v="Open-source multi-tasking data-warehouse"/>
    <n v="167400"/>
    <n v="22073"/>
    <n v="13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  <x v="3"/>
  </r>
  <r>
    <n v="375"/>
    <s v="Leblanc-Pineda"/>
    <s v="Future-proofed upward-trending contingency"/>
    <n v="2700"/>
    <n v="1479"/>
    <n v="55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  <x v="0"/>
  </r>
  <r>
    <n v="376"/>
    <s v="Perry PLC"/>
    <s v="Mandatory uniform matrix"/>
    <n v="3400"/>
    <n v="12275"/>
    <n v="361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  <x v="1"/>
  </r>
  <r>
    <n v="377"/>
    <s v="Klein, Stark and Livingston"/>
    <s v="Phased methodical initiative"/>
    <n v="49700"/>
    <n v="5098"/>
    <n v="10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  <x v="3"/>
  </r>
  <r>
    <n v="378"/>
    <s v="Fleming-Oliver"/>
    <s v="Managed stable function"/>
    <n v="178200"/>
    <n v="24882"/>
    <n v="14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  <x v="9"/>
  </r>
  <r>
    <n v="379"/>
    <s v="Reilly, Aguirre and Johnson"/>
    <s v="Realigned clear-thinking migration"/>
    <n v="7200"/>
    <n v="2912"/>
    <n v="40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  <x v="8"/>
  </r>
  <r>
    <n v="380"/>
    <s v="Davidson, Wilcox and Lewis"/>
    <s v="Optional clear-thinking process improvement"/>
    <n v="2500"/>
    <n v="4008"/>
    <n v="160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  <x v="2"/>
  </r>
  <r>
    <n v="381"/>
    <s v="Michael, Anderson and Vincent"/>
    <s v="Cross-group global moratorium"/>
    <n v="5300"/>
    <n v="9749"/>
    <n v="184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  <x v="0"/>
  </r>
  <r>
    <n v="382"/>
    <s v="King Ltd"/>
    <s v="Visionary systemic process improvement"/>
    <n v="9100"/>
    <n v="5803"/>
    <n v="64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  <x v="5"/>
  </r>
  <r>
    <n v="383"/>
    <s v="Baker Ltd"/>
    <s v="Progressive intangible flexibility"/>
    <n v="6300"/>
    <n v="14199"/>
    <n v="225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  <x v="3"/>
  </r>
  <r>
    <n v="384"/>
    <s v="Baker, Collins and Smith"/>
    <s v="Reactive real-time software"/>
    <n v="114400"/>
    <n v="196779"/>
    <n v="172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  <x v="5"/>
  </r>
  <r>
    <n v="385"/>
    <s v="Warren-Harrison"/>
    <s v="Programmable incremental knowledge user"/>
    <n v="38900"/>
    <n v="56859"/>
    <n v="146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  <x v="3"/>
  </r>
  <r>
    <n v="386"/>
    <s v="Gardner Group"/>
    <s v="Progressive 5thgeneration customer loyalty"/>
    <n v="135500"/>
    <n v="103554"/>
    <n v="76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  <x v="6"/>
  </r>
  <r>
    <n v="387"/>
    <s v="Flores-Lambert"/>
    <s v="Triple-buffered logistical frame"/>
    <n v="109000"/>
    <n v="42795"/>
    <n v="39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  <x v="4"/>
  </r>
  <r>
    <n v="388"/>
    <s v="Cruz Ltd"/>
    <s v="Exclusive dynamic adapter"/>
    <n v="114800"/>
    <n v="12938"/>
    <n v="11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  <x v="4"/>
  </r>
  <r>
    <n v="389"/>
    <s v="Knox-Garner"/>
    <s v="Automated systemic hierarchy"/>
    <n v="83000"/>
    <n v="101352"/>
    <n v="122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  <x v="6"/>
  </r>
  <r>
    <n v="390"/>
    <s v="Davis-Allen"/>
    <s v="Digitized eco-centric core"/>
    <n v="2400"/>
    <n v="4477"/>
    <n v="187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  <x v="2"/>
  </r>
  <r>
    <n v="391"/>
    <s v="Miller-Patel"/>
    <s v="Mandatory uniform strategy"/>
    <n v="60400"/>
    <n v="4393"/>
    <n v="7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  <x v="1"/>
  </r>
  <r>
    <n v="392"/>
    <s v="Hernandez-Grimes"/>
    <s v="Profit-focused zero administration forecast"/>
    <n v="102900"/>
    <n v="67546"/>
    <n v="66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  <x v="8"/>
  </r>
  <r>
    <n v="393"/>
    <s v="Owens, Hall and Gonzalez"/>
    <s v="De-engineered static orchestration"/>
    <n v="62800"/>
    <n v="143788"/>
    <n v="229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  <x v="5"/>
  </r>
  <r>
    <n v="394"/>
    <s v="Noble-Bailey"/>
    <s v="Customizable dynamic info-mediaries"/>
    <n v="800"/>
    <n v="3755"/>
    <n v="469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  <x v="2"/>
  </r>
  <r>
    <n v="395"/>
    <s v="Taylor PLC"/>
    <s v="Enhanced incremental budgetary management"/>
    <n v="7100"/>
    <n v="9238"/>
    <n v="130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  <x v="8"/>
  </r>
  <r>
    <n v="396"/>
    <s v="Holmes PLC"/>
    <s v="Digitized local info-mediaries"/>
    <n v="46100"/>
    <n v="77012"/>
    <n v="167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  <x v="9"/>
  </r>
  <r>
    <n v="397"/>
    <s v="Jones-Martin"/>
    <s v="Virtual systematic monitoring"/>
    <n v="8100"/>
    <n v="14083"/>
    <n v="174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  <x v="2"/>
  </r>
  <r>
    <n v="398"/>
    <s v="Myers LLC"/>
    <s v="Reactive bottom-line open architecture"/>
    <n v="1700"/>
    <n v="12202"/>
    <n v="718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  <x v="9"/>
  </r>
  <r>
    <n v="399"/>
    <s v="Acosta, Mullins and Morris"/>
    <s v="Pre-emptive interactive model"/>
    <n v="97300"/>
    <n v="62127"/>
    <n v="64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  <x v="8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  <x v="2"/>
  </r>
  <r>
    <n v="401"/>
    <s v="Smith-Schmidt"/>
    <s v="Inverse radical hierarchy"/>
    <n v="900"/>
    <n v="13772"/>
    <n v="1530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  <x v="3"/>
  </r>
  <r>
    <n v="402"/>
    <s v="Ruiz, Richardson and Cole"/>
    <s v="Team-oriented static interface"/>
    <n v="7300"/>
    <n v="2946"/>
    <n v="40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  <x v="4"/>
  </r>
  <r>
    <n v="403"/>
    <s v="Leonard-Mcclain"/>
    <s v="Virtual foreground throughput"/>
    <n v="195800"/>
    <n v="168820"/>
    <n v="86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  <x v="6"/>
  </r>
  <r>
    <n v="404"/>
    <s v="Bailey-Boyer"/>
    <s v="Visionary exuding Internet solution"/>
    <n v="48900"/>
    <n v="154321"/>
    <n v="316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  <x v="5"/>
  </r>
  <r>
    <n v="405"/>
    <s v="Lee LLC"/>
    <s v="Synchronized secondary analyzer"/>
    <n v="29600"/>
    <n v="26527"/>
    <n v="90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  <x v="9"/>
  </r>
  <r>
    <n v="406"/>
    <s v="Lyons Inc"/>
    <s v="Balanced attitude-oriented parallelism"/>
    <n v="39300"/>
    <n v="71583"/>
    <n v="182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  <x v="2"/>
  </r>
  <r>
    <n v="407"/>
    <s v="Herrera-Wilson"/>
    <s v="Organized bandwidth-monitored core"/>
    <n v="3400"/>
    <n v="12100"/>
    <n v="356"/>
    <x v="1"/>
    <n v="484"/>
    <s v="DK"/>
    <s v="DKK"/>
    <n v="1570942800"/>
    <n v="1571547600"/>
    <b v="0"/>
    <b v="0"/>
    <s v="theater/plays"/>
    <n v="25"/>
    <x v="3"/>
    <s v="plays"/>
    <x v="386"/>
    <d v="2019-10-20T05:00:00"/>
    <x v="3"/>
  </r>
  <r>
    <n v="408"/>
    <s v="Mahoney, Adams and Lucas"/>
    <s v="Cloned leadingedge utilization"/>
    <n v="9200"/>
    <n v="12129"/>
    <n v="132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  <x v="7"/>
  </r>
  <r>
    <n v="409"/>
    <s v="Stewart LLC"/>
    <s v="Secured asymmetric projection"/>
    <n v="135600"/>
    <n v="62804"/>
    <n v="46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  <x v="5"/>
  </r>
  <r>
    <n v="410"/>
    <s v="Mcmillan Group"/>
    <s v="Advanced cohesive Graphic Interface"/>
    <n v="153700"/>
    <n v="55536"/>
    <n v="36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  <x v="0"/>
  </r>
  <r>
    <n v="411"/>
    <s v="Beck, Thompson and Martinez"/>
    <s v="Down-sized maximized function"/>
    <n v="7800"/>
    <n v="8161"/>
    <n v="105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  <x v="5"/>
  </r>
  <r>
    <n v="412"/>
    <s v="Rodriguez-Scott"/>
    <s v="Realigned zero tolerance software"/>
    <n v="2100"/>
    <n v="14046"/>
    <n v="669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  <x v="1"/>
  </r>
  <r>
    <n v="413"/>
    <s v="Rush-Bowers"/>
    <s v="Persevering analyzing extranet"/>
    <n v="189500"/>
    <n v="117628"/>
    <n v="62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  <x v="9"/>
  </r>
  <r>
    <n v="414"/>
    <s v="Davis and Sons"/>
    <s v="Innovative human-resource migration"/>
    <n v="188200"/>
    <n v="159405"/>
    <n v="85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  <x v="6"/>
  </r>
  <r>
    <n v="415"/>
    <s v="Anderson-Pham"/>
    <s v="Intuitive needs-based monitoring"/>
    <n v="113500"/>
    <n v="12552"/>
    <n v="11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  <x v="4"/>
  </r>
  <r>
    <n v="416"/>
    <s v="Stewart-Coleman"/>
    <s v="Customer-focused disintermediate toolset"/>
    <n v="134600"/>
    <n v="59007"/>
    <n v="44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  <x v="8"/>
  </r>
  <r>
    <n v="417"/>
    <s v="Bradshaw, Smith and Ryan"/>
    <s v="Upgradable 24/7 emulation"/>
    <n v="1700"/>
    <n v="943"/>
    <n v="55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  <x v="9"/>
  </r>
  <r>
    <n v="418"/>
    <s v="Jackson PLC"/>
    <s v="Quality-focused client-server core"/>
    <n v="163700"/>
    <n v="93963"/>
    <n v="57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  <x v="4"/>
  </r>
  <r>
    <n v="419"/>
    <s v="Ware-Arias"/>
    <s v="Upgradable maximized protocol"/>
    <n v="113800"/>
    <n v="140469"/>
    <n v="123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  <x v="8"/>
  </r>
  <r>
    <n v="420"/>
    <s v="Blair, Reyes and Woods"/>
    <s v="Cross-platform interactive synergy"/>
    <n v="5000"/>
    <n v="6423"/>
    <n v="128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  <x v="5"/>
  </r>
  <r>
    <n v="421"/>
    <s v="Thomas-Lopez"/>
    <s v="User-centric fault-tolerant archive"/>
    <n v="9400"/>
    <n v="6015"/>
    <n v="64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  <x v="5"/>
  </r>
  <r>
    <n v="422"/>
    <s v="Brown, Davies and Pacheco"/>
    <s v="Reverse-engineered regional knowledge user"/>
    <n v="8700"/>
    <n v="11075"/>
    <n v="127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  <x v="6"/>
  </r>
  <r>
    <n v="423"/>
    <s v="Jones-Riddle"/>
    <s v="Self-enabling real-time definition"/>
    <n v="147800"/>
    <n v="15723"/>
    <n v="11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  <x v="8"/>
  </r>
  <r>
    <n v="424"/>
    <s v="Schmidt-Gomez"/>
    <s v="User-centric impactful projection"/>
    <n v="5100"/>
    <n v="2064"/>
    <n v="40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  <x v="9"/>
  </r>
  <r>
    <n v="425"/>
    <s v="Sullivan, Davis and Booth"/>
    <s v="Vision-oriented actuating hardware"/>
    <n v="2700"/>
    <n v="7767"/>
    <n v="288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  <x v="0"/>
  </r>
  <r>
    <n v="426"/>
    <s v="Edwards-Kane"/>
    <s v="Virtual leadingedge framework"/>
    <n v="1800"/>
    <n v="10313"/>
    <n v="573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  <x v="2"/>
  </r>
  <r>
    <n v="427"/>
    <s v="Hicks, Wall and Webb"/>
    <s v="Managed discrete framework"/>
    <n v="174500"/>
    <n v="197018"/>
    <n v="11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  <x v="1"/>
  </r>
  <r>
    <n v="428"/>
    <s v="Mayer-Richmond"/>
    <s v="Progressive zero-defect capability"/>
    <n v="101400"/>
    <n v="47037"/>
    <n v="46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  <x v="8"/>
  </r>
  <r>
    <n v="429"/>
    <s v="Robles Ltd"/>
    <s v="Right-sized demand-driven adapter"/>
    <n v="191000"/>
    <n v="173191"/>
    <n v="91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  <x v="1"/>
  </r>
  <r>
    <n v="430"/>
    <s v="Cochran Ltd"/>
    <s v="Re-engineered attitude-oriented frame"/>
    <n v="8100"/>
    <n v="5487"/>
    <n v="68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  <x v="3"/>
  </r>
  <r>
    <n v="431"/>
    <s v="Rosales LLC"/>
    <s v="Compatible multimedia utilization"/>
    <n v="5100"/>
    <n v="9817"/>
    <n v="192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  <x v="9"/>
  </r>
  <r>
    <n v="432"/>
    <s v="Harper-Bryan"/>
    <s v="Re-contextualized dedicated hardware"/>
    <n v="7700"/>
    <n v="6369"/>
    <n v="83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  <x v="1"/>
  </r>
  <r>
    <n v="433"/>
    <s v="Potter, Harper and Everett"/>
    <s v="Decentralized composite paradigm"/>
    <n v="121400"/>
    <n v="65755"/>
    <n v="54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  <x v="2"/>
  </r>
  <r>
    <n v="434"/>
    <s v="Floyd-Sims"/>
    <s v="Cloned transitional hierarchy"/>
    <n v="5400"/>
    <n v="903"/>
    <n v="17"/>
    <x v="3"/>
    <n v="10"/>
    <s v="CA"/>
    <s v="CAD"/>
    <n v="1480572000"/>
    <n v="1481781600"/>
    <b v="1"/>
    <b v="0"/>
    <s v="theater/plays"/>
    <n v="90.3"/>
    <x v="3"/>
    <s v="plays"/>
    <x v="411"/>
    <d v="2016-12-15T06:00:00"/>
    <x v="7"/>
  </r>
  <r>
    <n v="435"/>
    <s v="Spence, Jackson and Kelly"/>
    <s v="Advanced discrete leverage"/>
    <n v="152400"/>
    <n v="178120"/>
    <n v="117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  <x v="1"/>
  </r>
  <r>
    <n v="436"/>
    <s v="King-Nguyen"/>
    <s v="Open-source incremental throughput"/>
    <n v="1300"/>
    <n v="13678"/>
    <n v="105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  <x v="3"/>
  </r>
  <r>
    <n v="437"/>
    <s v="Hansen Group"/>
    <s v="Centralized regional interface"/>
    <n v="8100"/>
    <n v="9969"/>
    <n v="123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  <x v="0"/>
  </r>
  <r>
    <n v="438"/>
    <s v="Mathis, Hall and Hansen"/>
    <s v="Streamlined web-enabled knowledgebase"/>
    <n v="8300"/>
    <n v="14827"/>
    <n v="179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  <x v="2"/>
  </r>
  <r>
    <n v="439"/>
    <s v="Cummings Inc"/>
    <s v="Digitized transitional monitoring"/>
    <n v="28400"/>
    <n v="100900"/>
    <n v="355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  <x v="7"/>
  </r>
  <r>
    <n v="440"/>
    <s v="Miller-Poole"/>
    <s v="Networked optimal adapter"/>
    <n v="102500"/>
    <n v="165954"/>
    <n v="162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  <x v="5"/>
  </r>
  <r>
    <n v="441"/>
    <s v="Rodriguez-West"/>
    <s v="Automated optimal function"/>
    <n v="7000"/>
    <n v="1744"/>
    <n v="25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  <x v="4"/>
  </r>
  <r>
    <n v="442"/>
    <s v="Calderon, Bradford and Dean"/>
    <s v="Devolved system-worthy framework"/>
    <n v="5400"/>
    <n v="10731"/>
    <n v="199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  <x v="5"/>
  </r>
  <r>
    <n v="443"/>
    <s v="Clark-Bowman"/>
    <s v="Stand-alone user-facing service-desk"/>
    <n v="9300"/>
    <n v="3232"/>
    <n v="35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  <x v="6"/>
  </r>
  <r>
    <n v="444"/>
    <s v="Hensley Ltd"/>
    <s v="Versatile global attitude"/>
    <n v="6200"/>
    <n v="10938"/>
    <n v="176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  <x v="8"/>
  </r>
  <r>
    <n v="445"/>
    <s v="Anderson-Pearson"/>
    <s v="Intuitive demand-driven Local Area Network"/>
    <n v="2100"/>
    <n v="10739"/>
    <n v="511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  <x v="6"/>
  </r>
  <r>
    <n v="446"/>
    <s v="Martin, Martin and Solis"/>
    <s v="Assimilated uniform methodology"/>
    <n v="6800"/>
    <n v="5579"/>
    <n v="82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  <x v="4"/>
  </r>
  <r>
    <n v="447"/>
    <s v="Harrington-Harper"/>
    <s v="Self-enabling next generation algorithm"/>
    <n v="155200"/>
    <n v="37754"/>
    <n v="24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  <x v="5"/>
  </r>
  <r>
    <n v="448"/>
    <s v="Price and Sons"/>
    <s v="Object-based demand-driven strategy"/>
    <n v="89900"/>
    <n v="45384"/>
    <n v="50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  <x v="2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  <x v="3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  <x v="9"/>
  </r>
  <r>
    <n v="451"/>
    <s v="Padilla-Porter"/>
    <s v="Innovative exuding matrix"/>
    <n v="148400"/>
    <n v="182302"/>
    <n v="123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  <x v="5"/>
  </r>
  <r>
    <n v="452"/>
    <s v="Morris Group"/>
    <s v="Realigned impactful artificial intelligence"/>
    <n v="4800"/>
    <n v="3045"/>
    <n v="63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  <x v="6"/>
  </r>
  <r>
    <n v="453"/>
    <s v="Saunders Ltd"/>
    <s v="Multi-layered multi-tasking secured line"/>
    <n v="182400"/>
    <n v="102749"/>
    <n v="56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  <x v="7"/>
  </r>
  <r>
    <n v="454"/>
    <s v="Woods Inc"/>
    <s v="Upgradable upward-trending portal"/>
    <n v="4000"/>
    <n v="1763"/>
    <n v="44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  <x v="2"/>
  </r>
  <r>
    <n v="455"/>
    <s v="Villanueva, Wright and Richardson"/>
    <s v="Profit-focused global product"/>
    <n v="116500"/>
    <n v="137904"/>
    <n v="118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  <x v="8"/>
  </r>
  <r>
    <n v="456"/>
    <s v="Wilson, Brooks and Clark"/>
    <s v="Operative well-modulated data-warehouse"/>
    <n v="146400"/>
    <n v="152438"/>
    <n v="104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  <x v="9"/>
  </r>
  <r>
    <n v="457"/>
    <s v="Sheppard, Smith and Spence"/>
    <s v="Cloned asymmetric functionalities"/>
    <n v="5000"/>
    <n v="1332"/>
    <n v="27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  <x v="7"/>
  </r>
  <r>
    <n v="458"/>
    <s v="Wise, Thompson and Allen"/>
    <s v="Pre-emptive neutral portal"/>
    <n v="33800"/>
    <n v="118706"/>
    <n v="351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  <x v="6"/>
  </r>
  <r>
    <n v="459"/>
    <s v="Lane, Ryan and Chapman"/>
    <s v="Switchable demand-driven help-desk"/>
    <n v="6300"/>
    <n v="5674"/>
    <n v="90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  <x v="1"/>
  </r>
  <r>
    <n v="460"/>
    <s v="Rich, Alvarez and King"/>
    <s v="Business-focused static ability"/>
    <n v="2400"/>
    <n v="4119"/>
    <n v="172"/>
    <x v="1"/>
    <n v="50"/>
    <s v="US"/>
    <s v="USD"/>
    <n v="1281330000"/>
    <n v="1281589200"/>
    <b v="0"/>
    <b v="0"/>
    <s v="theater/plays"/>
    <n v="82.38"/>
    <x v="3"/>
    <s v="plays"/>
    <x v="8"/>
    <d v="2010-08-12T05:00:00"/>
    <x v="6"/>
  </r>
  <r>
    <n v="461"/>
    <s v="Terry-Salinas"/>
    <s v="Networked secondary structure"/>
    <n v="98800"/>
    <n v="139354"/>
    <n v="141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  <x v="1"/>
  </r>
  <r>
    <n v="462"/>
    <s v="Wang-Rodriguez"/>
    <s v="Total multimedia website"/>
    <n v="188800"/>
    <n v="57734"/>
    <n v="31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  <x v="2"/>
  </r>
  <r>
    <n v="463"/>
    <s v="Mckee-Hill"/>
    <s v="Cross-platform upward-trending parallelism"/>
    <n v="134300"/>
    <n v="145265"/>
    <n v="108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  <x v="2"/>
  </r>
  <r>
    <n v="464"/>
    <s v="Gomez LLC"/>
    <s v="Pre-emptive mission-critical hardware"/>
    <n v="71200"/>
    <n v="95020"/>
    <n v="133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  <x v="9"/>
  </r>
  <r>
    <n v="465"/>
    <s v="Gonzalez-Robbins"/>
    <s v="Up-sized responsive protocol"/>
    <n v="4700"/>
    <n v="8829"/>
    <n v="188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  <x v="9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  <x v="2"/>
  </r>
  <r>
    <n v="467"/>
    <s v="Shaw Ltd"/>
    <s v="Profit-focused content-based application"/>
    <n v="1400"/>
    <n v="8053"/>
    <n v="575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  <x v="0"/>
  </r>
  <r>
    <n v="468"/>
    <s v="Hughes Inc"/>
    <s v="Streamlined neutral analyzer"/>
    <n v="4000"/>
    <n v="1620"/>
    <n v="41"/>
    <x v="0"/>
    <n v="16"/>
    <s v="US"/>
    <s v="USD"/>
    <n v="1555218000"/>
    <n v="1556600400"/>
    <b v="0"/>
    <b v="0"/>
    <s v="theater/plays"/>
    <n v="101.25"/>
    <x v="3"/>
    <s v="plays"/>
    <x v="442"/>
    <d v="2019-04-30T05:00:00"/>
    <x v="3"/>
  </r>
  <r>
    <n v="469"/>
    <s v="Olsen-Ryan"/>
    <s v="Assimilated neutral utilization"/>
    <n v="5600"/>
    <n v="10328"/>
    <n v="184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  <x v="0"/>
  </r>
  <r>
    <n v="470"/>
    <s v="Grimes, Holland and Sloan"/>
    <s v="Extended dedicated archive"/>
    <n v="3600"/>
    <n v="10289"/>
    <n v="286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  <x v="7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  <x v="4"/>
  </r>
  <r>
    <n v="472"/>
    <s v="Turner, Young and Collins"/>
    <s v="Self-enabling clear-thinking framework"/>
    <n v="153800"/>
    <n v="60342"/>
    <n v="39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  <x v="3"/>
  </r>
  <r>
    <n v="473"/>
    <s v="Richardson Inc"/>
    <s v="Assimilated fault-tolerant capacity"/>
    <n v="5000"/>
    <n v="8907"/>
    <n v="178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  <x v="9"/>
  </r>
  <r>
    <n v="474"/>
    <s v="Santos-Young"/>
    <s v="Enhanced neutral ability"/>
    <n v="4000"/>
    <n v="14606"/>
    <n v="36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  <x v="1"/>
  </r>
  <r>
    <n v="475"/>
    <s v="Nichols Ltd"/>
    <s v="Function-based attitude-oriented groupware"/>
    <n v="7400"/>
    <n v="8432"/>
    <n v="11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  <x v="2"/>
  </r>
  <r>
    <n v="476"/>
    <s v="Murphy PLC"/>
    <s v="Optional solution-oriented instruction set"/>
    <n v="191500"/>
    <n v="57122"/>
    <n v="30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  <x v="9"/>
  </r>
  <r>
    <n v="477"/>
    <s v="Hogan, Porter and Rivera"/>
    <s v="Organic object-oriented core"/>
    <n v="8500"/>
    <n v="4613"/>
    <n v="54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  <x v="8"/>
  </r>
  <r>
    <n v="478"/>
    <s v="Lyons LLC"/>
    <s v="Balanced impactful circuit"/>
    <n v="68800"/>
    <n v="162603"/>
    <n v="236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  <x v="0"/>
  </r>
  <r>
    <n v="479"/>
    <s v="Long-Greene"/>
    <s v="Future-proofed heuristic encryption"/>
    <n v="2400"/>
    <n v="12310"/>
    <n v="513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  <x v="5"/>
  </r>
  <r>
    <n v="480"/>
    <s v="Robles-Hudson"/>
    <s v="Balanced bifurcated leverage"/>
    <n v="8600"/>
    <n v="8656"/>
    <n v="101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  <x v="6"/>
  </r>
  <r>
    <n v="481"/>
    <s v="Mcclure LLC"/>
    <s v="Sharable discrete budgetary management"/>
    <n v="196600"/>
    <n v="159931"/>
    <n v="81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  <x v="1"/>
  </r>
  <r>
    <n v="482"/>
    <s v="Martin, Russell and Baker"/>
    <s v="Focused solution-oriented instruction set"/>
    <n v="4200"/>
    <n v="689"/>
    <n v="16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  <x v="4"/>
  </r>
  <r>
    <n v="483"/>
    <s v="Rice-Parker"/>
    <s v="Down-sized actuating infrastructure"/>
    <n v="91400"/>
    <n v="48236"/>
    <n v="53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  <x v="3"/>
  </r>
  <r>
    <n v="484"/>
    <s v="Landry Inc"/>
    <s v="Synergistic cohesive adapter"/>
    <n v="29600"/>
    <n v="77021"/>
    <n v="260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  <x v="1"/>
  </r>
  <r>
    <n v="485"/>
    <s v="Richards-Davis"/>
    <s v="Quality-focused mission-critical structure"/>
    <n v="90600"/>
    <n v="27844"/>
    <n v="31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  <x v="3"/>
  </r>
  <r>
    <n v="486"/>
    <s v="Davis, Cox and Fox"/>
    <s v="Compatible exuding Graphical User Interface"/>
    <n v="5200"/>
    <n v="702"/>
    <n v="14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  <x v="9"/>
  </r>
  <r>
    <n v="487"/>
    <s v="Smith-Wallace"/>
    <s v="Monitored 24/7 time-frame"/>
    <n v="110300"/>
    <n v="197024"/>
    <n v="179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  <x v="5"/>
  </r>
  <r>
    <n v="488"/>
    <s v="Cordova, Shaw and Wang"/>
    <s v="Virtual secondary open architecture"/>
    <n v="5300"/>
    <n v="11663"/>
    <n v="220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  <x v="7"/>
  </r>
  <r>
    <n v="489"/>
    <s v="Clark Inc"/>
    <s v="Down-sized mobile time-frame"/>
    <n v="9200"/>
    <n v="9339"/>
    <n v="102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  <x v="6"/>
  </r>
  <r>
    <n v="490"/>
    <s v="Young and Sons"/>
    <s v="Innovative disintermediate encryption"/>
    <n v="2400"/>
    <n v="4596"/>
    <n v="192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  <x v="3"/>
  </r>
  <r>
    <n v="491"/>
    <s v="Henson PLC"/>
    <s v="Universal contextually-based knowledgebase"/>
    <n v="56800"/>
    <n v="173437"/>
    <n v="305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  <x v="2"/>
  </r>
  <r>
    <n v="492"/>
    <s v="Garcia Group"/>
    <s v="Persevering interactive matrix"/>
    <n v="191000"/>
    <n v="45831"/>
    <n v="24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  <x v="6"/>
  </r>
  <r>
    <n v="493"/>
    <s v="Adams, Walker and Wong"/>
    <s v="Seamless background framework"/>
    <n v="900"/>
    <n v="6514"/>
    <n v="724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  <x v="3"/>
  </r>
  <r>
    <n v="494"/>
    <s v="Hopkins-Browning"/>
    <s v="Balanced upward-trending productivity"/>
    <n v="2500"/>
    <n v="13684"/>
    <n v="547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  <x v="4"/>
  </r>
  <r>
    <n v="495"/>
    <s v="Bell, Edwards and Andersen"/>
    <s v="Centralized clear-thinking solution"/>
    <n v="3200"/>
    <n v="13264"/>
    <n v="415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  <x v="1"/>
  </r>
  <r>
    <n v="496"/>
    <s v="Morales Group"/>
    <s v="Optimized bi-directional extranet"/>
    <n v="183800"/>
    <n v="1667"/>
    <n v="1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  <x v="5"/>
  </r>
  <r>
    <n v="497"/>
    <s v="Lucero Group"/>
    <s v="Intuitive actuating benchmark"/>
    <n v="9800"/>
    <n v="3349"/>
    <n v="34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  <x v="7"/>
  </r>
  <r>
    <n v="498"/>
    <s v="Smith, Brown and Davis"/>
    <s v="Devolved background project"/>
    <n v="193400"/>
    <n v="46317"/>
    <n v="24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  <x v="0"/>
  </r>
  <r>
    <n v="499"/>
    <s v="Hunt Group"/>
    <s v="Reverse-engineered executive emulation"/>
    <n v="163800"/>
    <n v="78743"/>
    <n v="48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  <x v="7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d v="2013-05-29T05:00:00"/>
    <x v="2"/>
  </r>
  <r>
    <n v="501"/>
    <s v="Mccann-Le"/>
    <s v="Focused coherent methodology"/>
    <n v="153600"/>
    <n v="107743"/>
    <n v="70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  <x v="2"/>
  </r>
  <r>
    <n v="502"/>
    <s v="Johnson Inc"/>
    <s v="Reduced context-sensitive complexity"/>
    <n v="1300"/>
    <n v="6889"/>
    <n v="530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  <x v="4"/>
  </r>
  <r>
    <n v="503"/>
    <s v="Collins LLC"/>
    <s v="Decentralized 4thgeneration time-frame"/>
    <n v="25500"/>
    <n v="45983"/>
    <n v="180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  <x v="0"/>
  </r>
  <r>
    <n v="504"/>
    <s v="Smith-Miller"/>
    <s v="De-engineered cohesive moderator"/>
    <n v="7500"/>
    <n v="6924"/>
    <n v="92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  <x v="0"/>
  </r>
  <r>
    <n v="505"/>
    <s v="Jensen-Vargas"/>
    <s v="Ameliorated explicit parallelism"/>
    <n v="89900"/>
    <n v="12497"/>
    <n v="14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  <x v="2"/>
  </r>
  <r>
    <n v="506"/>
    <s v="Robles, Bell and Gonzalez"/>
    <s v="Customizable background monitoring"/>
    <n v="18000"/>
    <n v="166874"/>
    <n v="927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  <x v="5"/>
  </r>
  <r>
    <n v="507"/>
    <s v="Turner, Miller and Francis"/>
    <s v="Compatible well-modulated budgetary management"/>
    <n v="2100"/>
    <n v="837"/>
    <n v="40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  <x v="2"/>
  </r>
  <r>
    <n v="508"/>
    <s v="Roberts Group"/>
    <s v="Up-sized radical pricing structure"/>
    <n v="172700"/>
    <n v="193820"/>
    <n v="11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  <x v="9"/>
  </r>
  <r>
    <n v="509"/>
    <s v="White LLC"/>
    <s v="Robust zero-defect project"/>
    <n v="168500"/>
    <n v="119510"/>
    <n v="71"/>
    <x v="0"/>
    <n v="1258"/>
    <s v="US"/>
    <s v="USD"/>
    <n v="1336194000"/>
    <n v="1337058000"/>
    <b v="0"/>
    <b v="0"/>
    <s v="theater/plays"/>
    <n v="95"/>
    <x v="3"/>
    <s v="plays"/>
    <x v="477"/>
    <d v="2012-05-15T05:00:00"/>
    <x v="4"/>
  </r>
  <r>
    <n v="510"/>
    <s v="Best, Miller and Thomas"/>
    <s v="Re-engineered mobile task-force"/>
    <n v="7800"/>
    <n v="9289"/>
    <n v="119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  <x v="9"/>
  </r>
  <r>
    <n v="511"/>
    <s v="Smith-Mullins"/>
    <s v="User-centric intangible neural-net"/>
    <n v="147800"/>
    <n v="35498"/>
    <n v="24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  <x v="3"/>
  </r>
  <r>
    <n v="512"/>
    <s v="Williams-Walsh"/>
    <s v="Organized explicit core"/>
    <n v="9100"/>
    <n v="12678"/>
    <n v="139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  <x v="1"/>
  </r>
  <r>
    <n v="513"/>
    <s v="Harrison, Blackwell and Mendez"/>
    <s v="Synchronized 6thgeneration adapter"/>
    <n v="8300"/>
    <n v="3260"/>
    <n v="39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  <x v="6"/>
  </r>
  <r>
    <n v="514"/>
    <s v="Sanchez, Bradley and Flores"/>
    <s v="Centralized motivating capacity"/>
    <n v="138700"/>
    <n v="31123"/>
    <n v="22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  <x v="2"/>
  </r>
  <r>
    <n v="515"/>
    <s v="Cox LLC"/>
    <s v="Phased 24hour flexibility"/>
    <n v="8600"/>
    <n v="4797"/>
    <n v="56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  <x v="8"/>
  </r>
  <r>
    <n v="516"/>
    <s v="Morales-Odonnell"/>
    <s v="Exclusive 5thgeneration structure"/>
    <n v="125400"/>
    <n v="53324"/>
    <n v="43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  <x v="6"/>
  </r>
  <r>
    <n v="517"/>
    <s v="Ramirez LLC"/>
    <s v="Multi-tiered maximized orchestration"/>
    <n v="5900"/>
    <n v="6608"/>
    <n v="112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  <x v="5"/>
  </r>
  <r>
    <n v="518"/>
    <s v="Ramirez Group"/>
    <s v="Open-architected uniform instruction set"/>
    <n v="8800"/>
    <n v="622"/>
    <n v="7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  <x v="9"/>
  </r>
  <r>
    <n v="519"/>
    <s v="Marsh-Coleman"/>
    <s v="Exclusive asymmetric analyzer"/>
    <n v="177700"/>
    <n v="180802"/>
    <n v="102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  <x v="0"/>
  </r>
  <r>
    <n v="520"/>
    <s v="Frederick, Jenkins and Collins"/>
    <s v="Organic radical collaboration"/>
    <n v="800"/>
    <n v="3406"/>
    <n v="426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  <x v="3"/>
  </r>
  <r>
    <n v="521"/>
    <s v="Wilson Ltd"/>
    <s v="Function-based multi-state software"/>
    <n v="7600"/>
    <n v="11061"/>
    <n v="146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  <x v="7"/>
  </r>
  <r>
    <n v="522"/>
    <s v="Cline, Peterson and Lowery"/>
    <s v="Innovative static budgetary management"/>
    <n v="50500"/>
    <n v="16389"/>
    <n v="32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  <x v="4"/>
  </r>
  <r>
    <n v="523"/>
    <s v="Underwood, James and Jones"/>
    <s v="Triple-buffered holistic ability"/>
    <n v="900"/>
    <n v="6303"/>
    <n v="700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  <x v="6"/>
  </r>
  <r>
    <n v="524"/>
    <s v="Johnson-Contreras"/>
    <s v="Diverse scalable superstructure"/>
    <n v="96700"/>
    <n v="81136"/>
    <n v="84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  <x v="6"/>
  </r>
  <r>
    <n v="525"/>
    <s v="Greene, Lloyd and Sims"/>
    <s v="Balanced leadingedge data-warehouse"/>
    <n v="2100"/>
    <n v="1768"/>
    <n v="84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  <x v="6"/>
  </r>
  <r>
    <n v="526"/>
    <s v="Smith-Sparks"/>
    <s v="Digitized bandwidth-monitored open architecture"/>
    <n v="8300"/>
    <n v="12944"/>
    <n v="156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  <x v="0"/>
  </r>
  <r>
    <n v="527"/>
    <s v="Rosario-Smith"/>
    <s v="Enterprise-wide intermediate portal"/>
    <n v="189200"/>
    <n v="188480"/>
    <n v="100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  <x v="7"/>
  </r>
  <r>
    <n v="528"/>
    <s v="Avila, Ford and Welch"/>
    <s v="Focused leadingedge matrix"/>
    <n v="9000"/>
    <n v="7227"/>
    <n v="80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  <x v="2"/>
  </r>
  <r>
    <n v="529"/>
    <s v="Gallegos Inc"/>
    <s v="Seamless logistical encryption"/>
    <n v="5100"/>
    <n v="574"/>
    <n v="11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  <x v="1"/>
  </r>
  <r>
    <n v="530"/>
    <s v="Morrow, Santiago and Soto"/>
    <s v="Stand-alone human-resource workforce"/>
    <n v="105000"/>
    <n v="96328"/>
    <n v="92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  <x v="6"/>
  </r>
  <r>
    <n v="531"/>
    <s v="Berry-Richardson"/>
    <s v="Automated zero tolerance implementation"/>
    <n v="186700"/>
    <n v="178338"/>
    <n v="96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  <x v="2"/>
  </r>
  <r>
    <n v="532"/>
    <s v="Cordova-Torres"/>
    <s v="Pre-emptive grid-enabled contingency"/>
    <n v="1600"/>
    <n v="8046"/>
    <n v="503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  <x v="9"/>
  </r>
  <r>
    <n v="533"/>
    <s v="Holt, Bernard and Johnson"/>
    <s v="Multi-lateral didactic encoding"/>
    <n v="115600"/>
    <n v="184086"/>
    <n v="159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  <x v="2"/>
  </r>
  <r>
    <n v="534"/>
    <s v="Clark, Mccormick and Mendoza"/>
    <s v="Self-enabling didactic orchestration"/>
    <n v="89100"/>
    <n v="13385"/>
    <n v="15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  <x v="9"/>
  </r>
  <r>
    <n v="535"/>
    <s v="Garrison LLC"/>
    <s v="Profit-focused 24/7 data-warehouse"/>
    <n v="2600"/>
    <n v="12533"/>
    <n v="482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  <x v="9"/>
  </r>
  <r>
    <n v="536"/>
    <s v="Shannon-Olson"/>
    <s v="Enhanced methodical middleware"/>
    <n v="9800"/>
    <n v="14697"/>
    <n v="150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  <x v="6"/>
  </r>
  <r>
    <n v="537"/>
    <s v="Murillo-Mcfarland"/>
    <s v="Synchronized client-driven projection"/>
    <n v="84400"/>
    <n v="98935"/>
    <n v="117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  <x v="9"/>
  </r>
  <r>
    <n v="538"/>
    <s v="Young, Gilbert and Escobar"/>
    <s v="Networked didactic time-frame"/>
    <n v="151300"/>
    <n v="57034"/>
    <n v="38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  <x v="2"/>
  </r>
  <r>
    <n v="539"/>
    <s v="Thomas, Welch and Santana"/>
    <s v="Assimilated exuding toolset"/>
    <n v="9800"/>
    <n v="7120"/>
    <n v="73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  <x v="3"/>
  </r>
  <r>
    <n v="540"/>
    <s v="Brown-Pena"/>
    <s v="Front-line client-server secured line"/>
    <n v="5300"/>
    <n v="14097"/>
    <n v="266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  <x v="9"/>
  </r>
  <r>
    <n v="541"/>
    <s v="Holder, Caldwell and Vance"/>
    <s v="Polarized systemic Internet solution"/>
    <n v="178000"/>
    <n v="43086"/>
    <n v="24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  <x v="0"/>
  </r>
  <r>
    <n v="542"/>
    <s v="Harrison-Bridges"/>
    <s v="Profit-focused exuding moderator"/>
    <n v="77000"/>
    <n v="1930"/>
    <n v="3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  <x v="7"/>
  </r>
  <r>
    <n v="543"/>
    <s v="Johnson, Murphy and Peterson"/>
    <s v="Cross-group high-level moderator"/>
    <n v="84900"/>
    <n v="13864"/>
    <n v="16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  <x v="2"/>
  </r>
  <r>
    <n v="544"/>
    <s v="Taylor Inc"/>
    <s v="Public-key 3rdgeneration system engine"/>
    <n v="2800"/>
    <n v="7742"/>
    <n v="277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  <x v="7"/>
  </r>
  <r>
    <n v="545"/>
    <s v="Deleon and Sons"/>
    <s v="Organized value-added access"/>
    <n v="184800"/>
    <n v="164109"/>
    <n v="89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  <x v="3"/>
  </r>
  <r>
    <n v="546"/>
    <s v="Benjamin, Paul and Ferguson"/>
    <s v="Cloned global Graphical User Interface"/>
    <n v="4200"/>
    <n v="6870"/>
    <n v="164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  <x v="9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  <x v="0"/>
  </r>
  <r>
    <n v="548"/>
    <s v="York-Pitts"/>
    <s v="Monitored discrete toolset"/>
    <n v="66100"/>
    <n v="179074"/>
    <n v="271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  <x v="7"/>
  </r>
  <r>
    <n v="549"/>
    <s v="Jarvis and Sons"/>
    <s v="Business-focused intermediate system engine"/>
    <n v="29500"/>
    <n v="83843"/>
    <n v="284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  <x v="2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  <x v="4"/>
  </r>
  <r>
    <n v="551"/>
    <s v="Martin-James"/>
    <s v="Streamlined upward-trending analyzer"/>
    <n v="180100"/>
    <n v="105598"/>
    <n v="59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  <x v="1"/>
  </r>
  <r>
    <n v="552"/>
    <s v="Mercer, Solomon and Singleton"/>
    <s v="Distributed human-resource policy"/>
    <n v="9000"/>
    <n v="8866"/>
    <n v="99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  <x v="7"/>
  </r>
  <r>
    <n v="553"/>
    <s v="Dougherty, Austin and Mills"/>
    <s v="De-engineered 5thgeneration contingency"/>
    <n v="170600"/>
    <n v="75022"/>
    <n v="44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  <x v="8"/>
  </r>
  <r>
    <n v="554"/>
    <s v="Ritter PLC"/>
    <s v="Multi-channeled upward-trending application"/>
    <n v="9500"/>
    <n v="14408"/>
    <n v="152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  <x v="7"/>
  </r>
  <r>
    <n v="555"/>
    <s v="Anderson Group"/>
    <s v="Organic maximized database"/>
    <n v="6300"/>
    <n v="14089"/>
    <n v="224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  <x v="1"/>
  </r>
  <r>
    <n v="556"/>
    <s v="Smith and Sons"/>
    <s v="Grass-roots 24/7 attitude"/>
    <n v="5200"/>
    <n v="12467"/>
    <n v="240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  <x v="8"/>
  </r>
  <r>
    <n v="557"/>
    <s v="Lam-Hamilton"/>
    <s v="Team-oriented global strategy"/>
    <n v="6000"/>
    <n v="11960"/>
    <n v="199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  <x v="0"/>
  </r>
  <r>
    <n v="558"/>
    <s v="Ho Ltd"/>
    <s v="Enhanced client-driven capacity"/>
    <n v="5800"/>
    <n v="7966"/>
    <n v="137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  <x v="7"/>
  </r>
  <r>
    <n v="559"/>
    <s v="Brown, Estrada and Jensen"/>
    <s v="Exclusive systematic productivity"/>
    <n v="105300"/>
    <n v="106321"/>
    <n v="101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  <x v="7"/>
  </r>
  <r>
    <n v="560"/>
    <s v="Hunt LLC"/>
    <s v="Re-engineered radical policy"/>
    <n v="20000"/>
    <n v="158832"/>
    <n v="794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  <x v="8"/>
  </r>
  <r>
    <n v="561"/>
    <s v="Fowler-Smith"/>
    <s v="Down-sized logistical adapter"/>
    <n v="3000"/>
    <n v="11091"/>
    <n v="370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  <x v="8"/>
  </r>
  <r>
    <n v="562"/>
    <s v="Blair Inc"/>
    <s v="Configurable bandwidth-monitored throughput"/>
    <n v="9900"/>
    <n v="1269"/>
    <n v="13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  <x v="3"/>
  </r>
  <r>
    <n v="563"/>
    <s v="Kelley, Stanton and Sanchez"/>
    <s v="Optional tangible pricing structure"/>
    <n v="3700"/>
    <n v="5107"/>
    <n v="138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  <x v="9"/>
  </r>
  <r>
    <n v="564"/>
    <s v="Hernandez-Macdonald"/>
    <s v="Organic high-level implementation"/>
    <n v="168700"/>
    <n v="141393"/>
    <n v="84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  <x v="0"/>
  </r>
  <r>
    <n v="565"/>
    <s v="Joseph LLC"/>
    <s v="Decentralized logistical collaboration"/>
    <n v="94900"/>
    <n v="194166"/>
    <n v="205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  <x v="8"/>
  </r>
  <r>
    <n v="566"/>
    <s v="Webb-Smith"/>
    <s v="Advanced content-based installation"/>
    <n v="9300"/>
    <n v="4124"/>
    <n v="44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  <x v="7"/>
  </r>
  <r>
    <n v="567"/>
    <s v="Johns PLC"/>
    <s v="Distributed high-level open architecture"/>
    <n v="6800"/>
    <n v="14865"/>
    <n v="219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  <x v="1"/>
  </r>
  <r>
    <n v="568"/>
    <s v="Hardin-Foley"/>
    <s v="Synergized zero tolerance help-desk"/>
    <n v="72400"/>
    <n v="134688"/>
    <n v="186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  <x v="6"/>
  </r>
  <r>
    <n v="569"/>
    <s v="Fischer, Fowler and Arnold"/>
    <s v="Extended multi-tasking definition"/>
    <n v="20100"/>
    <n v="47705"/>
    <n v="237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  <x v="8"/>
  </r>
  <r>
    <n v="570"/>
    <s v="Martinez-Juarez"/>
    <s v="Realigned uniform knowledge user"/>
    <n v="31200"/>
    <n v="95364"/>
    <n v="306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  <x v="1"/>
  </r>
  <r>
    <n v="571"/>
    <s v="Wilson and Sons"/>
    <s v="Monitored grid-enabled model"/>
    <n v="3500"/>
    <n v="3295"/>
    <n v="94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  <x v="0"/>
  </r>
  <r>
    <n v="572"/>
    <s v="Clements Group"/>
    <s v="Assimilated actuating policy"/>
    <n v="9000"/>
    <n v="4896"/>
    <n v="54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  <x v="0"/>
  </r>
  <r>
    <n v="573"/>
    <s v="Valenzuela-Cook"/>
    <s v="Total incremental productivity"/>
    <n v="6700"/>
    <n v="7496"/>
    <n v="112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  <x v="1"/>
  </r>
  <r>
    <n v="574"/>
    <s v="Parker, Haley and Foster"/>
    <s v="Adaptive local task-force"/>
    <n v="2700"/>
    <n v="9967"/>
    <n v="369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  <x v="3"/>
  </r>
  <r>
    <n v="575"/>
    <s v="Fuentes LLC"/>
    <s v="Universal zero-defect concept"/>
    <n v="83300"/>
    <n v="52421"/>
    <n v="63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  <x v="1"/>
  </r>
  <r>
    <n v="576"/>
    <s v="Moran and Sons"/>
    <s v="Object-based bottom-line superstructure"/>
    <n v="9700"/>
    <n v="6298"/>
    <n v="65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  <x v="5"/>
  </r>
  <r>
    <n v="577"/>
    <s v="Stevens Inc"/>
    <s v="Adaptive 24hour projection"/>
    <n v="8200"/>
    <n v="1546"/>
    <n v="19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  <x v="8"/>
  </r>
  <r>
    <n v="578"/>
    <s v="Martinez-Johnson"/>
    <s v="Sharable radical toolset"/>
    <n v="96500"/>
    <n v="16168"/>
    <n v="17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  <x v="8"/>
  </r>
  <r>
    <n v="579"/>
    <s v="Franklin Inc"/>
    <s v="Focused multimedia knowledgebase"/>
    <n v="6200"/>
    <n v="6269"/>
    <n v="101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  <x v="8"/>
  </r>
  <r>
    <n v="580"/>
    <s v="Perez PLC"/>
    <s v="Seamless 6thgeneration extranet"/>
    <n v="43800"/>
    <n v="149578"/>
    <n v="342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  <x v="1"/>
  </r>
  <r>
    <n v="581"/>
    <s v="Sanchez, Cross and Savage"/>
    <s v="Sharable mobile knowledgebase"/>
    <n v="6000"/>
    <n v="3841"/>
    <n v="64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  <x v="8"/>
  </r>
  <r>
    <n v="582"/>
    <s v="Pineda Ltd"/>
    <s v="Cross-group global system engine"/>
    <n v="8700"/>
    <n v="4531"/>
    <n v="52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  <x v="0"/>
  </r>
  <r>
    <n v="583"/>
    <s v="Powell and Sons"/>
    <s v="Centralized clear-thinking conglomeration"/>
    <n v="18900"/>
    <n v="60934"/>
    <n v="322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  <x v="4"/>
  </r>
  <r>
    <n v="584"/>
    <s v="Nunez-Richards"/>
    <s v="De-engineered cohesive system engine"/>
    <n v="86400"/>
    <n v="103255"/>
    <n v="120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  <x v="4"/>
  </r>
  <r>
    <n v="585"/>
    <s v="Pugh LLC"/>
    <s v="Reactive analyzing function"/>
    <n v="8900"/>
    <n v="13065"/>
    <n v="147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  <x v="6"/>
  </r>
  <r>
    <n v="586"/>
    <s v="Rowe-Wong"/>
    <s v="Robust hybrid budgetary management"/>
    <n v="700"/>
    <n v="6654"/>
    <n v="951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  <x v="6"/>
  </r>
  <r>
    <n v="587"/>
    <s v="Williams-Santos"/>
    <s v="Open-source analyzing monitoring"/>
    <n v="9400"/>
    <n v="6852"/>
    <n v="73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  <x v="3"/>
  </r>
  <r>
    <n v="588"/>
    <s v="Weber Inc"/>
    <s v="Up-sized discrete firmware"/>
    <n v="157600"/>
    <n v="124517"/>
    <n v="79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  <x v="6"/>
  </r>
  <r>
    <n v="589"/>
    <s v="Avery, Brown and Parker"/>
    <s v="Exclusive intangible extranet"/>
    <n v="7900"/>
    <n v="5113"/>
    <n v="65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  <x v="0"/>
  </r>
  <r>
    <n v="590"/>
    <s v="Cox Group"/>
    <s v="Synergized analyzing process improvement"/>
    <n v="7100"/>
    <n v="5824"/>
    <n v="82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  <x v="1"/>
  </r>
  <r>
    <n v="591"/>
    <s v="Jensen LLC"/>
    <s v="Realigned dedicated system engine"/>
    <n v="600"/>
    <n v="6226"/>
    <n v="1038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  <x v="6"/>
  </r>
  <r>
    <n v="592"/>
    <s v="Brown Inc"/>
    <s v="Object-based bandwidth-monitored concept"/>
    <n v="156800"/>
    <n v="20243"/>
    <n v="13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  <x v="1"/>
  </r>
  <r>
    <n v="593"/>
    <s v="Hale-Hayes"/>
    <s v="Ameliorated client-driven open system"/>
    <n v="121600"/>
    <n v="188288"/>
    <n v="155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  <x v="1"/>
  </r>
  <r>
    <n v="594"/>
    <s v="Mcbride PLC"/>
    <s v="Upgradable leadingedge Local Area Network"/>
    <n v="157300"/>
    <n v="11167"/>
    <n v="7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  <x v="7"/>
  </r>
  <r>
    <n v="595"/>
    <s v="Harris-Jennings"/>
    <s v="Customizable intermediate data-warehouse"/>
    <n v="70300"/>
    <n v="146595"/>
    <n v="209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  <x v="6"/>
  </r>
  <r>
    <n v="596"/>
    <s v="Becker-Scott"/>
    <s v="Managed optimizing archive"/>
    <n v="7900"/>
    <n v="7875"/>
    <n v="100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  <x v="7"/>
  </r>
  <r>
    <n v="597"/>
    <s v="Todd, Freeman and Henry"/>
    <s v="Diverse systematic projection"/>
    <n v="73800"/>
    <n v="148779"/>
    <n v="202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  <x v="3"/>
  </r>
  <r>
    <n v="598"/>
    <s v="Martinez, Garza and Young"/>
    <s v="Up-sized web-enabled info-mediaries"/>
    <n v="108500"/>
    <n v="175868"/>
    <n v="162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  <x v="6"/>
  </r>
  <r>
    <n v="599"/>
    <s v="Smith-Ramos"/>
    <s v="Persevering optimizing Graphical User Interface"/>
    <n v="140300"/>
    <n v="5112"/>
    <n v="4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  <x v="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  <x v="2"/>
  </r>
  <r>
    <n v="601"/>
    <s v="Waters and Sons"/>
    <s v="Inverse neutral structure"/>
    <n v="6300"/>
    <n v="13018"/>
    <n v="207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  <x v="1"/>
  </r>
  <r>
    <n v="602"/>
    <s v="Brown Ltd"/>
    <s v="Quality-focused system-worthy support"/>
    <n v="71100"/>
    <n v="91176"/>
    <n v="128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  <x v="0"/>
  </r>
  <r>
    <n v="603"/>
    <s v="Christian, Yates and Greer"/>
    <s v="Vision-oriented 5thgeneration array"/>
    <n v="5300"/>
    <n v="6342"/>
    <n v="120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  <x v="3"/>
  </r>
  <r>
    <n v="604"/>
    <s v="Cole, Hernandez and Rodriguez"/>
    <s v="Cross-platform logistical circuit"/>
    <n v="88700"/>
    <n v="151438"/>
    <n v="171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  <x v="8"/>
  </r>
  <r>
    <n v="605"/>
    <s v="Ortiz, Valenzuela and Collins"/>
    <s v="Profound solution-oriented matrix"/>
    <n v="3300"/>
    <n v="6178"/>
    <n v="187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  <x v="0"/>
  </r>
  <r>
    <n v="606"/>
    <s v="Valencia PLC"/>
    <s v="Extended asynchronous initiative"/>
    <n v="3400"/>
    <n v="6405"/>
    <n v="188"/>
    <x v="1"/>
    <n v="160"/>
    <s v="GB"/>
    <s v="GBP"/>
    <n v="1457330400"/>
    <n v="1458277200"/>
    <b v="0"/>
    <b v="0"/>
    <s v="music/rock"/>
    <n v="40.03125"/>
    <x v="1"/>
    <s v="rock"/>
    <x v="558"/>
    <d v="2016-03-18T05:00:00"/>
    <x v="7"/>
  </r>
  <r>
    <n v="607"/>
    <s v="Gordon, Mendez and Johnson"/>
    <s v="Fundamental needs-based frame"/>
    <n v="137600"/>
    <n v="180667"/>
    <n v="131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  <x v="1"/>
  </r>
  <r>
    <n v="608"/>
    <s v="Johnson Group"/>
    <s v="Compatible full-range leverage"/>
    <n v="3900"/>
    <n v="11075"/>
    <n v="284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  <x v="3"/>
  </r>
  <r>
    <n v="609"/>
    <s v="Rose-Fuller"/>
    <s v="Upgradable holistic system engine"/>
    <n v="10000"/>
    <n v="12042"/>
    <n v="120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n v="419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  <x v="4"/>
  </r>
  <r>
    <n v="611"/>
    <s v="Brady, Cortez and Rodriguez"/>
    <s v="Multi-lateral maximized core"/>
    <n v="8200"/>
    <n v="1136"/>
    <n v="14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  <x v="2"/>
  </r>
  <r>
    <n v="612"/>
    <s v="Wang, Nguyen and Horton"/>
    <s v="Innovative holistic hub"/>
    <n v="6200"/>
    <n v="8645"/>
    <n v="139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  <x v="6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  <x v="5"/>
  </r>
  <r>
    <n v="614"/>
    <s v="Barnett and Sons"/>
    <s v="Business-focused dynamic info-mediaries"/>
    <n v="26500"/>
    <n v="41205"/>
    <n v="155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  <x v="5"/>
  </r>
  <r>
    <n v="615"/>
    <s v="Petersen-Rodriguez"/>
    <s v="Digitized clear-thinking installation"/>
    <n v="8500"/>
    <n v="14488"/>
    <n v="170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  <x v="7"/>
  </r>
  <r>
    <n v="616"/>
    <s v="Burnett-Mora"/>
    <s v="Quality-focused 24/7 superstructure"/>
    <n v="6400"/>
    <n v="12129"/>
    <n v="190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  <x v="2"/>
  </r>
  <r>
    <n v="617"/>
    <s v="King LLC"/>
    <s v="Multi-channeled local intranet"/>
    <n v="1400"/>
    <n v="3496"/>
    <n v="250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  <x v="1"/>
  </r>
  <r>
    <n v="618"/>
    <s v="Miller Ltd"/>
    <s v="Open-architected mobile emulation"/>
    <n v="198600"/>
    <n v="97037"/>
    <n v="49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  <x v="2"/>
  </r>
  <r>
    <n v="619"/>
    <s v="Case LLC"/>
    <s v="Ameliorated foreground methodology"/>
    <n v="195900"/>
    <n v="55757"/>
    <n v="28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  <x v="8"/>
  </r>
  <r>
    <n v="620"/>
    <s v="Swanson, Wilson and Baker"/>
    <s v="Synergized well-modulated project"/>
    <n v="4300"/>
    <n v="11525"/>
    <n v="26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  <x v="7"/>
  </r>
  <r>
    <n v="621"/>
    <s v="Dean, Fox and Phillips"/>
    <s v="Extended context-sensitive forecast"/>
    <n v="25600"/>
    <n v="158669"/>
    <n v="620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  <x v="7"/>
  </r>
  <r>
    <n v="622"/>
    <s v="Smith-Smith"/>
    <s v="Total leadingedge neural-net"/>
    <n v="189000"/>
    <n v="5916"/>
    <n v="3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  <x v="9"/>
  </r>
  <r>
    <n v="623"/>
    <s v="Smith, Scott and Rodriguez"/>
    <s v="Organic actuating protocol"/>
    <n v="94300"/>
    <n v="150806"/>
    <n v="160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  <x v="0"/>
  </r>
  <r>
    <n v="624"/>
    <s v="White, Robertson and Roberts"/>
    <s v="Down-sized national software"/>
    <n v="5100"/>
    <n v="14249"/>
    <n v="279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  <x v="0"/>
  </r>
  <r>
    <n v="625"/>
    <s v="Martinez Inc"/>
    <s v="Organic upward-trending Graphical User Interface"/>
    <n v="7500"/>
    <n v="5803"/>
    <n v="77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  <x v="10"/>
  </r>
  <r>
    <n v="626"/>
    <s v="Tucker, Mccoy and Marquez"/>
    <s v="Synergistic tertiary budgetary management"/>
    <n v="6400"/>
    <n v="13205"/>
    <n v="206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  <x v="6"/>
  </r>
  <r>
    <n v="627"/>
    <s v="Martin, Lee and Armstrong"/>
    <s v="Open-architected incremental ability"/>
    <n v="1600"/>
    <n v="11108"/>
    <n v="694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  <x v="6"/>
  </r>
  <r>
    <n v="628"/>
    <s v="Dunn, Moreno and Green"/>
    <s v="Intuitive object-oriented task-force"/>
    <n v="1900"/>
    <n v="2884"/>
    <n v="1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  <x v="6"/>
  </r>
  <r>
    <n v="629"/>
    <s v="Jackson, Martinez and Ray"/>
    <s v="Multi-tiered executive toolset"/>
    <n v="85900"/>
    <n v="55476"/>
    <n v="6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  <x v="7"/>
  </r>
  <r>
    <n v="630"/>
    <s v="Patterson-Johnson"/>
    <s v="Grass-roots directional workforce"/>
    <n v="9500"/>
    <n v="5973"/>
    <n v="63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  <x v="3"/>
  </r>
  <r>
    <n v="631"/>
    <s v="Carlson-Hernandez"/>
    <s v="Quality-focused real-time solution"/>
    <n v="59200"/>
    <n v="183756"/>
    <n v="310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  <x v="3"/>
  </r>
  <r>
    <n v="632"/>
    <s v="Parker PLC"/>
    <s v="Reduced interactive matrix"/>
    <n v="72100"/>
    <n v="30902"/>
    <n v="43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  <x v="1"/>
  </r>
  <r>
    <n v="633"/>
    <s v="Yu and Sons"/>
    <s v="Adaptive context-sensitive architecture"/>
    <n v="6700"/>
    <n v="5569"/>
    <n v="83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  <x v="0"/>
  </r>
  <r>
    <n v="634"/>
    <s v="Taylor, Johnson and Hernandez"/>
    <s v="Polarized incremental portal"/>
    <n v="118200"/>
    <n v="92824"/>
    <n v="79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  <x v="5"/>
  </r>
  <r>
    <n v="635"/>
    <s v="Mack Ltd"/>
    <s v="Reactive regional access"/>
    <n v="139000"/>
    <n v="158590"/>
    <n v="114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  <x v="2"/>
  </r>
  <r>
    <n v="636"/>
    <s v="Lamb-Sanders"/>
    <s v="Stand-alone reciprocal frame"/>
    <n v="197700"/>
    <n v="127591"/>
    <n v="65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  <x v="4"/>
  </r>
  <r>
    <n v="637"/>
    <s v="Williams-Ramirez"/>
    <s v="Open-architected 24/7 throughput"/>
    <n v="8500"/>
    <n v="6750"/>
    <n v="79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  <x v="7"/>
  </r>
  <r>
    <n v="638"/>
    <s v="Weaver Ltd"/>
    <s v="Monitored 24/7 approach"/>
    <n v="81600"/>
    <n v="9318"/>
    <n v="11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  <x v="6"/>
  </r>
  <r>
    <n v="639"/>
    <s v="Barnes-Williams"/>
    <s v="Upgradable explicit forecast"/>
    <n v="8600"/>
    <n v="4832"/>
    <n v="56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  <x v="9"/>
  </r>
  <r>
    <n v="640"/>
    <s v="Richardson, Woodward and Hansen"/>
    <s v="Pre-emptive context-sensitive support"/>
    <n v="119800"/>
    <n v="19769"/>
    <n v="17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  <x v="7"/>
  </r>
  <r>
    <n v="641"/>
    <s v="Hunt, Barker and Baker"/>
    <s v="Business-focused leadingedge instruction set"/>
    <n v="9400"/>
    <n v="11277"/>
    <n v="120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  <x v="5"/>
  </r>
  <r>
    <n v="642"/>
    <s v="Ramos, Moreno and Lewis"/>
    <s v="Extended multi-state knowledge user"/>
    <n v="9200"/>
    <n v="13382"/>
    <n v="145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  <x v="9"/>
  </r>
  <r>
    <n v="643"/>
    <s v="Harris Inc"/>
    <s v="Future-proofed modular groupware"/>
    <n v="14900"/>
    <n v="32986"/>
    <n v="221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  <x v="5"/>
  </r>
  <r>
    <n v="644"/>
    <s v="Peters-Nelson"/>
    <s v="Distributed real-time algorithm"/>
    <n v="169400"/>
    <n v="81984"/>
    <n v="48"/>
    <x v="0"/>
    <n v="2928"/>
    <s v="CA"/>
    <s v="CAD"/>
    <n v="1545112800"/>
    <n v="1546495200"/>
    <b v="0"/>
    <b v="0"/>
    <s v="theater/plays"/>
    <n v="28"/>
    <x v="3"/>
    <s v="plays"/>
    <x v="593"/>
    <d v="2019-01-03T06:00:00"/>
    <x v="9"/>
  </r>
  <r>
    <n v="645"/>
    <s v="Ferguson, Murphy and Bright"/>
    <s v="Multi-lateral heuristic throughput"/>
    <n v="192100"/>
    <n v="178483"/>
    <n v="93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  <x v="9"/>
  </r>
  <r>
    <n v="646"/>
    <s v="Robinson Group"/>
    <s v="Switchable reciprocal middleware"/>
    <n v="98700"/>
    <n v="87448"/>
    <n v="89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  <x v="2"/>
  </r>
  <r>
    <n v="647"/>
    <s v="Jordan-Wolfe"/>
    <s v="Inverse multimedia Graphic Interface"/>
    <n v="4500"/>
    <n v="1863"/>
    <n v="41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  <x v="9"/>
  </r>
  <r>
    <n v="648"/>
    <s v="Vargas-Cox"/>
    <s v="Vision-oriented local contingency"/>
    <n v="98600"/>
    <n v="62174"/>
    <n v="63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  <x v="5"/>
  </r>
  <r>
    <n v="649"/>
    <s v="Yang and Sons"/>
    <s v="Reactive 6thgeneration hub"/>
    <n v="121700"/>
    <n v="59003"/>
    <n v="48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  <x v="6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n v="2"/>
    <x v="1"/>
    <s v="jazz"/>
    <x v="599"/>
    <d v="2014-08-04T05:00:00"/>
    <x v="1"/>
  </r>
  <r>
    <n v="651"/>
    <s v="Wang, Koch and Weaver"/>
    <s v="Digitized analyzing capacity"/>
    <n v="196700"/>
    <n v="174039"/>
    <n v="88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  <x v="1"/>
  </r>
  <r>
    <n v="652"/>
    <s v="Cisneros Ltd"/>
    <s v="Vision-oriented regional hub"/>
    <n v="10000"/>
    <n v="12684"/>
    <n v="127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  <x v="7"/>
  </r>
  <r>
    <n v="653"/>
    <s v="Williams-Jones"/>
    <s v="Monitored incremental info-mediaries"/>
    <n v="600"/>
    <n v="14033"/>
    <n v="2339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  <x v="7"/>
  </r>
  <r>
    <n v="654"/>
    <s v="Roberts, Hinton and Williams"/>
    <s v="Programmable static middleware"/>
    <n v="35000"/>
    <n v="177936"/>
    <n v="508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  <x v="0"/>
  </r>
  <r>
    <n v="655"/>
    <s v="Gonzalez, Williams and Benson"/>
    <s v="Multi-layered bottom-line encryption"/>
    <n v="6900"/>
    <n v="13212"/>
    <n v="191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n v="42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  <x v="5"/>
  </r>
  <r>
    <n v="657"/>
    <s v="Russo, Kim and Mccoy"/>
    <s v="Balanced optimal hardware"/>
    <n v="10000"/>
    <n v="824"/>
    <n v="8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  <x v="5"/>
  </r>
  <r>
    <n v="658"/>
    <s v="Howell, Myers and Olson"/>
    <s v="Self-enabling mission-critical success"/>
    <n v="52600"/>
    <n v="31594"/>
    <n v="60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  <x v="0"/>
  </r>
  <r>
    <n v="659"/>
    <s v="Bailey and Sons"/>
    <s v="Grass-roots dynamic emulation"/>
    <n v="120700"/>
    <n v="57010"/>
    <n v="47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  <x v="8"/>
  </r>
  <r>
    <n v="660"/>
    <s v="Jensen-Brown"/>
    <s v="Fundamental disintermediate matrix"/>
    <n v="9100"/>
    <n v="7438"/>
    <n v="82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  <x v="0"/>
  </r>
  <r>
    <n v="661"/>
    <s v="Smith Group"/>
    <s v="Right-sized secondary challenge"/>
    <n v="106800"/>
    <n v="57872"/>
    <n v="54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  <x v="4"/>
  </r>
  <r>
    <n v="662"/>
    <s v="Murphy-Farrell"/>
    <s v="Implemented exuding software"/>
    <n v="9100"/>
    <n v="8906"/>
    <n v="98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  <x v="9"/>
  </r>
  <r>
    <n v="663"/>
    <s v="Everett-Wolfe"/>
    <s v="Total optimizing software"/>
    <n v="10000"/>
    <n v="7724"/>
    <n v="77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  <x v="6"/>
  </r>
  <r>
    <n v="664"/>
    <s v="Young PLC"/>
    <s v="Optional maximized attitude"/>
    <n v="79400"/>
    <n v="26571"/>
    <n v="33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  <x v="4"/>
  </r>
  <r>
    <n v="665"/>
    <s v="Park-Goodman"/>
    <s v="Customer-focused impactful extranet"/>
    <n v="5100"/>
    <n v="12219"/>
    <n v="240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  <x v="8"/>
  </r>
  <r>
    <n v="666"/>
    <s v="York, Barr and Grant"/>
    <s v="Cloned bottom-line success"/>
    <n v="3100"/>
    <n v="1985"/>
    <n v="64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  <x v="2"/>
  </r>
  <r>
    <n v="667"/>
    <s v="Little Ltd"/>
    <s v="Decentralized bandwidth-monitored ability"/>
    <n v="6900"/>
    <n v="12155"/>
    <n v="176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  <x v="1"/>
  </r>
  <r>
    <n v="668"/>
    <s v="Brown and Sons"/>
    <s v="Programmable leadingedge budgetary management"/>
    <n v="27500"/>
    <n v="5593"/>
    <n v="20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  <x v="4"/>
  </r>
  <r>
    <n v="669"/>
    <s v="Payne, Garrett and Thomas"/>
    <s v="Upgradable bi-directional concept"/>
    <n v="48800"/>
    <n v="175020"/>
    <n v="359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  <x v="5"/>
  </r>
  <r>
    <n v="670"/>
    <s v="Robinson Group"/>
    <s v="Re-contextualized homogeneous flexibility"/>
    <n v="16200"/>
    <n v="75955"/>
    <n v="469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  <x v="7"/>
  </r>
  <r>
    <n v="671"/>
    <s v="Robinson-Kelly"/>
    <s v="Monitored bi-directional standardization"/>
    <n v="97600"/>
    <n v="119127"/>
    <n v="122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  <x v="6"/>
  </r>
  <r>
    <n v="672"/>
    <s v="Kelly-Colon"/>
    <s v="Stand-alone grid-enabled leverage"/>
    <n v="197900"/>
    <n v="110689"/>
    <n v="56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  <x v="9"/>
  </r>
  <r>
    <n v="673"/>
    <s v="Turner, Scott and Gentry"/>
    <s v="Assimilated regional groupware"/>
    <n v="5600"/>
    <n v="2445"/>
    <n v="44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  <x v="7"/>
  </r>
  <r>
    <n v="674"/>
    <s v="Sanchez Ltd"/>
    <s v="Up-sized 24hour instruction set"/>
    <n v="170700"/>
    <n v="57250"/>
    <n v="34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  <x v="8"/>
  </r>
  <r>
    <n v="675"/>
    <s v="Giles-Smith"/>
    <s v="Right-sized web-enabled intranet"/>
    <n v="9700"/>
    <n v="11929"/>
    <n v="123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  <x v="3"/>
  </r>
  <r>
    <n v="676"/>
    <s v="Thompson-Moreno"/>
    <s v="Expanded needs-based orchestration"/>
    <n v="62300"/>
    <n v="118214"/>
    <n v="190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  <x v="4"/>
  </r>
  <r>
    <n v="677"/>
    <s v="Murphy-Fox"/>
    <s v="Organic system-worthy orchestration"/>
    <n v="5300"/>
    <n v="4432"/>
    <n v="84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  <x v="7"/>
  </r>
  <r>
    <n v="678"/>
    <s v="Rodriguez-Patterson"/>
    <s v="Inverse static standardization"/>
    <n v="99500"/>
    <n v="17879"/>
    <n v="18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  <x v="3"/>
  </r>
  <r>
    <n v="679"/>
    <s v="Davis Ltd"/>
    <s v="Synchronized motivating solution"/>
    <n v="1400"/>
    <n v="14511"/>
    <n v="1037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  <x v="3"/>
  </r>
  <r>
    <n v="680"/>
    <s v="Nelson-Valdez"/>
    <s v="Open-source 4thgeneration open system"/>
    <n v="145600"/>
    <n v="141822"/>
    <n v="97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  <x v="3"/>
  </r>
  <r>
    <n v="681"/>
    <s v="Kelly PLC"/>
    <s v="Decentralized context-sensitive superstructure"/>
    <n v="184100"/>
    <n v="159037"/>
    <n v="86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  <x v="8"/>
  </r>
  <r>
    <n v="682"/>
    <s v="Nguyen and Sons"/>
    <s v="Compatible 5thgeneration concept"/>
    <n v="5400"/>
    <n v="8109"/>
    <n v="150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  <x v="2"/>
  </r>
  <r>
    <n v="683"/>
    <s v="Jones PLC"/>
    <s v="Virtual systemic intranet"/>
    <n v="2300"/>
    <n v="8244"/>
    <n v="358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  <x v="9"/>
  </r>
  <r>
    <n v="684"/>
    <s v="Gilmore LLC"/>
    <s v="Optimized systemic algorithm"/>
    <n v="1400"/>
    <n v="7600"/>
    <n v="543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  <x v="6"/>
  </r>
  <r>
    <n v="685"/>
    <s v="Lee-Cobb"/>
    <s v="Customizable homogeneous firmware"/>
    <n v="140000"/>
    <n v="94501"/>
    <n v="68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  <x v="0"/>
  </r>
  <r>
    <n v="686"/>
    <s v="Jones, Wiley and Robbins"/>
    <s v="Front-line cohesive extranet"/>
    <n v="7500"/>
    <n v="14381"/>
    <n v="192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  <x v="9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  <x v="5"/>
  </r>
  <r>
    <n v="688"/>
    <s v="Bowen, Davies and Burns"/>
    <s v="Devolved client-server monitoring"/>
    <n v="2900"/>
    <n v="12449"/>
    <n v="429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  <x v="3"/>
  </r>
  <r>
    <n v="689"/>
    <s v="Nguyen Inc"/>
    <s v="Seamless directional capacity"/>
    <n v="7300"/>
    <n v="7348"/>
    <n v="101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  <x v="2"/>
  </r>
  <r>
    <n v="690"/>
    <s v="Walsh-Watts"/>
    <s v="Polarized actuating implementation"/>
    <n v="3600"/>
    <n v="8158"/>
    <n v="227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  <x v="8"/>
  </r>
  <r>
    <n v="691"/>
    <s v="Ray, Li and Li"/>
    <s v="Front-line disintermediate hub"/>
    <n v="5000"/>
    <n v="7119"/>
    <n v="142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  <x v="4"/>
  </r>
  <r>
    <n v="692"/>
    <s v="Murray Ltd"/>
    <s v="Decentralized 4thgeneration challenge"/>
    <n v="6000"/>
    <n v="5438"/>
    <n v="91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  <x v="3"/>
  </r>
  <r>
    <n v="693"/>
    <s v="Bradford-Silva"/>
    <s v="Reverse-engineered composite hierarchy"/>
    <n v="180400"/>
    <n v="115396"/>
    <n v="64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  <x v="5"/>
  </r>
  <r>
    <n v="694"/>
    <s v="Mora-Bradley"/>
    <s v="Programmable tangible ability"/>
    <n v="9100"/>
    <n v="7656"/>
    <n v="84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  <x v="5"/>
  </r>
  <r>
    <n v="695"/>
    <s v="Cardenas, Thompson and Carey"/>
    <s v="Configurable full-range emulation"/>
    <n v="9200"/>
    <n v="12322"/>
    <n v="134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  <x v="0"/>
  </r>
  <r>
    <n v="696"/>
    <s v="Lopez, Reid and Johnson"/>
    <s v="Total real-time hardware"/>
    <n v="164100"/>
    <n v="96888"/>
    <n v="59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  <x v="0"/>
  </r>
  <r>
    <n v="697"/>
    <s v="Fox-Williams"/>
    <s v="Profound system-worthy functionalities"/>
    <n v="128900"/>
    <n v="196960"/>
    <n v="153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  <x v="9"/>
  </r>
  <r>
    <n v="698"/>
    <s v="Taylor, Wood and Taylor"/>
    <s v="Cloned hybrid focus group"/>
    <n v="42100"/>
    <n v="188057"/>
    <n v="447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  <x v="8"/>
  </r>
  <r>
    <n v="699"/>
    <s v="King Inc"/>
    <s v="Ergonomic dedicated focus group"/>
    <n v="7400"/>
    <n v="6245"/>
    <n v="84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  <x v="3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  <x v="6"/>
  </r>
  <r>
    <n v="701"/>
    <s v="Mcclain LLC"/>
    <s v="Open-source multi-tasking methodology"/>
    <n v="52000"/>
    <n v="91014"/>
    <n v="175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  <x v="8"/>
  </r>
  <r>
    <n v="702"/>
    <s v="Sims-Gross"/>
    <s v="Object-based attitude-oriented analyzer"/>
    <n v="8700"/>
    <n v="4710"/>
    <n v="54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  <x v="2"/>
  </r>
  <r>
    <n v="703"/>
    <s v="Perez Group"/>
    <s v="Cross-platform tertiary hub"/>
    <n v="63400"/>
    <n v="197728"/>
    <n v="31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  <x v="4"/>
  </r>
  <r>
    <n v="704"/>
    <s v="Haynes-Williams"/>
    <s v="Seamless clear-thinking artificial intelligence"/>
    <n v="8700"/>
    <n v="10682"/>
    <n v="123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  <x v="7"/>
  </r>
  <r>
    <n v="705"/>
    <s v="Ford LLC"/>
    <s v="Centralized tangible success"/>
    <n v="169700"/>
    <n v="168048"/>
    <n v="99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  <x v="2"/>
  </r>
  <r>
    <n v="706"/>
    <s v="Moreno Ltd"/>
    <s v="Customer-focused multimedia methodology"/>
    <n v="108400"/>
    <n v="138586"/>
    <n v="128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  <x v="3"/>
  </r>
  <r>
    <n v="707"/>
    <s v="Moore, Cook and Wright"/>
    <s v="Visionary maximized Local Area Network"/>
    <n v="7300"/>
    <n v="11579"/>
    <n v="15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  <x v="9"/>
  </r>
  <r>
    <n v="708"/>
    <s v="Ortega LLC"/>
    <s v="Secured bifurcated intranet"/>
    <n v="1700"/>
    <n v="12020"/>
    <n v="707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  <x v="5"/>
  </r>
  <r>
    <n v="709"/>
    <s v="Silva, Walker and Martin"/>
    <s v="Grass-roots 4thgeneration product"/>
    <n v="9800"/>
    <n v="13954"/>
    <n v="142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  <x v="4"/>
  </r>
  <r>
    <n v="710"/>
    <s v="Huynh, Gallegos and Mills"/>
    <s v="Reduced next generation info-mediaries"/>
    <n v="4300"/>
    <n v="6358"/>
    <n v="148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  <x v="9"/>
  </r>
  <r>
    <n v="711"/>
    <s v="Anderson LLC"/>
    <s v="Customizable full-range artificial intelligence"/>
    <n v="6200"/>
    <n v="1260"/>
    <n v="20"/>
    <x v="0"/>
    <n v="14"/>
    <s v="IT"/>
    <s v="EUR"/>
    <n v="1453615200"/>
    <n v="1453788000"/>
    <b v="1"/>
    <b v="1"/>
    <s v="theater/plays"/>
    <n v="90"/>
    <x v="3"/>
    <s v="plays"/>
    <x v="248"/>
    <d v="2016-01-26T06:00:00"/>
    <x v="7"/>
  </r>
  <r>
    <n v="712"/>
    <s v="Garza-Bryant"/>
    <s v="Programmable leadingedge contingency"/>
    <n v="800"/>
    <n v="14725"/>
    <n v="1841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  <x v="7"/>
  </r>
  <r>
    <n v="713"/>
    <s v="Mays LLC"/>
    <s v="Multi-layered global groupware"/>
    <n v="6900"/>
    <n v="11174"/>
    <n v="162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  <x v="7"/>
  </r>
  <r>
    <n v="714"/>
    <s v="Evans-Jones"/>
    <s v="Switchable methodical superstructure"/>
    <n v="38500"/>
    <n v="182036"/>
    <n v="473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  <x v="1"/>
  </r>
  <r>
    <n v="715"/>
    <s v="Fischer, Torres and Walker"/>
    <s v="Expanded even-keeled portal"/>
    <n v="118000"/>
    <n v="28870"/>
    <n v="24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  <x v="6"/>
  </r>
  <r>
    <n v="716"/>
    <s v="Tapia, Kramer and Hicks"/>
    <s v="Advanced modular moderator"/>
    <n v="2000"/>
    <n v="10353"/>
    <n v="518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  <x v="2"/>
  </r>
  <r>
    <n v="717"/>
    <s v="Barnes, Wilcox and Riley"/>
    <s v="Reverse-engineered well-modulated ability"/>
    <n v="5600"/>
    <n v="13868"/>
    <n v="248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  <x v="8"/>
  </r>
  <r>
    <n v="718"/>
    <s v="Reyes PLC"/>
    <s v="Expanded optimal pricing structure"/>
    <n v="8300"/>
    <n v="8317"/>
    <n v="100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  <x v="2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  <x v="4"/>
  </r>
  <r>
    <n v="720"/>
    <s v="Valenzuela, Davidson and Castro"/>
    <s v="Multi-layered upward-trending conglomeration"/>
    <n v="8700"/>
    <n v="3227"/>
    <n v="37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  <x v="9"/>
  </r>
  <r>
    <n v="721"/>
    <s v="Dominguez-Owens"/>
    <s v="Open-architected systematic intranet"/>
    <n v="123600"/>
    <n v="5429"/>
    <n v="4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  <x v="9"/>
  </r>
  <r>
    <n v="722"/>
    <s v="Thomas-Simmons"/>
    <s v="Proactive 24hour frame"/>
    <n v="48500"/>
    <n v="75906"/>
    <n v="157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  <x v="5"/>
  </r>
  <r>
    <n v="723"/>
    <s v="Beck-Knight"/>
    <s v="Exclusive fresh-thinking model"/>
    <n v="4900"/>
    <n v="13250"/>
    <n v="270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  <x v="7"/>
  </r>
  <r>
    <n v="724"/>
    <s v="Mccoy Ltd"/>
    <s v="Business-focused encompassing intranet"/>
    <n v="8400"/>
    <n v="11261"/>
    <n v="134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  <x v="1"/>
  </r>
  <r>
    <n v="725"/>
    <s v="Dawson-Tyler"/>
    <s v="Optional 6thgeneration access"/>
    <n v="193200"/>
    <n v="97369"/>
    <n v="50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  <x v="1"/>
  </r>
  <r>
    <n v="726"/>
    <s v="Johns-Thomas"/>
    <s v="Realigned web-enabled functionalities"/>
    <n v="54300"/>
    <n v="48227"/>
    <n v="89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  <x v="6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  <x v="3"/>
  </r>
  <r>
    <n v="728"/>
    <s v="Stewart Inc"/>
    <s v="Versatile mission-critical knowledgebase"/>
    <n v="4200"/>
    <n v="735"/>
    <n v="18"/>
    <x v="0"/>
    <n v="10"/>
    <s v="US"/>
    <s v="USD"/>
    <n v="1464152400"/>
    <n v="1465102800"/>
    <b v="0"/>
    <b v="0"/>
    <s v="theater/plays"/>
    <n v="73.5"/>
    <x v="3"/>
    <s v="plays"/>
    <x v="662"/>
    <d v="2016-06-05T05:00:00"/>
    <x v="7"/>
  </r>
  <r>
    <n v="729"/>
    <s v="Moore Group"/>
    <s v="Multi-lateral object-oriented open system"/>
    <n v="5600"/>
    <n v="10397"/>
    <n v="186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  <x v="2"/>
  </r>
  <r>
    <n v="730"/>
    <s v="Carson PLC"/>
    <s v="Visionary system-worthy attitude"/>
    <n v="28800"/>
    <n v="118847"/>
    <n v="413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  <x v="0"/>
  </r>
  <r>
    <n v="731"/>
    <s v="Cruz, Hall and Mason"/>
    <s v="Synergized content-based hierarchy"/>
    <n v="8000"/>
    <n v="7220"/>
    <n v="90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  <x v="5"/>
  </r>
  <r>
    <n v="732"/>
    <s v="Glass, Baker and Jones"/>
    <s v="Business-focused 24hour access"/>
    <n v="117000"/>
    <n v="107622"/>
    <n v="92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  <x v="5"/>
  </r>
  <r>
    <n v="733"/>
    <s v="Marquez-Kerr"/>
    <s v="Automated hybrid orchestration"/>
    <n v="15800"/>
    <n v="83267"/>
    <n v="527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  <x v="1"/>
  </r>
  <r>
    <n v="734"/>
    <s v="Stone PLC"/>
    <s v="Exclusive 5thgeneration leverage"/>
    <n v="4200"/>
    <n v="13404"/>
    <n v="319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  <x v="5"/>
  </r>
  <r>
    <n v="735"/>
    <s v="Caldwell PLC"/>
    <s v="Grass-roots zero administration alliance"/>
    <n v="37100"/>
    <n v="131404"/>
    <n v="354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  <x v="7"/>
  </r>
  <r>
    <n v="736"/>
    <s v="Silva-Hawkins"/>
    <s v="Proactive heuristic orchestration"/>
    <n v="7700"/>
    <n v="2533"/>
    <n v="33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  <x v="0"/>
  </r>
  <r>
    <n v="737"/>
    <s v="Gardner Inc"/>
    <s v="Function-based systematic Graphical User Interface"/>
    <n v="3700"/>
    <n v="5028"/>
    <n v="136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  <x v="7"/>
  </r>
  <r>
    <n v="738"/>
    <s v="Garcia Group"/>
    <s v="Extended zero administration software"/>
    <n v="74700"/>
    <n v="1557"/>
    <n v="2"/>
    <x v="0"/>
    <n v="15"/>
    <s v="US"/>
    <s v="USD"/>
    <n v="1416117600"/>
    <n v="1418018400"/>
    <b v="0"/>
    <b v="1"/>
    <s v="theater/plays"/>
    <n v="103.8"/>
    <x v="3"/>
    <s v="plays"/>
    <x v="671"/>
    <d v="2014-12-08T06:00:00"/>
    <x v="1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  <x v="4"/>
  </r>
  <r>
    <n v="740"/>
    <s v="Nelson, Smith and Graham"/>
    <s v="Phased system-worthy conglomeration"/>
    <n v="5300"/>
    <n v="1592"/>
    <n v="30"/>
    <x v="0"/>
    <n v="16"/>
    <s v="US"/>
    <s v="USD"/>
    <n v="1486101600"/>
    <n v="1486360800"/>
    <b v="0"/>
    <b v="0"/>
    <s v="theater/plays"/>
    <n v="99.5"/>
    <x v="3"/>
    <s v="plays"/>
    <x v="673"/>
    <d v="2017-02-06T06:00:00"/>
    <x v="5"/>
  </r>
  <r>
    <n v="741"/>
    <s v="Garcia Ltd"/>
    <s v="Balanced mobile alliance"/>
    <n v="1200"/>
    <n v="14150"/>
    <n v="1179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  <x v="6"/>
  </r>
  <r>
    <n v="742"/>
    <s v="West-Stevens"/>
    <s v="Reactive solution-oriented groupware"/>
    <n v="1200"/>
    <n v="13513"/>
    <n v="1126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  <x v="6"/>
  </r>
  <r>
    <n v="743"/>
    <s v="Clark-Conrad"/>
    <s v="Exclusive bandwidth-monitored orchestration"/>
    <n v="3900"/>
    <n v="504"/>
    <n v="1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  <x v="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  <x v="9"/>
  </r>
  <r>
    <n v="745"/>
    <s v="Hill, Mccann and Moore"/>
    <s v="Streamlined needs-based knowledge user"/>
    <n v="6900"/>
    <n v="2091"/>
    <n v="30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  <x v="6"/>
  </r>
  <r>
    <n v="746"/>
    <s v="Edwards LLC"/>
    <s v="Automated system-worthy structure"/>
    <n v="55800"/>
    <n v="118580"/>
    <n v="213"/>
    <x v="1"/>
    <n v="3388"/>
    <s v="US"/>
    <s v="USD"/>
    <n v="1318136400"/>
    <n v="1318568400"/>
    <b v="0"/>
    <b v="0"/>
    <s v="technology/web"/>
    <n v="35"/>
    <x v="2"/>
    <s v="web"/>
    <x v="678"/>
    <d v="2011-10-14T05:00:00"/>
    <x v="8"/>
  </r>
  <r>
    <n v="747"/>
    <s v="Greer and Sons"/>
    <s v="Secured clear-thinking intranet"/>
    <n v="4900"/>
    <n v="11214"/>
    <n v="229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  <x v="6"/>
  </r>
  <r>
    <n v="748"/>
    <s v="Martinez PLC"/>
    <s v="Cloned actuating architecture"/>
    <n v="194900"/>
    <n v="68137"/>
    <n v="35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  <x v="6"/>
  </r>
  <r>
    <n v="749"/>
    <s v="Hunter-Logan"/>
    <s v="Down-sized needs-based task-force"/>
    <n v="8600"/>
    <n v="13527"/>
    <n v="157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  <x v="1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  <x v="6"/>
  </r>
  <r>
    <n v="751"/>
    <s v="Lane-Barber"/>
    <s v="Universal value-added moderator"/>
    <n v="3600"/>
    <n v="8363"/>
    <n v="232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  <x v="7"/>
  </r>
  <r>
    <n v="752"/>
    <s v="Lowery Group"/>
    <s v="Sharable motivating emulation"/>
    <n v="5800"/>
    <n v="5362"/>
    <n v="92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  <x v="6"/>
  </r>
  <r>
    <n v="753"/>
    <s v="Guerrero-Griffin"/>
    <s v="Networked web-enabled product"/>
    <n v="4700"/>
    <n v="12065"/>
    <n v="257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  <x v="6"/>
  </r>
  <r>
    <n v="754"/>
    <s v="Perez, Reed and Lee"/>
    <s v="Advanced dedicated encoding"/>
    <n v="70400"/>
    <n v="118603"/>
    <n v="168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  <x v="4"/>
  </r>
  <r>
    <n v="755"/>
    <s v="Chen, Pollard and Clarke"/>
    <s v="Stand-alone multi-state project"/>
    <n v="4500"/>
    <n v="7496"/>
    <n v="167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  <x v="5"/>
  </r>
  <r>
    <n v="756"/>
    <s v="Serrano, Gallagher and Griffith"/>
    <s v="Customizable bi-directional monitoring"/>
    <n v="1300"/>
    <n v="10037"/>
    <n v="772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  <x v="0"/>
  </r>
  <r>
    <n v="757"/>
    <s v="Callahan-Gilbert"/>
    <s v="Profit-focused motivating function"/>
    <n v="1400"/>
    <n v="5696"/>
    <n v="407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  <x v="8"/>
  </r>
  <r>
    <n v="758"/>
    <s v="Logan-Miranda"/>
    <s v="Proactive systemic firmware"/>
    <n v="29600"/>
    <n v="167005"/>
    <n v="564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  <x v="1"/>
  </r>
  <r>
    <n v="759"/>
    <s v="Rodriguez PLC"/>
    <s v="Grass-roots upward-trending installation"/>
    <n v="167500"/>
    <n v="114615"/>
    <n v="68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  <x v="9"/>
  </r>
  <r>
    <n v="760"/>
    <s v="Smith-Kennedy"/>
    <s v="Virtual heuristic hub"/>
    <n v="48300"/>
    <n v="16592"/>
    <n v="34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  <x v="3"/>
  </r>
  <r>
    <n v="761"/>
    <s v="Mitchell-Lee"/>
    <s v="Customizable leadingedge model"/>
    <n v="2200"/>
    <n v="14420"/>
    <n v="655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  <x v="5"/>
  </r>
  <r>
    <n v="762"/>
    <s v="Davis Ltd"/>
    <s v="Upgradable uniform service-desk"/>
    <n v="3500"/>
    <n v="6204"/>
    <n v="177"/>
    <x v="1"/>
    <n v="100"/>
    <s v="AU"/>
    <s v="AUD"/>
    <n v="1354082400"/>
    <n v="1355032800"/>
    <b v="0"/>
    <b v="0"/>
    <s v="music/jazz"/>
    <n v="62.04"/>
    <x v="1"/>
    <s v="jazz"/>
    <x v="692"/>
    <d v="2012-12-09T06:00:00"/>
    <x v="4"/>
  </r>
  <r>
    <n v="763"/>
    <s v="Rowland PLC"/>
    <s v="Inverse client-driven product"/>
    <n v="5600"/>
    <n v="6338"/>
    <n v="113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  <x v="4"/>
  </r>
  <r>
    <n v="764"/>
    <s v="Shaffer-Mason"/>
    <s v="Managed bandwidth-monitored system engine"/>
    <n v="1100"/>
    <n v="8010"/>
    <n v="728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  <x v="8"/>
  </r>
  <r>
    <n v="765"/>
    <s v="Matthews LLC"/>
    <s v="Advanced transitional help-desk"/>
    <n v="3900"/>
    <n v="8125"/>
    <n v="208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  <x v="5"/>
  </r>
  <r>
    <n v="766"/>
    <s v="Montgomery-Castro"/>
    <s v="De-engineered disintermediate encryption"/>
    <n v="43800"/>
    <n v="13653"/>
    <n v="31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  <x v="9"/>
  </r>
  <r>
    <n v="767"/>
    <s v="Hale, Pearson and Jenkins"/>
    <s v="Upgradable attitude-oriented project"/>
    <n v="97200"/>
    <n v="55372"/>
    <n v="57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  <x v="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  <x v="2"/>
  </r>
  <r>
    <n v="769"/>
    <s v="Johnson-Morales"/>
    <s v="Devolved 24hour forecast"/>
    <n v="125600"/>
    <n v="109106"/>
    <n v="87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  <x v="2"/>
  </r>
  <r>
    <n v="770"/>
    <s v="Mathis-Rodriguez"/>
    <s v="User-centric attitude-oriented intranet"/>
    <n v="4300"/>
    <n v="11642"/>
    <n v="271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  <x v="1"/>
  </r>
  <r>
    <n v="771"/>
    <s v="Smith, Mack and Williams"/>
    <s v="Self-enabling 5thgeneration paradigm"/>
    <n v="5600"/>
    <n v="2769"/>
    <n v="49"/>
    <x v="3"/>
    <n v="26"/>
    <s v="US"/>
    <s v="USD"/>
    <n v="1548482400"/>
    <n v="1550815200"/>
    <b v="0"/>
    <b v="0"/>
    <s v="theater/plays"/>
    <n v="106.5"/>
    <x v="3"/>
    <s v="plays"/>
    <x v="699"/>
    <d v="2019-02-22T06:00:00"/>
    <x v="3"/>
  </r>
  <r>
    <n v="772"/>
    <s v="Johnson-Pace"/>
    <s v="Persistent 3rdgeneration moratorium"/>
    <n v="149600"/>
    <n v="169586"/>
    <n v="113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  <x v="3"/>
  </r>
  <r>
    <n v="773"/>
    <s v="Meza, Kirby and Patel"/>
    <s v="Cross-platform empowering project"/>
    <n v="53100"/>
    <n v="101185"/>
    <n v="191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  <x v="5"/>
  </r>
  <r>
    <n v="774"/>
    <s v="Gonzalez-Snow"/>
    <s v="Polarized user-facing interface"/>
    <n v="5000"/>
    <n v="6775"/>
    <n v="136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  <x v="7"/>
  </r>
  <r>
    <n v="775"/>
    <s v="Murphy LLC"/>
    <s v="Customer-focused non-volatile framework"/>
    <n v="9400"/>
    <n v="968"/>
    <n v="10"/>
    <x v="0"/>
    <n v="10"/>
    <s v="US"/>
    <s v="USD"/>
    <n v="1415253600"/>
    <n v="1416117600"/>
    <b v="0"/>
    <b v="0"/>
    <s v="music/rock"/>
    <n v="96.8"/>
    <x v="1"/>
    <s v="rock"/>
    <x v="703"/>
    <d v="2014-11-16T06:00:00"/>
    <x v="1"/>
  </r>
  <r>
    <n v="776"/>
    <s v="Taylor-Rowe"/>
    <s v="Synchronized multimedia frame"/>
    <n v="110800"/>
    <n v="72623"/>
    <n v="66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  <x v="3"/>
  </r>
  <r>
    <n v="777"/>
    <s v="Henderson Ltd"/>
    <s v="Open-architected stable algorithm"/>
    <n v="93800"/>
    <n v="45987"/>
    <n v="49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  <x v="8"/>
  </r>
  <r>
    <n v="778"/>
    <s v="Moss-Guzman"/>
    <s v="Cross-platform optimizing website"/>
    <n v="1300"/>
    <n v="10243"/>
    <n v="788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  <x v="8"/>
  </r>
  <r>
    <n v="779"/>
    <s v="Webb Group"/>
    <s v="Public-key actuating projection"/>
    <n v="108700"/>
    <n v="87293"/>
    <n v="80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  <x v="0"/>
  </r>
  <r>
    <n v="780"/>
    <s v="Brooks-Rodriguez"/>
    <s v="Implemented intangible instruction set"/>
    <n v="5100"/>
    <n v="5421"/>
    <n v="106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  <x v="7"/>
  </r>
  <r>
    <n v="781"/>
    <s v="Thomas Ltd"/>
    <s v="Cross-group interactive architecture"/>
    <n v="8700"/>
    <n v="4414"/>
    <n v="51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  <x v="6"/>
  </r>
  <r>
    <n v="782"/>
    <s v="Williams and Sons"/>
    <s v="Centralized asymmetric framework"/>
    <n v="5100"/>
    <n v="10981"/>
    <n v="215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  <x v="8"/>
  </r>
  <r>
    <n v="783"/>
    <s v="Vega, Chan and Carney"/>
    <s v="Down-sized systematic utilization"/>
    <n v="7400"/>
    <n v="10451"/>
    <n v="141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  <x v="2"/>
  </r>
  <r>
    <n v="784"/>
    <s v="Byrd Group"/>
    <s v="Profound fault-tolerant model"/>
    <n v="88900"/>
    <n v="102535"/>
    <n v="115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  <x v="7"/>
  </r>
  <r>
    <n v="785"/>
    <s v="Peterson, Fletcher and Sanchez"/>
    <s v="Multi-channeled bi-directional moratorium"/>
    <n v="6700"/>
    <n v="12939"/>
    <n v="193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  <x v="3"/>
  </r>
  <r>
    <n v="786"/>
    <s v="Smith-Brown"/>
    <s v="Object-based content-based ability"/>
    <n v="1500"/>
    <n v="10946"/>
    <n v="730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  <x v="9"/>
  </r>
  <r>
    <n v="787"/>
    <s v="Vance-Glover"/>
    <s v="Progressive coherent secured line"/>
    <n v="61200"/>
    <n v="60994"/>
    <n v="100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  <x v="8"/>
  </r>
  <r>
    <n v="788"/>
    <s v="Joyce PLC"/>
    <s v="Synchronized directional capability"/>
    <n v="3600"/>
    <n v="3174"/>
    <n v="88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  <x v="4"/>
  </r>
  <r>
    <n v="789"/>
    <s v="Kennedy-Miller"/>
    <s v="Cross-platform composite migration"/>
    <n v="9000"/>
    <n v="3351"/>
    <n v="37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  <x v="1"/>
  </r>
  <r>
    <n v="790"/>
    <s v="White-Obrien"/>
    <s v="Operative local pricing structure"/>
    <n v="185900"/>
    <n v="56774"/>
    <n v="31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  <x v="6"/>
  </r>
  <r>
    <n v="791"/>
    <s v="Stafford, Hess and Raymond"/>
    <s v="Optional web-enabled extranet"/>
    <n v="2100"/>
    <n v="540"/>
    <n v="26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  <x v="7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  <x v="2"/>
  </r>
  <r>
    <n v="793"/>
    <s v="Rodriguez, Cox and Rodriguez"/>
    <s v="Networked disintermediate leverage"/>
    <n v="1100"/>
    <n v="13045"/>
    <n v="1186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  <x v="2"/>
  </r>
  <r>
    <n v="794"/>
    <s v="Welch Inc"/>
    <s v="Optional optimal website"/>
    <n v="6600"/>
    <n v="8276"/>
    <n v="125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  <x v="5"/>
  </r>
  <r>
    <n v="795"/>
    <s v="Vasquez Inc"/>
    <s v="Stand-alone asynchronous functionalities"/>
    <n v="7100"/>
    <n v="1022"/>
    <n v="14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  <x v="7"/>
  </r>
  <r>
    <n v="796"/>
    <s v="Freeman-Ferguson"/>
    <s v="Profound full-range open system"/>
    <n v="7800"/>
    <n v="4275"/>
    <n v="55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  <x v="1"/>
  </r>
  <r>
    <n v="797"/>
    <s v="Houston, Moore and Rogers"/>
    <s v="Optional tangible utilization"/>
    <n v="7600"/>
    <n v="8332"/>
    <n v="110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  <x v="9"/>
  </r>
  <r>
    <n v="798"/>
    <s v="Small-Fuentes"/>
    <s v="Seamless maximized product"/>
    <n v="3400"/>
    <n v="6408"/>
    <n v="188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  <x v="4"/>
  </r>
  <r>
    <n v="799"/>
    <s v="Reid-Day"/>
    <s v="Devolved tertiary time-frame"/>
    <n v="84500"/>
    <n v="73522"/>
    <n v="87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  <x v="7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n v="1"/>
    <x v="1"/>
    <s v="rock"/>
    <x v="139"/>
    <d v="2015-06-16T05:00:00"/>
    <x v="0"/>
  </r>
  <r>
    <n v="801"/>
    <s v="Olson-Bishop"/>
    <s v="User-friendly high-level initiative"/>
    <n v="2300"/>
    <n v="4667"/>
    <n v="203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n v="197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  <x v="3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  <x v="3"/>
  </r>
  <r>
    <n v="804"/>
    <s v="English-Mccullough"/>
    <s v="Business-focused discrete software"/>
    <n v="2600"/>
    <n v="6987"/>
    <n v="269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  <x v="9"/>
  </r>
  <r>
    <n v="805"/>
    <s v="Smith-Nguyen"/>
    <s v="Advanced intermediate Graphic Interface"/>
    <n v="9700"/>
    <n v="4932"/>
    <n v="51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  <x v="1"/>
  </r>
  <r>
    <n v="806"/>
    <s v="Harmon-Madden"/>
    <s v="Adaptive holistic hub"/>
    <n v="700"/>
    <n v="8262"/>
    <n v="1180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  <x v="4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  <x v="3"/>
  </r>
  <r>
    <n v="808"/>
    <s v="Harris, Medina and Mitchell"/>
    <s v="Enhanced regional flexibility"/>
    <n v="5200"/>
    <n v="1583"/>
    <n v="30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  <x v="7"/>
  </r>
  <r>
    <n v="809"/>
    <s v="Williams and Sons"/>
    <s v="Public-key bottom-line algorithm"/>
    <n v="140800"/>
    <n v="88536"/>
    <n v="63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  <x v="4"/>
  </r>
  <r>
    <n v="810"/>
    <s v="Ball-Fisher"/>
    <s v="Multi-layered intangible instruction set"/>
    <n v="6400"/>
    <n v="12360"/>
    <n v="193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  <x v="5"/>
  </r>
  <r>
    <n v="811"/>
    <s v="Page, Holt and Mack"/>
    <s v="Fundamental methodical emulation"/>
    <n v="92500"/>
    <n v="71320"/>
    <n v="77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  <x v="7"/>
  </r>
  <r>
    <n v="812"/>
    <s v="Landry Group"/>
    <s v="Expanded value-added hardware"/>
    <n v="59700"/>
    <n v="134640"/>
    <n v="226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  <x v="9"/>
  </r>
  <r>
    <n v="813"/>
    <s v="Buckley Group"/>
    <s v="Diverse high-level attitude"/>
    <n v="3200"/>
    <n v="7661"/>
    <n v="239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  <x v="4"/>
  </r>
  <r>
    <n v="814"/>
    <s v="Vincent PLC"/>
    <s v="Visionary 24hour analyzer"/>
    <n v="3200"/>
    <n v="2950"/>
    <n v="92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  <x v="7"/>
  </r>
  <r>
    <n v="815"/>
    <s v="Watson-Douglas"/>
    <s v="Centralized bandwidth-monitored leverage"/>
    <n v="9000"/>
    <n v="11721"/>
    <n v="130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  <x v="5"/>
  </r>
  <r>
    <n v="816"/>
    <s v="Jones, Casey and Jones"/>
    <s v="Ergonomic mission-critical moratorium"/>
    <n v="2300"/>
    <n v="14150"/>
    <n v="615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  <x v="1"/>
  </r>
  <r>
    <n v="817"/>
    <s v="Alvarez-Bauer"/>
    <s v="Front-line intermediate moderator"/>
    <n v="51300"/>
    <n v="189192"/>
    <n v="369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  <x v="3"/>
  </r>
  <r>
    <n v="818"/>
    <s v="Martinez LLC"/>
    <s v="Automated local secured line"/>
    <n v="700"/>
    <n v="7664"/>
    <n v="1095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  <x v="3"/>
  </r>
  <r>
    <n v="819"/>
    <s v="Buck-Khan"/>
    <s v="Integrated bandwidth-monitored alliance"/>
    <n v="8900"/>
    <n v="4509"/>
    <n v="51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  <x v="4"/>
  </r>
  <r>
    <n v="820"/>
    <s v="Valdez, Williams and Meyer"/>
    <s v="Cross-group heuristic forecast"/>
    <n v="1500"/>
    <n v="12009"/>
    <n v="801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  <x v="9"/>
  </r>
  <r>
    <n v="821"/>
    <s v="Alvarez-Andrews"/>
    <s v="Extended impactful secured line"/>
    <n v="4900"/>
    <n v="14273"/>
    <n v="291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  <x v="5"/>
  </r>
  <r>
    <n v="822"/>
    <s v="Stewart and Sons"/>
    <s v="Distributed optimizing protocol"/>
    <n v="54000"/>
    <n v="188982"/>
    <n v="350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  <x v="1"/>
  </r>
  <r>
    <n v="823"/>
    <s v="Dyer Inc"/>
    <s v="Secured well-modulated system engine"/>
    <n v="4100"/>
    <n v="14640"/>
    <n v="357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  <x v="1"/>
  </r>
  <r>
    <n v="824"/>
    <s v="Anderson, Williams and Cox"/>
    <s v="Streamlined national benchmark"/>
    <n v="85000"/>
    <n v="107516"/>
    <n v="126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  <x v="6"/>
  </r>
  <r>
    <n v="825"/>
    <s v="Solomon PLC"/>
    <s v="Open-architected 24/7 infrastructure"/>
    <n v="3600"/>
    <n v="13950"/>
    <n v="388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  <x v="5"/>
  </r>
  <r>
    <n v="826"/>
    <s v="Miller-Hubbard"/>
    <s v="Digitized 6thgeneration Local Area Network"/>
    <n v="2800"/>
    <n v="12797"/>
    <n v="457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  <x v="6"/>
  </r>
  <r>
    <n v="827"/>
    <s v="Miranda, Martinez and Lowery"/>
    <s v="Innovative actuating artificial intelligence"/>
    <n v="2300"/>
    <n v="6134"/>
    <n v="267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  <x v="8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  <x v="9"/>
  </r>
  <r>
    <n v="829"/>
    <s v="Baker-Higgins"/>
    <s v="Vision-oriented scalable portal"/>
    <n v="9600"/>
    <n v="4929"/>
    <n v="51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  <x v="0"/>
  </r>
  <r>
    <n v="830"/>
    <s v="Johnson, Turner and Carroll"/>
    <s v="Persevering zero administration knowledge user"/>
    <n v="121600"/>
    <n v="1424"/>
    <n v="1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  <x v="9"/>
  </r>
  <r>
    <n v="831"/>
    <s v="Ward PLC"/>
    <s v="Front-line bottom-line Graphic Interface"/>
    <n v="97100"/>
    <n v="105817"/>
    <n v="109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  <x v="4"/>
  </r>
  <r>
    <n v="832"/>
    <s v="Bradley, Beck and Mayo"/>
    <s v="Synergized fault-tolerant hierarchy"/>
    <n v="43200"/>
    <n v="136156"/>
    <n v="315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  <x v="0"/>
  </r>
  <r>
    <n v="833"/>
    <s v="Levine, Martin and Hernandez"/>
    <s v="Expanded asynchronous groupware"/>
    <n v="6800"/>
    <n v="10723"/>
    <n v="158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  <x v="8"/>
  </r>
  <r>
    <n v="834"/>
    <s v="Gallegos, Wagner and Gaines"/>
    <s v="Expanded fault-tolerant emulation"/>
    <n v="7300"/>
    <n v="11228"/>
    <n v="154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  <x v="2"/>
  </r>
  <r>
    <n v="835"/>
    <s v="Hodges, Smith and Kelly"/>
    <s v="Future-proofed 24hour model"/>
    <n v="86200"/>
    <n v="77355"/>
    <n v="90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  <x v="0"/>
  </r>
  <r>
    <n v="836"/>
    <s v="Macias Inc"/>
    <s v="Optimized didactic intranet"/>
    <n v="8100"/>
    <n v="6086"/>
    <n v="75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  <x v="6"/>
  </r>
  <r>
    <n v="837"/>
    <s v="Cook-Ortiz"/>
    <s v="Right-sized dedicated standardization"/>
    <n v="17700"/>
    <n v="150960"/>
    <n v="853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  <x v="8"/>
  </r>
  <r>
    <n v="838"/>
    <s v="Jordan-Fischer"/>
    <s v="Vision-oriented high-level extranet"/>
    <n v="6400"/>
    <n v="8890"/>
    <n v="139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  <x v="9"/>
  </r>
  <r>
    <n v="839"/>
    <s v="Pierce-Ramirez"/>
    <s v="Organized scalable initiative"/>
    <n v="7700"/>
    <n v="14644"/>
    <n v="190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  <x v="1"/>
  </r>
  <r>
    <n v="840"/>
    <s v="Howell and Sons"/>
    <s v="Enhanced regional moderator"/>
    <n v="116300"/>
    <n v="116583"/>
    <n v="100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  <x v="1"/>
  </r>
  <r>
    <n v="841"/>
    <s v="Garcia, Dunn and Richardson"/>
    <s v="Automated even-keeled emulation"/>
    <n v="9100"/>
    <n v="12991"/>
    <n v="143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  <x v="7"/>
  </r>
  <r>
    <n v="842"/>
    <s v="Lawson and Sons"/>
    <s v="Reverse-engineered multi-tasking product"/>
    <n v="1500"/>
    <n v="8447"/>
    <n v="563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  <x v="9"/>
  </r>
  <r>
    <n v="843"/>
    <s v="Porter-Hicks"/>
    <s v="De-engineered next generation parallelism"/>
    <n v="8800"/>
    <n v="2703"/>
    <n v="31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  <x v="9"/>
  </r>
  <r>
    <n v="844"/>
    <s v="Rodriguez-Hansen"/>
    <s v="Intuitive cohesive groupware"/>
    <n v="8800"/>
    <n v="8747"/>
    <n v="99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  <x v="4"/>
  </r>
  <r>
    <n v="845"/>
    <s v="Williams LLC"/>
    <s v="Up-sized high-level access"/>
    <n v="69900"/>
    <n v="138087"/>
    <n v="1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  <x v="9"/>
  </r>
  <r>
    <n v="846"/>
    <s v="Cooper, Stanley and Bryant"/>
    <s v="Phased empowering success"/>
    <n v="1000"/>
    <n v="5085"/>
    <n v="509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  <x v="9"/>
  </r>
  <r>
    <n v="847"/>
    <s v="Miller, Glenn and Adams"/>
    <s v="Distributed actuating project"/>
    <n v="4700"/>
    <n v="11174"/>
    <n v="238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  <x v="9"/>
  </r>
  <r>
    <n v="848"/>
    <s v="Cole, Salazar and Moreno"/>
    <s v="Robust motivating orchestration"/>
    <n v="3200"/>
    <n v="10831"/>
    <n v="338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  <x v="6"/>
  </r>
  <r>
    <n v="849"/>
    <s v="Jones-Ryan"/>
    <s v="Vision-oriented uniform instruction set"/>
    <n v="6700"/>
    <n v="8917"/>
    <n v="133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  <x v="4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n v="1"/>
    <x v="1"/>
    <s v="rock"/>
    <x v="762"/>
    <d v="2011-12-04T06:00:00"/>
    <x v="8"/>
  </r>
  <r>
    <n v="851"/>
    <s v="Bright and Sons"/>
    <s v="Object-based needs-based info-mediaries"/>
    <n v="6000"/>
    <n v="12468"/>
    <n v="20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  <x v="4"/>
  </r>
  <r>
    <n v="852"/>
    <s v="Brady Ltd"/>
    <s v="Open-source reciprocal standardization"/>
    <n v="4900"/>
    <n v="2505"/>
    <n v="51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  <x v="8"/>
  </r>
  <r>
    <n v="853"/>
    <s v="Collier LLC"/>
    <s v="Secured well-modulated projection"/>
    <n v="17100"/>
    <n v="111502"/>
    <n v="652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  <x v="8"/>
  </r>
  <r>
    <n v="854"/>
    <s v="Campbell, Thomas and Obrien"/>
    <s v="Multi-channeled secondary middleware"/>
    <n v="171000"/>
    <n v="194309"/>
    <n v="114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  <x v="3"/>
  </r>
  <r>
    <n v="855"/>
    <s v="Moses-Terry"/>
    <s v="Horizontal clear-thinking framework"/>
    <n v="23400"/>
    <n v="23956"/>
    <n v="102"/>
    <x v="1"/>
    <n v="452"/>
    <s v="AU"/>
    <s v="AUD"/>
    <n v="1308373200"/>
    <n v="1311051600"/>
    <b v="0"/>
    <b v="0"/>
    <s v="theater/plays"/>
    <n v="53"/>
    <x v="3"/>
    <s v="plays"/>
    <x v="766"/>
    <d v="2011-07-19T05:00:00"/>
    <x v="8"/>
  </r>
  <r>
    <n v="856"/>
    <s v="Williams and Sons"/>
    <s v="Profound composite core"/>
    <n v="2400"/>
    <n v="8558"/>
    <n v="357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  <x v="4"/>
  </r>
  <r>
    <n v="857"/>
    <s v="Miranda, Gray and Hale"/>
    <s v="Programmable disintermediate matrices"/>
    <n v="5300"/>
    <n v="7413"/>
    <n v="140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  <x v="4"/>
  </r>
  <r>
    <n v="858"/>
    <s v="Ayala, Crawford and Taylor"/>
    <s v="Realigned 5thgeneration knowledge user"/>
    <n v="4000"/>
    <n v="2778"/>
    <n v="69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  <x v="9"/>
  </r>
  <r>
    <n v="859"/>
    <s v="Martinez Ltd"/>
    <s v="Multi-layered upward-trending groupware"/>
    <n v="7300"/>
    <n v="2594"/>
    <n v="36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  <x v="2"/>
  </r>
  <r>
    <n v="860"/>
    <s v="Lee PLC"/>
    <s v="Re-contextualized leadingedge firmware"/>
    <n v="2000"/>
    <n v="5033"/>
    <n v="252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  <x v="3"/>
  </r>
  <r>
    <n v="861"/>
    <s v="Young, Ramsey and Powell"/>
    <s v="Devolved disintermediate analyzer"/>
    <n v="8800"/>
    <n v="9317"/>
    <n v="106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  <x v="6"/>
  </r>
  <r>
    <n v="862"/>
    <s v="Lewis and Sons"/>
    <s v="Profound disintermediate open system"/>
    <n v="3500"/>
    <n v="6560"/>
    <n v="187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  <x v="8"/>
  </r>
  <r>
    <n v="863"/>
    <s v="Davis-Johnson"/>
    <s v="Automated reciprocal protocol"/>
    <n v="1400"/>
    <n v="5415"/>
    <n v="387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  <x v="0"/>
  </r>
  <r>
    <n v="864"/>
    <s v="Stevenson-Thompson"/>
    <s v="Automated static workforce"/>
    <n v="4200"/>
    <n v="14577"/>
    <n v="347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  <x v="7"/>
  </r>
  <r>
    <n v="865"/>
    <s v="Ellis, Smith and Armstrong"/>
    <s v="Horizontal attitude-oriented help-desk"/>
    <n v="81000"/>
    <n v="150515"/>
    <n v="186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  <x v="1"/>
  </r>
  <r>
    <n v="866"/>
    <s v="Jackson-Brown"/>
    <s v="Versatile 5thgeneration matrices"/>
    <n v="182800"/>
    <n v="79045"/>
    <n v="43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n v="162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  <x v="9"/>
  </r>
  <r>
    <n v="868"/>
    <s v="Wood, Buckley and Meza"/>
    <s v="Front-line web-enabled installation"/>
    <n v="7000"/>
    <n v="12939"/>
    <n v="185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  <x v="2"/>
  </r>
  <r>
    <n v="869"/>
    <s v="Brown-Williams"/>
    <s v="Multi-channeled responsive product"/>
    <n v="161900"/>
    <n v="38376"/>
    <n v="24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  <x v="6"/>
  </r>
  <r>
    <n v="870"/>
    <s v="Hansen-Austin"/>
    <s v="Adaptive demand-driven encryption"/>
    <n v="7700"/>
    <n v="6920"/>
    <n v="90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  <x v="0"/>
  </r>
  <r>
    <n v="871"/>
    <s v="Santana-George"/>
    <s v="Re-engineered client-driven knowledge user"/>
    <n v="71500"/>
    <n v="194912"/>
    <n v="273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  <x v="5"/>
  </r>
  <r>
    <n v="872"/>
    <s v="Davis LLC"/>
    <s v="Compatible logistical paradigm"/>
    <n v="4700"/>
    <n v="7992"/>
    <n v="170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  <x v="9"/>
  </r>
  <r>
    <n v="873"/>
    <s v="Vazquez, Ochoa and Clark"/>
    <s v="Intuitive value-added installation"/>
    <n v="42100"/>
    <n v="79268"/>
    <n v="188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  <x v="1"/>
  </r>
  <r>
    <n v="874"/>
    <s v="Chung-Nguyen"/>
    <s v="Managed discrete parallelism"/>
    <n v="40200"/>
    <n v="139468"/>
    <n v="347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  <x v="6"/>
  </r>
  <r>
    <n v="875"/>
    <s v="Mueller-Harmon"/>
    <s v="Implemented tangible approach"/>
    <n v="7900"/>
    <n v="5465"/>
    <n v="69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  <x v="8"/>
  </r>
  <r>
    <n v="876"/>
    <s v="Dixon, Perez and Banks"/>
    <s v="Re-engineered encompassing definition"/>
    <n v="8300"/>
    <n v="2111"/>
    <n v="25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  <x v="3"/>
  </r>
  <r>
    <n v="877"/>
    <s v="Estrada Group"/>
    <s v="Multi-lateral uniform collaboration"/>
    <n v="163600"/>
    <n v="126628"/>
    <n v="77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  <x v="7"/>
  </r>
  <r>
    <n v="878"/>
    <s v="Lutz Group"/>
    <s v="Enterprise-wide foreground paradigm"/>
    <n v="2700"/>
    <n v="1012"/>
    <n v="37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  <x v="10"/>
  </r>
  <r>
    <n v="879"/>
    <s v="Ortiz Inc"/>
    <s v="Stand-alone incremental parallelism"/>
    <n v="1000"/>
    <n v="5438"/>
    <n v="544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  <x v="5"/>
  </r>
  <r>
    <n v="880"/>
    <s v="Craig, Ellis and Miller"/>
    <s v="Persevering 5thgeneration throughput"/>
    <n v="84500"/>
    <n v="193101"/>
    <n v="229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  <x v="3"/>
  </r>
  <r>
    <n v="881"/>
    <s v="Charles Inc"/>
    <s v="Implemented object-oriented synergy"/>
    <n v="81300"/>
    <n v="31665"/>
    <n v="39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  <x v="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n v="37"/>
    <x v="3"/>
    <s v="plays"/>
    <x v="789"/>
    <d v="2015-01-25T06:00:00"/>
    <x v="0"/>
  </r>
  <r>
    <n v="883"/>
    <s v="Simmons-Villarreal"/>
    <s v="Customer-focused mobile Graphic Interface"/>
    <n v="3400"/>
    <n v="8089"/>
    <n v="238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  <x v="6"/>
  </r>
  <r>
    <n v="884"/>
    <s v="Strickland Group"/>
    <s v="Horizontal secondary interface"/>
    <n v="170800"/>
    <n v="109374"/>
    <n v="64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  <x v="1"/>
  </r>
  <r>
    <n v="885"/>
    <s v="Lynch Ltd"/>
    <s v="Virtual analyzing collaboration"/>
    <n v="1800"/>
    <n v="2129"/>
    <n v="118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  <x v="6"/>
  </r>
  <r>
    <n v="886"/>
    <s v="Sanders LLC"/>
    <s v="Multi-tiered explicit focus group"/>
    <n v="150600"/>
    <n v="127745"/>
    <n v="85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  <x v="6"/>
  </r>
  <r>
    <n v="887"/>
    <s v="Cooper LLC"/>
    <s v="Multi-layered systematic knowledgebase"/>
    <n v="7800"/>
    <n v="2289"/>
    <n v="29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  <x v="0"/>
  </r>
  <r>
    <n v="888"/>
    <s v="Palmer Ltd"/>
    <s v="Reverse-engineered uniform knowledge user"/>
    <n v="5800"/>
    <n v="12174"/>
    <n v="210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  <x v="5"/>
  </r>
  <r>
    <n v="889"/>
    <s v="Santos Group"/>
    <s v="Secured dynamic capacity"/>
    <n v="5600"/>
    <n v="9508"/>
    <n v="170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  <x v="1"/>
  </r>
  <r>
    <n v="890"/>
    <s v="Christian, Kim and Jimenez"/>
    <s v="Devolved foreground throughput"/>
    <n v="134400"/>
    <n v="155849"/>
    <n v="116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  <x v="3"/>
  </r>
  <r>
    <n v="891"/>
    <s v="Williams, Price and Hurley"/>
    <s v="Synchronized demand-driven infrastructure"/>
    <n v="3000"/>
    <n v="7758"/>
    <n v="259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  <x v="8"/>
  </r>
  <r>
    <n v="892"/>
    <s v="Anderson, Parks and Estrada"/>
    <s v="Realigned discrete structure"/>
    <n v="6000"/>
    <n v="13835"/>
    <n v="231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  <x v="6"/>
  </r>
  <r>
    <n v="893"/>
    <s v="Collins-Martinez"/>
    <s v="Progressive grid-enabled website"/>
    <n v="8400"/>
    <n v="10770"/>
    <n v="128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  <x v="0"/>
  </r>
  <r>
    <n v="894"/>
    <s v="Barrett Inc"/>
    <s v="Organic cohesive neural-net"/>
    <n v="1700"/>
    <n v="3208"/>
    <n v="189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  <x v="2"/>
  </r>
  <r>
    <n v="895"/>
    <s v="Adams-Rollins"/>
    <s v="Integrated demand-driven info-mediaries"/>
    <n v="159800"/>
    <n v="11108"/>
    <n v="7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  <x v="9"/>
  </r>
  <r>
    <n v="896"/>
    <s v="Wright-Bryant"/>
    <s v="Reverse-engineered client-server extranet"/>
    <n v="19800"/>
    <n v="153338"/>
    <n v="774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  <x v="8"/>
  </r>
  <r>
    <n v="897"/>
    <s v="Berry-Cannon"/>
    <s v="Organized discrete encoding"/>
    <n v="8800"/>
    <n v="2437"/>
    <n v="28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  <x v="3"/>
  </r>
  <r>
    <n v="898"/>
    <s v="Davis-Gonzalez"/>
    <s v="Balanced regional flexibility"/>
    <n v="179100"/>
    <n v="93991"/>
    <n v="52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  <x v="3"/>
  </r>
  <r>
    <n v="899"/>
    <s v="Best-Young"/>
    <s v="Implemented multimedia time-frame"/>
    <n v="3100"/>
    <n v="12620"/>
    <n v="407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  <x v="2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n v="2"/>
    <x v="2"/>
    <s v="web"/>
    <x v="806"/>
    <d v="2014-09-20T05:00:00"/>
    <x v="1"/>
  </r>
  <r>
    <n v="901"/>
    <s v="Hogan Group"/>
    <s v="Versatile bottom-line definition"/>
    <n v="5600"/>
    <n v="8746"/>
    <n v="156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  <x v="9"/>
  </r>
  <r>
    <n v="902"/>
    <s v="Wang, Silva and Byrd"/>
    <s v="Integrated bifurcated software"/>
    <n v="1400"/>
    <n v="3534"/>
    <n v="252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  <x v="7"/>
  </r>
  <r>
    <n v="903"/>
    <s v="Parker-Morris"/>
    <s v="Assimilated next generation instruction set"/>
    <n v="41000"/>
    <n v="709"/>
    <n v="2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  <x v="4"/>
  </r>
  <r>
    <n v="904"/>
    <s v="Rodriguez, Johnson and Jackson"/>
    <s v="Digitized foreground array"/>
    <n v="6500"/>
    <n v="795"/>
    <n v="12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  <x v="4"/>
  </r>
  <r>
    <n v="905"/>
    <s v="Haynes PLC"/>
    <s v="Re-engineered clear-thinking project"/>
    <n v="7900"/>
    <n v="12955"/>
    <n v="164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  <x v="2"/>
  </r>
  <r>
    <n v="906"/>
    <s v="Hayes Group"/>
    <s v="Implemented even-keeled standardization"/>
    <n v="5500"/>
    <n v="8964"/>
    <n v="163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  <x v="5"/>
  </r>
  <r>
    <n v="907"/>
    <s v="White, Pena and Calhoun"/>
    <s v="Quality-focused asymmetric adapter"/>
    <n v="9100"/>
    <n v="1843"/>
    <n v="20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  <x v="8"/>
  </r>
  <r>
    <n v="908"/>
    <s v="Bryant-Pope"/>
    <s v="Networked intangible help-desk"/>
    <n v="38200"/>
    <n v="121950"/>
    <n v="319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  <x v="4"/>
  </r>
  <r>
    <n v="909"/>
    <s v="Gates, Li and Thompson"/>
    <s v="Synchronized attitude-oriented frame"/>
    <n v="1800"/>
    <n v="8621"/>
    <n v="479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  <x v="9"/>
  </r>
  <r>
    <n v="910"/>
    <s v="King-Morris"/>
    <s v="Proactive incremental architecture"/>
    <n v="154500"/>
    <n v="30215"/>
    <n v="20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  <x v="0"/>
  </r>
  <r>
    <n v="911"/>
    <s v="Carter, Cole and Curtis"/>
    <s v="Cloned responsive standardization"/>
    <n v="5800"/>
    <n v="11539"/>
    <n v="199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  <x v="3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  <x v="4"/>
  </r>
  <r>
    <n v="913"/>
    <s v="Rivera-Pearson"/>
    <s v="Re-engineered asymmetric challenge"/>
    <n v="70200"/>
    <n v="35536"/>
    <n v="51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  <x v="3"/>
  </r>
  <r>
    <n v="914"/>
    <s v="Ramirez, Padilla and Barrera"/>
    <s v="Diverse client-driven conglomeration"/>
    <n v="6400"/>
    <n v="3676"/>
    <n v="57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  <x v="2"/>
  </r>
  <r>
    <n v="915"/>
    <s v="Riggs Group"/>
    <s v="Configurable upward-trending solution"/>
    <n v="125900"/>
    <n v="195936"/>
    <n v="156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  <x v="5"/>
  </r>
  <r>
    <n v="916"/>
    <s v="Clements Ltd"/>
    <s v="Persistent bandwidth-monitored framework"/>
    <n v="3700"/>
    <n v="1343"/>
    <n v="36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  <x v="1"/>
  </r>
  <r>
    <n v="917"/>
    <s v="Cooper Inc"/>
    <s v="Polarized discrete product"/>
    <n v="3600"/>
    <n v="2097"/>
    <n v="58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  <x v="8"/>
  </r>
  <r>
    <n v="918"/>
    <s v="Jones-Gonzalez"/>
    <s v="Seamless dynamic website"/>
    <n v="3800"/>
    <n v="9021"/>
    <n v="237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  <x v="4"/>
  </r>
  <r>
    <n v="919"/>
    <s v="Fox Ltd"/>
    <s v="Extended multimedia firmware"/>
    <n v="35600"/>
    <n v="20915"/>
    <n v="59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  <x v="5"/>
  </r>
  <r>
    <n v="920"/>
    <s v="Green, Murphy and Webb"/>
    <s v="Versatile directional project"/>
    <n v="5300"/>
    <n v="9676"/>
    <n v="183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  <x v="3"/>
  </r>
  <r>
    <n v="921"/>
    <s v="Stevenson PLC"/>
    <s v="Profound directional knowledge user"/>
    <n v="160400"/>
    <n v="1210"/>
    <n v="1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  <x v="4"/>
  </r>
  <r>
    <n v="922"/>
    <s v="Soto-Anthony"/>
    <s v="Ameliorated logistical capability"/>
    <n v="51400"/>
    <n v="90440"/>
    <n v="176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  <x v="9"/>
  </r>
  <r>
    <n v="923"/>
    <s v="Wise and Sons"/>
    <s v="Sharable discrete definition"/>
    <n v="1700"/>
    <n v="4044"/>
    <n v="238"/>
    <x v="1"/>
    <n v="40"/>
    <s v="US"/>
    <s v="USD"/>
    <n v="1279083600"/>
    <n v="1279170000"/>
    <b v="0"/>
    <b v="0"/>
    <s v="theater/plays"/>
    <n v="101.1"/>
    <x v="3"/>
    <s v="plays"/>
    <x v="547"/>
    <d v="2010-07-15T05:00:00"/>
    <x v="6"/>
  </r>
  <r>
    <n v="924"/>
    <s v="Butler-Barr"/>
    <s v="User-friendly next generation core"/>
    <n v="39400"/>
    <n v="192292"/>
    <n v="488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  <x v="3"/>
  </r>
  <r>
    <n v="925"/>
    <s v="Wilson, Jefferson and Anderson"/>
    <s v="Profit-focused empowering system engine"/>
    <n v="3000"/>
    <n v="6722"/>
    <n v="224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  <x v="5"/>
  </r>
  <r>
    <n v="926"/>
    <s v="Brown-Oliver"/>
    <s v="Synchronized cohesive encoding"/>
    <n v="8700"/>
    <n v="1577"/>
    <n v="18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  <x v="7"/>
  </r>
  <r>
    <n v="927"/>
    <s v="Davis-Gardner"/>
    <s v="Synergistic dynamic utilization"/>
    <n v="7200"/>
    <n v="3301"/>
    <n v="46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  <x v="4"/>
  </r>
  <r>
    <n v="928"/>
    <s v="Dawson Group"/>
    <s v="Triple-buffered bi-directional model"/>
    <n v="167400"/>
    <n v="196386"/>
    <n v="117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  <x v="2"/>
  </r>
  <r>
    <n v="929"/>
    <s v="Turner-Terrell"/>
    <s v="Polarized tertiary function"/>
    <n v="5500"/>
    <n v="11952"/>
    <n v="217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  <x v="5"/>
  </r>
  <r>
    <n v="930"/>
    <s v="Hall, Buchanan and Benton"/>
    <s v="Configurable fault-tolerant structure"/>
    <n v="3500"/>
    <n v="3930"/>
    <n v="112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  <x v="0"/>
  </r>
  <r>
    <n v="931"/>
    <s v="Lowery, Hayden and Cruz"/>
    <s v="Digitized 24/7 budgetary management"/>
    <n v="7900"/>
    <n v="5729"/>
    <n v="73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  <x v="1"/>
  </r>
  <r>
    <n v="932"/>
    <s v="Mora, Miller and Harper"/>
    <s v="Stand-alone zero tolerance algorithm"/>
    <n v="2300"/>
    <n v="4883"/>
    <n v="212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  <x v="1"/>
  </r>
  <r>
    <n v="933"/>
    <s v="Espinoza Group"/>
    <s v="Implemented tangible support"/>
    <n v="73000"/>
    <n v="175015"/>
    <n v="240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  <x v="2"/>
  </r>
  <r>
    <n v="934"/>
    <s v="Davis, Crawford and Lopez"/>
    <s v="Reactive radical framework"/>
    <n v="6200"/>
    <n v="11280"/>
    <n v="182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  <x v="7"/>
  </r>
  <r>
    <n v="935"/>
    <s v="Richards, Stevens and Fleming"/>
    <s v="Object-based full-range knowledge user"/>
    <n v="6100"/>
    <n v="10012"/>
    <n v="164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  <x v="0"/>
  </r>
  <r>
    <n v="936"/>
    <s v="Brown Ltd"/>
    <s v="Enhanced composite contingency"/>
    <n v="103200"/>
    <n v="1690"/>
    <n v="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  <x v="3"/>
  </r>
  <r>
    <n v="937"/>
    <s v="Tapia, Sandoval and Hurley"/>
    <s v="Cloned fresh-thinking model"/>
    <n v="171000"/>
    <n v="84891"/>
    <n v="50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  <x v="0"/>
  </r>
  <r>
    <n v="938"/>
    <s v="Allen Inc"/>
    <s v="Total dedicated benchmark"/>
    <n v="9200"/>
    <n v="10093"/>
    <n v="110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  <x v="9"/>
  </r>
  <r>
    <n v="939"/>
    <s v="Williams, Johnson and Campbell"/>
    <s v="Streamlined human-resource Graphic Interface"/>
    <n v="7800"/>
    <n v="3839"/>
    <n v="49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  <x v="8"/>
  </r>
  <r>
    <n v="940"/>
    <s v="Wiggins Ltd"/>
    <s v="Upgradable analyzing core"/>
    <n v="9900"/>
    <n v="6161"/>
    <n v="62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  <x v="4"/>
  </r>
  <r>
    <n v="941"/>
    <s v="Luna-Horne"/>
    <s v="Profound exuding pricing structure"/>
    <n v="43000"/>
    <n v="5615"/>
    <n v="13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  <x v="8"/>
  </r>
  <r>
    <n v="942"/>
    <s v="Allen Inc"/>
    <s v="Horizontal optimizing model"/>
    <n v="9600"/>
    <n v="6205"/>
    <n v="65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  <x v="8"/>
  </r>
  <r>
    <n v="943"/>
    <s v="Peterson, Gonzalez and Spencer"/>
    <s v="Synchronized fault-tolerant algorithm"/>
    <n v="7500"/>
    <n v="11969"/>
    <n v="160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  <x v="1"/>
  </r>
  <r>
    <n v="944"/>
    <s v="Walter Inc"/>
    <s v="Streamlined 5thgeneration intranet"/>
    <n v="10000"/>
    <n v="8142"/>
    <n v="81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n v="32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  <x v="4"/>
  </r>
  <r>
    <n v="946"/>
    <s v="Hall, Holmes and Walker"/>
    <s v="Public-key bandwidth-monitored intranet"/>
    <n v="153700"/>
    <n v="15238"/>
    <n v="10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  <x v="8"/>
  </r>
  <r>
    <n v="947"/>
    <s v="Smith-Powell"/>
    <s v="Upgradable clear-thinking hardware"/>
    <n v="3600"/>
    <n v="961"/>
    <n v="27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  <x v="1"/>
  </r>
  <r>
    <n v="948"/>
    <s v="Smith-Hill"/>
    <s v="Integrated holistic paradigm"/>
    <n v="9400"/>
    <n v="5918"/>
    <n v="63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  <x v="1"/>
  </r>
  <r>
    <n v="949"/>
    <s v="Wright LLC"/>
    <s v="Seamless clear-thinking conglomeration"/>
    <n v="5900"/>
    <n v="9520"/>
    <n v="161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  <x v="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n v="5"/>
    <x v="3"/>
    <s v="plays"/>
    <x v="843"/>
    <d v="2019-04-21T05:00:00"/>
    <x v="3"/>
  </r>
  <r>
    <n v="951"/>
    <s v="Peterson Ltd"/>
    <s v="Re-engineered 24hour matrix"/>
    <n v="14500"/>
    <n v="159056"/>
    <n v="109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  <x v="7"/>
  </r>
  <r>
    <n v="952"/>
    <s v="Cummings-Hayes"/>
    <s v="Virtual multi-tasking core"/>
    <n v="145500"/>
    <n v="101987"/>
    <n v="70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  <x v="7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  <x v="0"/>
  </r>
  <r>
    <n v="954"/>
    <s v="Henderson, Parker and Diaz"/>
    <s v="Enterprise-wide client-driven policy"/>
    <n v="42600"/>
    <n v="156384"/>
    <n v="367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  <x v="4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  <x v="4"/>
  </r>
  <r>
    <n v="956"/>
    <s v="Wood Inc"/>
    <s v="Re-engineered composite focus group"/>
    <n v="187600"/>
    <n v="35698"/>
    <n v="19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  <x v="0"/>
  </r>
  <r>
    <n v="957"/>
    <s v="Riley, Cohen and Goodman"/>
    <s v="Profound mission-critical function"/>
    <n v="9800"/>
    <n v="12434"/>
    <n v="127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  <x v="4"/>
  </r>
  <r>
    <n v="958"/>
    <s v="Green, Robinson and Ho"/>
    <s v="De-engineered zero-defect open system"/>
    <n v="1100"/>
    <n v="8081"/>
    <n v="735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  <x v="6"/>
  </r>
  <r>
    <n v="959"/>
    <s v="Black-Graham"/>
    <s v="Operative hybrid utilization"/>
    <n v="145000"/>
    <n v="6631"/>
    <n v="5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  <x v="6"/>
  </r>
  <r>
    <n v="960"/>
    <s v="Robbins Group"/>
    <s v="Function-based interactive matrix"/>
    <n v="5500"/>
    <n v="4678"/>
    <n v="85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  <x v="7"/>
  </r>
  <r>
    <n v="961"/>
    <s v="Mason, Case and May"/>
    <s v="Optimized content-based collaboration"/>
    <n v="5700"/>
    <n v="6800"/>
    <n v="119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  <x v="8"/>
  </r>
  <r>
    <n v="962"/>
    <s v="Harris, Russell and Mitchell"/>
    <s v="User-centric cohesive policy"/>
    <n v="3600"/>
    <n v="10657"/>
    <n v="296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  <x v="2"/>
  </r>
  <r>
    <n v="963"/>
    <s v="Rodriguez-Robinson"/>
    <s v="Ergonomic methodical hub"/>
    <n v="5900"/>
    <n v="4997"/>
    <n v="85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  <x v="8"/>
  </r>
  <r>
    <n v="964"/>
    <s v="Peck, Higgins and Smith"/>
    <s v="Devolved disintermediate encryption"/>
    <n v="3700"/>
    <n v="13164"/>
    <n v="356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  <x v="0"/>
  </r>
  <r>
    <n v="965"/>
    <s v="Nunez-King"/>
    <s v="Phased clear-thinking policy"/>
    <n v="2200"/>
    <n v="8501"/>
    <n v="386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  <x v="6"/>
  </r>
  <r>
    <n v="966"/>
    <s v="Davis and Sons"/>
    <s v="Seamless solution-oriented capacity"/>
    <n v="1700"/>
    <n v="13468"/>
    <n v="792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  <x v="5"/>
  </r>
  <r>
    <n v="967"/>
    <s v="Howard-Douglas"/>
    <s v="Organized human-resource attitude"/>
    <n v="88400"/>
    <n v="121138"/>
    <n v="137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  <x v="4"/>
  </r>
  <r>
    <n v="968"/>
    <s v="Gonzalez-White"/>
    <s v="Open-architected disintermediate budgetary management"/>
    <n v="2400"/>
    <n v="8117"/>
    <n v="338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  <x v="8"/>
  </r>
  <r>
    <n v="969"/>
    <s v="Lopez-King"/>
    <s v="Multi-lateral radical solution"/>
    <n v="7900"/>
    <n v="8550"/>
    <n v="108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  <x v="3"/>
  </r>
  <r>
    <n v="970"/>
    <s v="Glover-Nelson"/>
    <s v="Inverse context-sensitive info-mediaries"/>
    <n v="94900"/>
    <n v="57659"/>
    <n v="61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  <x v="8"/>
  </r>
  <r>
    <n v="971"/>
    <s v="Garner and Sons"/>
    <s v="Versatile neutral workforce"/>
    <n v="5100"/>
    <n v="1414"/>
    <n v="28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  <x v="2"/>
  </r>
  <r>
    <n v="972"/>
    <s v="Sellers, Roach and Garrison"/>
    <s v="Multi-tiered systematic knowledge user"/>
    <n v="42700"/>
    <n v="97524"/>
    <n v="22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  <x v="1"/>
  </r>
  <r>
    <n v="973"/>
    <s v="Herrera, Bennett and Silva"/>
    <s v="Programmable multi-state algorithm"/>
    <n v="121100"/>
    <n v="26176"/>
    <n v="22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  <x v="6"/>
  </r>
  <r>
    <n v="974"/>
    <s v="Thomas, Clay and Mendoza"/>
    <s v="Multi-channeled reciprocal interface"/>
    <n v="800"/>
    <n v="2991"/>
    <n v="374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  <x v="2"/>
  </r>
  <r>
    <n v="975"/>
    <s v="Ayala Group"/>
    <s v="Right-sized maximized migration"/>
    <n v="5400"/>
    <n v="8366"/>
    <n v="155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n v="322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  <x v="8"/>
  </r>
  <r>
    <n v="977"/>
    <s v="Johnson Group"/>
    <s v="Vision-oriented interactive solution"/>
    <n v="7000"/>
    <n v="5177"/>
    <n v="74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  <x v="9"/>
  </r>
  <r>
    <n v="978"/>
    <s v="Bailey, Nguyen and Martinez"/>
    <s v="Fundamental user-facing productivity"/>
    <n v="1000"/>
    <n v="8641"/>
    <n v="864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  <x v="7"/>
  </r>
  <r>
    <n v="979"/>
    <s v="Williams, Martin and Meyer"/>
    <s v="Innovative well-modulated capability"/>
    <n v="60200"/>
    <n v="86244"/>
    <n v="143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  <x v="0"/>
  </r>
  <r>
    <n v="980"/>
    <s v="Huff-Johnson"/>
    <s v="Universal fault-tolerant orchestration"/>
    <n v="195200"/>
    <n v="78630"/>
    <n v="40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  <x v="0"/>
  </r>
  <r>
    <n v="981"/>
    <s v="Diaz-Little"/>
    <s v="Grass-roots executive synergy"/>
    <n v="6700"/>
    <n v="11941"/>
    <n v="178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  <x v="5"/>
  </r>
  <r>
    <n v="982"/>
    <s v="Freeman-French"/>
    <s v="Multi-layered optimal application"/>
    <n v="7200"/>
    <n v="6115"/>
    <n v="85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  <x v="8"/>
  </r>
  <r>
    <n v="983"/>
    <s v="Beck-Weber"/>
    <s v="Business-focused full-range core"/>
    <n v="129100"/>
    <n v="188404"/>
    <n v="146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  <x v="3"/>
  </r>
  <r>
    <n v="984"/>
    <s v="Lewis-Jacobson"/>
    <s v="Exclusive system-worthy Graphic Interface"/>
    <n v="6500"/>
    <n v="9910"/>
    <n v="152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  <x v="3"/>
  </r>
  <r>
    <n v="985"/>
    <s v="Logan-Curtis"/>
    <s v="Enhanced optimal ability"/>
    <n v="170600"/>
    <n v="114523"/>
    <n v="67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  <x v="2"/>
  </r>
  <r>
    <n v="986"/>
    <s v="Chan, Washington and Callahan"/>
    <s v="Optional zero administration neural-net"/>
    <n v="7800"/>
    <n v="3144"/>
    <n v="40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  <x v="8"/>
  </r>
  <r>
    <n v="987"/>
    <s v="Wilson Group"/>
    <s v="Ameliorated foreground focus group"/>
    <n v="6200"/>
    <n v="13441"/>
    <n v="217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  <x v="5"/>
  </r>
  <r>
    <n v="988"/>
    <s v="Gardner, Ryan and Gutierrez"/>
    <s v="Triple-buffered multi-tasking matrices"/>
    <n v="9400"/>
    <n v="4899"/>
    <n v="52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  <x v="7"/>
  </r>
  <r>
    <n v="989"/>
    <s v="Hernandez Inc"/>
    <s v="Versatile dedicated migration"/>
    <n v="2400"/>
    <n v="11990"/>
    <n v="500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  <x v="3"/>
  </r>
  <r>
    <n v="990"/>
    <s v="Ortiz-Roberts"/>
    <s v="Devolved foreground customer loyalty"/>
    <n v="7800"/>
    <n v="6839"/>
    <n v="88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  <x v="7"/>
  </r>
  <r>
    <n v="991"/>
    <s v="Ramirez LLC"/>
    <s v="Reduced reciprocal focus group"/>
    <n v="9800"/>
    <n v="11091"/>
    <n v="113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  <x v="1"/>
  </r>
  <r>
    <n v="992"/>
    <s v="Morrow Inc"/>
    <s v="Networked global migration"/>
    <n v="3100"/>
    <n v="13223"/>
    <n v="427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  <x v="9"/>
  </r>
  <r>
    <n v="993"/>
    <s v="Erickson-Rogers"/>
    <s v="De-engineered even-keeled definition"/>
    <n v="9800"/>
    <n v="7608"/>
    <n v="7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  <x v="0"/>
  </r>
  <r>
    <n v="994"/>
    <s v="Leach, Rich and Price"/>
    <s v="Implemented bi-directional flexibility"/>
    <n v="141100"/>
    <n v="74073"/>
    <n v="52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  <x v="1"/>
  </r>
  <r>
    <n v="995"/>
    <s v="Manning-Hamilton"/>
    <s v="Vision-oriented scalable definition"/>
    <n v="97300"/>
    <n v="153216"/>
    <n v="157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  <x v="9"/>
  </r>
  <r>
    <n v="996"/>
    <s v="Butler LLC"/>
    <s v="Future-proofed upward-trending migration"/>
    <n v="6600"/>
    <n v="4814"/>
    <n v="73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  <x v="2"/>
  </r>
  <r>
    <n v="997"/>
    <s v="Ball LLC"/>
    <s v="Right-sized full-range throughput"/>
    <n v="7600"/>
    <n v="4603"/>
    <n v="61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  <x v="1"/>
  </r>
  <r>
    <n v="998"/>
    <s v="Taylor, Santiago and Flores"/>
    <s v="Polarized composite customer loyalty"/>
    <n v="66600"/>
    <n v="37823"/>
    <n v="57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  <x v="6"/>
  </r>
  <r>
    <n v="999"/>
    <s v="Hernandez, Norton and Kelley"/>
    <s v="Expanded eco-centric policy"/>
    <n v="111100"/>
    <n v="62819"/>
    <n v="57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0FF0F-AD1D-4325-8FE7-F0411AA92B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1B0A1-4903-43F4-A78C-51FACDE875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B709B-A998-4CC2-B8DC-205C1E3E14D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2">
        <item h="1" x="6"/>
        <item h="1" x="8"/>
        <item h="1" x="4"/>
        <item h="1" x="2"/>
        <item h="1" x="1"/>
        <item x="0"/>
        <item h="1" x="7"/>
        <item h="1" x="5"/>
        <item h="1" x="9"/>
        <item h="1" x="3"/>
        <item h="1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chartFormats count="4">
    <chartFormat chart="11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8BF7-91C3-44D0-A820-9537D9220B59}">
  <dimension ref="A1:U1001"/>
  <sheetViews>
    <sheetView tabSelected="1" topLeftCell="C23" zoomScaleNormal="100" workbookViewId="0">
      <selection activeCell="P4" sqref="P4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6" max="6" width="20.046875" customWidth="1"/>
    <col min="8" max="8" width="13" bestFit="1" customWidth="1"/>
    <col min="11" max="12" width="11.1484375" bestFit="1" customWidth="1"/>
    <col min="15" max="15" width="28" bestFit="1" customWidth="1"/>
    <col min="16" max="16" width="15.69921875" style="5" customWidth="1"/>
    <col min="17" max="17" width="16.69921875" customWidth="1"/>
    <col min="18" max="18" width="16.546875" customWidth="1"/>
    <col min="19" max="19" width="10.796875" style="9"/>
  </cols>
  <sheetData>
    <row r="1" spans="1:21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2030</v>
      </c>
      <c r="Q1" s="1" t="s">
        <v>2031</v>
      </c>
      <c r="R1" s="1" t="s">
        <v>2032</v>
      </c>
      <c r="S1" s="8" t="s">
        <v>2071</v>
      </c>
      <c r="T1" s="1" t="s">
        <v>2072</v>
      </c>
      <c r="U1" s="1" t="s">
        <v>2073</v>
      </c>
    </row>
    <row r="2" spans="1:21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5" t="e">
        <f>E2/H2</f>
        <v>#DIV/0!</v>
      </c>
      <c r="Q2" t="str">
        <f>LEFT(O2,SEARCH("/",O2)-1)</f>
        <v>food</v>
      </c>
      <c r="R2" t="str">
        <f>RIGHT(O2,LEN(O2)-SEARCH("/",O2))</f>
        <v>food trucks</v>
      </c>
      <c r="S2" s="9">
        <f>(((K2/60)/60)/24)+DATE(1970,1,1)</f>
        <v>42336.25</v>
      </c>
      <c r="T2" s="9">
        <f>(((L2/60)/60)/24)+DATE(1970,1,1)</f>
        <v>42353.25</v>
      </c>
      <c r="U2">
        <f>YEAR(S2)</f>
        <v>2015</v>
      </c>
    </row>
    <row r="3" spans="1:21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5">
        <f t="shared" ref="P3:P65" si="1">E3/H3</f>
        <v>92.151898734177209</v>
      </c>
      <c r="Q3" t="str">
        <f t="shared" ref="Q3:Q66" si="2">LEFT(O3,SEARCH("/",O3)-1)</f>
        <v>music</v>
      </c>
      <c r="R3" t="str">
        <f t="shared" ref="R3:R66" si="3">RIGHT(O3,LEN(O3)-SEARCH("/",O3))</f>
        <v>rock</v>
      </c>
      <c r="S3" s="9">
        <f t="shared" ref="S3:S66" si="4">(((K3/60)/60)/24)+DATE(1970,1,1)</f>
        <v>41870.208333333336</v>
      </c>
      <c r="T3" s="9">
        <f t="shared" ref="T3:T66" si="5">(((L3/60)/60)/24)+DATE(1970,1,1)</f>
        <v>41872.208333333336</v>
      </c>
      <c r="U3">
        <f t="shared" ref="U3:U66" si="6">YEAR(S3)</f>
        <v>2014</v>
      </c>
    </row>
    <row r="4" spans="1:21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5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  <c r="U4">
        <f t="shared" si="6"/>
        <v>2013</v>
      </c>
    </row>
    <row r="5" spans="1:21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5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  <c r="U5">
        <f t="shared" si="6"/>
        <v>2019</v>
      </c>
    </row>
    <row r="6" spans="1:21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5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  <c r="U6">
        <f t="shared" si="6"/>
        <v>2019</v>
      </c>
    </row>
    <row r="7" spans="1:21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5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  <c r="U7">
        <f t="shared" si="6"/>
        <v>2012</v>
      </c>
    </row>
    <row r="8" spans="1:21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5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  <c r="U8">
        <f t="shared" si="6"/>
        <v>2017</v>
      </c>
    </row>
    <row r="9" spans="1:21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5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  <c r="U9">
        <f t="shared" si="6"/>
        <v>2015</v>
      </c>
    </row>
    <row r="10" spans="1:21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5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  <c r="U10">
        <f t="shared" si="6"/>
        <v>2010</v>
      </c>
    </row>
    <row r="11" spans="1:21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5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  <c r="U11">
        <f t="shared" si="6"/>
        <v>2013</v>
      </c>
    </row>
    <row r="12" spans="1:21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5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  <c r="U12">
        <f t="shared" si="6"/>
        <v>2010</v>
      </c>
    </row>
    <row r="13" spans="1:21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5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  <c r="U13">
        <f t="shared" si="6"/>
        <v>2010</v>
      </c>
    </row>
    <row r="14" spans="1:21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5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  <c r="U14">
        <f t="shared" si="6"/>
        <v>2019</v>
      </c>
    </row>
    <row r="15" spans="1:21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  <c r="U15">
        <f t="shared" si="6"/>
        <v>2016</v>
      </c>
    </row>
    <row r="16" spans="1:21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5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  <c r="U16">
        <f t="shared" si="6"/>
        <v>2012</v>
      </c>
    </row>
    <row r="17" spans="1:21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5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  <c r="U17">
        <f t="shared" si="6"/>
        <v>2019</v>
      </c>
    </row>
    <row r="18" spans="1:21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5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  <c r="U18">
        <f t="shared" si="6"/>
        <v>2014</v>
      </c>
    </row>
    <row r="19" spans="1:21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5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  <c r="U19">
        <f t="shared" si="6"/>
        <v>2011</v>
      </c>
    </row>
    <row r="20" spans="1:21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5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  <c r="U20">
        <f t="shared" si="6"/>
        <v>2018</v>
      </c>
    </row>
    <row r="21" spans="1:21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5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  <c r="U21">
        <f t="shared" si="6"/>
        <v>2019</v>
      </c>
    </row>
    <row r="22" spans="1:21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5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  <c r="U22">
        <f t="shared" si="6"/>
        <v>2014</v>
      </c>
    </row>
    <row r="23" spans="1:21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5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  <c r="U23">
        <f t="shared" si="6"/>
        <v>2011</v>
      </c>
    </row>
    <row r="24" spans="1:21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5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  <c r="U24">
        <f t="shared" si="6"/>
        <v>2018</v>
      </c>
    </row>
    <row r="25" spans="1:21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  <c r="U25">
        <f t="shared" si="6"/>
        <v>2019</v>
      </c>
    </row>
    <row r="26" spans="1:21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5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  <c r="U26">
        <f t="shared" si="6"/>
        <v>2014</v>
      </c>
    </row>
    <row r="27" spans="1:21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5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  <c r="U27">
        <f t="shared" si="6"/>
        <v>2011</v>
      </c>
    </row>
    <row r="28" spans="1:21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5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  <c r="U28">
        <f t="shared" si="6"/>
        <v>2018</v>
      </c>
    </row>
    <row r="29" spans="1:21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5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  <c r="U29">
        <f t="shared" si="6"/>
        <v>2015</v>
      </c>
    </row>
    <row r="30" spans="1:21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5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  <c r="U30">
        <f t="shared" si="6"/>
        <v>2010</v>
      </c>
    </row>
    <row r="31" spans="1:21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5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  <c r="U31">
        <f t="shared" si="6"/>
        <v>2018</v>
      </c>
    </row>
    <row r="32" spans="1:21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5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  <c r="U32">
        <f t="shared" si="6"/>
        <v>2019</v>
      </c>
    </row>
    <row r="33" spans="1:21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5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  <c r="U33">
        <f t="shared" si="6"/>
        <v>2016</v>
      </c>
    </row>
    <row r="34" spans="1:21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5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  <c r="U34">
        <f t="shared" si="6"/>
        <v>2018</v>
      </c>
    </row>
    <row r="35" spans="1:21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  <c r="U35">
        <f t="shared" si="6"/>
        <v>2014</v>
      </c>
    </row>
    <row r="36" spans="1:21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5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  <c r="U36">
        <f t="shared" si="6"/>
        <v>2017</v>
      </c>
    </row>
    <row r="37" spans="1:21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5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  <c r="U37">
        <f t="shared" si="6"/>
        <v>2019</v>
      </c>
    </row>
    <row r="38" spans="1:21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5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  <c r="U38">
        <f t="shared" si="6"/>
        <v>2011</v>
      </c>
    </row>
    <row r="39" spans="1:21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5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  <c r="U39">
        <f t="shared" si="6"/>
        <v>2019</v>
      </c>
    </row>
    <row r="40" spans="1:21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5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  <c r="U40">
        <f t="shared" si="6"/>
        <v>2010</v>
      </c>
    </row>
    <row r="41" spans="1:21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5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  <c r="U41">
        <f t="shared" si="6"/>
        <v>2013</v>
      </c>
    </row>
    <row r="42" spans="1:21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5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  <c r="U42">
        <f t="shared" si="6"/>
        <v>2010</v>
      </c>
    </row>
    <row r="43" spans="1:21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5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  <c r="U43">
        <f t="shared" si="6"/>
        <v>2012</v>
      </c>
    </row>
    <row r="44" spans="1:21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5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  <c r="U44">
        <f t="shared" si="6"/>
        <v>2011</v>
      </c>
    </row>
    <row r="45" spans="1:21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  <c r="U45">
        <f t="shared" si="6"/>
        <v>2014</v>
      </c>
    </row>
    <row r="46" spans="1:21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5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  <c r="U46">
        <f t="shared" si="6"/>
        <v>2019</v>
      </c>
    </row>
    <row r="47" spans="1:21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5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  <c r="U47">
        <f t="shared" si="6"/>
        <v>2016</v>
      </c>
    </row>
    <row r="48" spans="1:21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5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  <c r="U48">
        <f t="shared" si="6"/>
        <v>2010</v>
      </c>
    </row>
    <row r="49" spans="1:21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5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  <c r="U49">
        <f t="shared" si="6"/>
        <v>2014</v>
      </c>
    </row>
    <row r="50" spans="1:21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5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  <c r="U50">
        <f t="shared" si="6"/>
        <v>2015</v>
      </c>
    </row>
    <row r="51" spans="1:21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5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  <c r="U51">
        <f t="shared" si="6"/>
        <v>2019</v>
      </c>
    </row>
    <row r="52" spans="1:21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5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  <c r="U52">
        <f t="shared" si="6"/>
        <v>2013</v>
      </c>
    </row>
    <row r="53" spans="1:21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5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  <c r="U53">
        <f t="shared" si="6"/>
        <v>2012</v>
      </c>
    </row>
    <row r="54" spans="1:21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5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  <c r="U54">
        <f t="shared" si="6"/>
        <v>2010</v>
      </c>
    </row>
    <row r="55" spans="1:21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  <c r="U55">
        <f t="shared" si="6"/>
        <v>2014</v>
      </c>
    </row>
    <row r="56" spans="1:21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5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  <c r="U56">
        <f t="shared" si="6"/>
        <v>2018</v>
      </c>
    </row>
    <row r="57" spans="1:21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5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  <c r="U57">
        <f t="shared" si="6"/>
        <v>2018</v>
      </c>
    </row>
    <row r="58" spans="1:21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5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  <c r="U58">
        <f t="shared" si="6"/>
        <v>2015</v>
      </c>
    </row>
    <row r="59" spans="1:21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5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  <c r="U59">
        <f t="shared" si="6"/>
        <v>2017</v>
      </c>
    </row>
    <row r="60" spans="1:21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5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  <c r="U60">
        <f t="shared" si="6"/>
        <v>2015</v>
      </c>
    </row>
    <row r="61" spans="1:21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5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  <c r="U61">
        <f t="shared" si="6"/>
        <v>2017</v>
      </c>
    </row>
    <row r="62" spans="1:21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5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  <c r="U62">
        <f t="shared" si="6"/>
        <v>2012</v>
      </c>
    </row>
    <row r="63" spans="1:21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5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  <c r="U63">
        <f t="shared" si="6"/>
        <v>2011</v>
      </c>
    </row>
    <row r="64" spans="1:21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5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  <c r="U64">
        <f t="shared" si="6"/>
        <v>2015</v>
      </c>
    </row>
    <row r="65" spans="1:21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5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  <c r="U65">
        <f t="shared" si="6"/>
        <v>2017</v>
      </c>
    </row>
    <row r="66" spans="1:21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5">
        <f t="shared" ref="P66:P129" si="7">E66/H66</f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  <c r="U66">
        <f t="shared" si="6"/>
        <v>2018</v>
      </c>
    </row>
    <row r="67" spans="1:21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8">ROUND(E67/D67*100,0)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5">
        <f t="shared" si="7"/>
        <v>61.038135593220339</v>
      </c>
      <c r="Q67" t="str">
        <f t="shared" ref="Q67:Q130" si="9">LEFT(O67,SEARCH("/",O67)-1)</f>
        <v>theater</v>
      </c>
      <c r="R67" t="str">
        <f t="shared" ref="R67:R130" si="10">RIGHT(O67,LEN(O67)-SEARCH("/",O67))</f>
        <v>plays</v>
      </c>
      <c r="S67" s="9">
        <f t="shared" ref="S67:S130" si="11">(((K67/60)/60)/24)+DATE(1970,1,1)</f>
        <v>40570.25</v>
      </c>
      <c r="T67" s="9">
        <f t="shared" ref="T67:T130" si="12">(((L67/60)/60)/24)+DATE(1970,1,1)</f>
        <v>40577.25</v>
      </c>
      <c r="U67">
        <f t="shared" ref="U67:U130" si="13">YEAR(S67)</f>
        <v>2011</v>
      </c>
    </row>
    <row r="68" spans="1:21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8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5">
        <f t="shared" si="7"/>
        <v>108.91666666666667</v>
      </c>
      <c r="Q68" t="str">
        <f t="shared" si="9"/>
        <v>theater</v>
      </c>
      <c r="R68" t="str">
        <f t="shared" si="10"/>
        <v>plays</v>
      </c>
      <c r="S68" s="9">
        <f t="shared" si="11"/>
        <v>42102.208333333328</v>
      </c>
      <c r="T68" s="9">
        <f t="shared" si="12"/>
        <v>42107.208333333328</v>
      </c>
      <c r="U68">
        <f t="shared" si="13"/>
        <v>2015</v>
      </c>
    </row>
    <row r="69" spans="1:21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8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5">
        <f t="shared" si="7"/>
        <v>29.001722017220171</v>
      </c>
      <c r="Q69" t="str">
        <f t="shared" si="9"/>
        <v>technology</v>
      </c>
      <c r="R69" t="str">
        <f t="shared" si="10"/>
        <v>wearables</v>
      </c>
      <c r="S69" s="9">
        <f t="shared" si="11"/>
        <v>40203.25</v>
      </c>
      <c r="T69" s="9">
        <f t="shared" si="12"/>
        <v>40208.25</v>
      </c>
      <c r="U69">
        <f t="shared" si="13"/>
        <v>2010</v>
      </c>
    </row>
    <row r="70" spans="1:21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8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5">
        <f t="shared" si="7"/>
        <v>58.975609756097562</v>
      </c>
      <c r="Q70" t="str">
        <f t="shared" si="9"/>
        <v>theater</v>
      </c>
      <c r="R70" t="str">
        <f t="shared" si="10"/>
        <v>plays</v>
      </c>
      <c r="S70" s="9">
        <f t="shared" si="11"/>
        <v>42943.208333333328</v>
      </c>
      <c r="T70" s="9">
        <f t="shared" si="12"/>
        <v>42990.208333333328</v>
      </c>
      <c r="U70">
        <f t="shared" si="13"/>
        <v>2017</v>
      </c>
    </row>
    <row r="71" spans="1:21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8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5">
        <f t="shared" si="7"/>
        <v>111.82352941176471</v>
      </c>
      <c r="Q71" t="str">
        <f t="shared" si="9"/>
        <v>theater</v>
      </c>
      <c r="R71" t="str">
        <f t="shared" si="10"/>
        <v>plays</v>
      </c>
      <c r="S71" s="9">
        <f t="shared" si="11"/>
        <v>40531.25</v>
      </c>
      <c r="T71" s="9">
        <f t="shared" si="12"/>
        <v>40565.25</v>
      </c>
      <c r="U71">
        <f t="shared" si="13"/>
        <v>2010</v>
      </c>
    </row>
    <row r="72" spans="1:21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8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5">
        <f t="shared" si="7"/>
        <v>63.995555555555555</v>
      </c>
      <c r="Q72" t="str">
        <f t="shared" si="9"/>
        <v>theater</v>
      </c>
      <c r="R72" t="str">
        <f t="shared" si="10"/>
        <v>plays</v>
      </c>
      <c r="S72" s="9">
        <f t="shared" si="11"/>
        <v>40484.208333333336</v>
      </c>
      <c r="T72" s="9">
        <f t="shared" si="12"/>
        <v>40533.25</v>
      </c>
      <c r="U72">
        <f t="shared" si="13"/>
        <v>2010</v>
      </c>
    </row>
    <row r="73" spans="1:21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8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5">
        <f t="shared" si="7"/>
        <v>85.315789473684205</v>
      </c>
      <c r="Q73" t="str">
        <f t="shared" si="9"/>
        <v>theater</v>
      </c>
      <c r="R73" t="str">
        <f t="shared" si="10"/>
        <v>plays</v>
      </c>
      <c r="S73" s="9">
        <f t="shared" si="11"/>
        <v>43799.25</v>
      </c>
      <c r="T73" s="9">
        <f t="shared" si="12"/>
        <v>43803.25</v>
      </c>
      <c r="U73">
        <f t="shared" si="13"/>
        <v>2019</v>
      </c>
    </row>
    <row r="74" spans="1:21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8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5">
        <f t="shared" si="7"/>
        <v>74.481481481481481</v>
      </c>
      <c r="Q74" t="str">
        <f t="shared" si="9"/>
        <v>film &amp; video</v>
      </c>
      <c r="R74" t="str">
        <f t="shared" si="10"/>
        <v>animation</v>
      </c>
      <c r="S74" s="9">
        <f t="shared" si="11"/>
        <v>42186.208333333328</v>
      </c>
      <c r="T74" s="9">
        <f t="shared" si="12"/>
        <v>42222.208333333328</v>
      </c>
      <c r="U74">
        <f t="shared" si="13"/>
        <v>2015</v>
      </c>
    </row>
    <row r="75" spans="1:21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8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5">
        <f t="shared" si="7"/>
        <v>105.14772727272727</v>
      </c>
      <c r="Q75" t="str">
        <f t="shared" si="9"/>
        <v>music</v>
      </c>
      <c r="R75" t="str">
        <f t="shared" si="10"/>
        <v>jazz</v>
      </c>
      <c r="S75" s="9">
        <f t="shared" si="11"/>
        <v>42701.25</v>
      </c>
      <c r="T75" s="9">
        <f t="shared" si="12"/>
        <v>42704.25</v>
      </c>
      <c r="U75">
        <f t="shared" si="13"/>
        <v>2016</v>
      </c>
    </row>
    <row r="76" spans="1:21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8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5">
        <f t="shared" si="7"/>
        <v>56.188235294117646</v>
      </c>
      <c r="Q76" t="str">
        <f t="shared" si="9"/>
        <v>music</v>
      </c>
      <c r="R76" t="str">
        <f t="shared" si="10"/>
        <v>metal</v>
      </c>
      <c r="S76" s="9">
        <f t="shared" si="11"/>
        <v>42456.208333333328</v>
      </c>
      <c r="T76" s="9">
        <f t="shared" si="12"/>
        <v>42457.208333333328</v>
      </c>
      <c r="U76">
        <f t="shared" si="13"/>
        <v>2016</v>
      </c>
    </row>
    <row r="77" spans="1:21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8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5">
        <f t="shared" si="7"/>
        <v>85.917647058823533</v>
      </c>
      <c r="Q77" t="str">
        <f t="shared" si="9"/>
        <v>photography</v>
      </c>
      <c r="R77" t="str">
        <f t="shared" si="10"/>
        <v>photography books</v>
      </c>
      <c r="S77" s="9">
        <f t="shared" si="11"/>
        <v>43296.208333333328</v>
      </c>
      <c r="T77" s="9">
        <f t="shared" si="12"/>
        <v>43304.208333333328</v>
      </c>
      <c r="U77">
        <f t="shared" si="13"/>
        <v>2018</v>
      </c>
    </row>
    <row r="78" spans="1:21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8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5">
        <f t="shared" si="7"/>
        <v>57.00296912114014</v>
      </c>
      <c r="Q78" t="str">
        <f t="shared" si="9"/>
        <v>theater</v>
      </c>
      <c r="R78" t="str">
        <f t="shared" si="10"/>
        <v>plays</v>
      </c>
      <c r="S78" s="9">
        <f t="shared" si="11"/>
        <v>42027.25</v>
      </c>
      <c r="T78" s="9">
        <f t="shared" si="12"/>
        <v>42076.208333333328</v>
      </c>
      <c r="U78">
        <f t="shared" si="13"/>
        <v>2015</v>
      </c>
    </row>
    <row r="79" spans="1:21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8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5">
        <f t="shared" si="7"/>
        <v>79.642857142857139</v>
      </c>
      <c r="Q79" t="str">
        <f t="shared" si="9"/>
        <v>film &amp; video</v>
      </c>
      <c r="R79" t="str">
        <f t="shared" si="10"/>
        <v>animation</v>
      </c>
      <c r="S79" s="9">
        <f t="shared" si="11"/>
        <v>40448.208333333336</v>
      </c>
      <c r="T79" s="9">
        <f t="shared" si="12"/>
        <v>40462.208333333336</v>
      </c>
      <c r="U79">
        <f t="shared" si="13"/>
        <v>2010</v>
      </c>
    </row>
    <row r="80" spans="1:21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8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5">
        <f t="shared" si="7"/>
        <v>41.018181818181816</v>
      </c>
      <c r="Q80" t="str">
        <f t="shared" si="9"/>
        <v>publishing</v>
      </c>
      <c r="R80" t="str">
        <f t="shared" si="10"/>
        <v>translations</v>
      </c>
      <c r="S80" s="9">
        <f t="shared" si="11"/>
        <v>43206.208333333328</v>
      </c>
      <c r="T80" s="9">
        <f t="shared" si="12"/>
        <v>43207.208333333328</v>
      </c>
      <c r="U80">
        <f t="shared" si="13"/>
        <v>2018</v>
      </c>
    </row>
    <row r="81" spans="1:21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8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5">
        <f t="shared" si="7"/>
        <v>48.004773269689736</v>
      </c>
      <c r="Q81" t="str">
        <f t="shared" si="9"/>
        <v>theater</v>
      </c>
      <c r="R81" t="str">
        <f t="shared" si="10"/>
        <v>plays</v>
      </c>
      <c r="S81" s="9">
        <f t="shared" si="11"/>
        <v>43267.208333333328</v>
      </c>
      <c r="T81" s="9">
        <f t="shared" si="12"/>
        <v>43272.208333333328</v>
      </c>
      <c r="U81">
        <f t="shared" si="13"/>
        <v>2018</v>
      </c>
    </row>
    <row r="82" spans="1:21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8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5">
        <f t="shared" si="7"/>
        <v>55.212598425196852</v>
      </c>
      <c r="Q82" t="str">
        <f t="shared" si="9"/>
        <v>games</v>
      </c>
      <c r="R82" t="str">
        <f t="shared" si="10"/>
        <v>video games</v>
      </c>
      <c r="S82" s="9">
        <f t="shared" si="11"/>
        <v>42976.208333333328</v>
      </c>
      <c r="T82" s="9">
        <f t="shared" si="12"/>
        <v>43006.208333333328</v>
      </c>
      <c r="U82">
        <f t="shared" si="13"/>
        <v>2017</v>
      </c>
    </row>
    <row r="83" spans="1:21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8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5">
        <f t="shared" si="7"/>
        <v>92.109489051094897</v>
      </c>
      <c r="Q83" t="str">
        <f t="shared" si="9"/>
        <v>music</v>
      </c>
      <c r="R83" t="str">
        <f t="shared" si="10"/>
        <v>rock</v>
      </c>
      <c r="S83" s="9">
        <f t="shared" si="11"/>
        <v>43062.25</v>
      </c>
      <c r="T83" s="9">
        <f t="shared" si="12"/>
        <v>43087.25</v>
      </c>
      <c r="U83">
        <f t="shared" si="13"/>
        <v>2017</v>
      </c>
    </row>
    <row r="84" spans="1:21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8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5">
        <f t="shared" si="7"/>
        <v>83.183333333333337</v>
      </c>
      <c r="Q84" t="str">
        <f t="shared" si="9"/>
        <v>games</v>
      </c>
      <c r="R84" t="str">
        <f t="shared" si="10"/>
        <v>video games</v>
      </c>
      <c r="S84" s="9">
        <f t="shared" si="11"/>
        <v>43482.25</v>
      </c>
      <c r="T84" s="9">
        <f t="shared" si="12"/>
        <v>43489.25</v>
      </c>
      <c r="U84">
        <f t="shared" si="13"/>
        <v>2019</v>
      </c>
    </row>
    <row r="85" spans="1:21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8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5">
        <f t="shared" si="7"/>
        <v>39.996000000000002</v>
      </c>
      <c r="Q85" t="str">
        <f t="shared" si="9"/>
        <v>music</v>
      </c>
      <c r="R85" t="str">
        <f t="shared" si="10"/>
        <v>electric music</v>
      </c>
      <c r="S85" s="9">
        <f t="shared" si="11"/>
        <v>42579.208333333328</v>
      </c>
      <c r="T85" s="9">
        <f t="shared" si="12"/>
        <v>42601.208333333328</v>
      </c>
      <c r="U85">
        <f t="shared" si="13"/>
        <v>2016</v>
      </c>
    </row>
    <row r="86" spans="1:21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8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5">
        <f t="shared" si="7"/>
        <v>111.1336898395722</v>
      </c>
      <c r="Q86" t="str">
        <f t="shared" si="9"/>
        <v>technology</v>
      </c>
      <c r="R86" t="str">
        <f t="shared" si="10"/>
        <v>wearables</v>
      </c>
      <c r="S86" s="9">
        <f t="shared" si="11"/>
        <v>41118.208333333336</v>
      </c>
      <c r="T86" s="9">
        <f t="shared" si="12"/>
        <v>41128.208333333336</v>
      </c>
      <c r="U86">
        <f t="shared" si="13"/>
        <v>2012</v>
      </c>
    </row>
    <row r="87" spans="1:21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8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5">
        <f t="shared" si="7"/>
        <v>90.563380281690144</v>
      </c>
      <c r="Q87" t="str">
        <f t="shared" si="9"/>
        <v>music</v>
      </c>
      <c r="R87" t="str">
        <f t="shared" si="10"/>
        <v>indie rock</v>
      </c>
      <c r="S87" s="9">
        <f t="shared" si="11"/>
        <v>40797.208333333336</v>
      </c>
      <c r="T87" s="9">
        <f t="shared" si="12"/>
        <v>40805.208333333336</v>
      </c>
      <c r="U87">
        <f t="shared" si="13"/>
        <v>2011</v>
      </c>
    </row>
    <row r="88" spans="1:21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8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5">
        <f t="shared" si="7"/>
        <v>61.108374384236456</v>
      </c>
      <c r="Q88" t="str">
        <f t="shared" si="9"/>
        <v>theater</v>
      </c>
      <c r="R88" t="str">
        <f t="shared" si="10"/>
        <v>plays</v>
      </c>
      <c r="S88" s="9">
        <f t="shared" si="11"/>
        <v>42128.208333333328</v>
      </c>
      <c r="T88" s="9">
        <f t="shared" si="12"/>
        <v>42141.208333333328</v>
      </c>
      <c r="U88">
        <f t="shared" si="13"/>
        <v>2015</v>
      </c>
    </row>
    <row r="89" spans="1:21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8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5">
        <f t="shared" si="7"/>
        <v>83.022941970310384</v>
      </c>
      <c r="Q89" t="str">
        <f t="shared" si="9"/>
        <v>music</v>
      </c>
      <c r="R89" t="str">
        <f t="shared" si="10"/>
        <v>rock</v>
      </c>
      <c r="S89" s="9">
        <f t="shared" si="11"/>
        <v>40610.25</v>
      </c>
      <c r="T89" s="9">
        <f t="shared" si="12"/>
        <v>40621.208333333336</v>
      </c>
      <c r="U89">
        <f t="shared" si="13"/>
        <v>2011</v>
      </c>
    </row>
    <row r="90" spans="1:21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8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5">
        <f t="shared" si="7"/>
        <v>110.76106194690266</v>
      </c>
      <c r="Q90" t="str">
        <f t="shared" si="9"/>
        <v>publishing</v>
      </c>
      <c r="R90" t="str">
        <f t="shared" si="10"/>
        <v>translations</v>
      </c>
      <c r="S90" s="9">
        <f t="shared" si="11"/>
        <v>42110.208333333328</v>
      </c>
      <c r="T90" s="9">
        <f t="shared" si="12"/>
        <v>42132.208333333328</v>
      </c>
      <c r="U90">
        <f t="shared" si="13"/>
        <v>2015</v>
      </c>
    </row>
    <row r="91" spans="1:21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8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5">
        <f t="shared" si="7"/>
        <v>89.458333333333329</v>
      </c>
      <c r="Q91" t="str">
        <f t="shared" si="9"/>
        <v>theater</v>
      </c>
      <c r="R91" t="str">
        <f t="shared" si="10"/>
        <v>plays</v>
      </c>
      <c r="S91" s="9">
        <f t="shared" si="11"/>
        <v>40283.208333333336</v>
      </c>
      <c r="T91" s="9">
        <f t="shared" si="12"/>
        <v>40285.208333333336</v>
      </c>
      <c r="U91">
        <f t="shared" si="13"/>
        <v>2010</v>
      </c>
    </row>
    <row r="92" spans="1:21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8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5">
        <f t="shared" si="7"/>
        <v>57.849056603773583</v>
      </c>
      <c r="Q92" t="str">
        <f t="shared" si="9"/>
        <v>theater</v>
      </c>
      <c r="R92" t="str">
        <f t="shared" si="10"/>
        <v>plays</v>
      </c>
      <c r="S92" s="9">
        <f t="shared" si="11"/>
        <v>42425.25</v>
      </c>
      <c r="T92" s="9">
        <f t="shared" si="12"/>
        <v>42425.25</v>
      </c>
      <c r="U92">
        <f t="shared" si="13"/>
        <v>2016</v>
      </c>
    </row>
    <row r="93" spans="1:21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8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5">
        <f t="shared" si="7"/>
        <v>109.99705449189985</v>
      </c>
      <c r="Q93" t="str">
        <f t="shared" si="9"/>
        <v>publishing</v>
      </c>
      <c r="R93" t="str">
        <f t="shared" si="10"/>
        <v>translations</v>
      </c>
      <c r="S93" s="9">
        <f t="shared" si="11"/>
        <v>42588.208333333328</v>
      </c>
      <c r="T93" s="9">
        <f t="shared" si="12"/>
        <v>42616.208333333328</v>
      </c>
      <c r="U93">
        <f t="shared" si="13"/>
        <v>2016</v>
      </c>
    </row>
    <row r="94" spans="1:21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8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5">
        <f t="shared" si="7"/>
        <v>103.96586345381526</v>
      </c>
      <c r="Q94" t="str">
        <f t="shared" si="9"/>
        <v>games</v>
      </c>
      <c r="R94" t="str">
        <f t="shared" si="10"/>
        <v>video games</v>
      </c>
      <c r="S94" s="9">
        <f t="shared" si="11"/>
        <v>40352.208333333336</v>
      </c>
      <c r="T94" s="9">
        <f t="shared" si="12"/>
        <v>40353.208333333336</v>
      </c>
      <c r="U94">
        <f t="shared" si="13"/>
        <v>2010</v>
      </c>
    </row>
    <row r="95" spans="1:21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8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5">
        <f t="shared" si="7"/>
        <v>107.99508196721311</v>
      </c>
      <c r="Q95" t="str">
        <f t="shared" si="9"/>
        <v>theater</v>
      </c>
      <c r="R95" t="str">
        <f t="shared" si="10"/>
        <v>plays</v>
      </c>
      <c r="S95" s="9">
        <f t="shared" si="11"/>
        <v>41202.208333333336</v>
      </c>
      <c r="T95" s="9">
        <f t="shared" si="12"/>
        <v>41206.208333333336</v>
      </c>
      <c r="U95">
        <f t="shared" si="13"/>
        <v>2012</v>
      </c>
    </row>
    <row r="96" spans="1:21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8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5">
        <f t="shared" si="7"/>
        <v>48.927777777777777</v>
      </c>
      <c r="Q96" t="str">
        <f t="shared" si="9"/>
        <v>technology</v>
      </c>
      <c r="R96" t="str">
        <f t="shared" si="10"/>
        <v>web</v>
      </c>
      <c r="S96" s="9">
        <f t="shared" si="11"/>
        <v>43562.208333333328</v>
      </c>
      <c r="T96" s="9">
        <f t="shared" si="12"/>
        <v>43573.208333333328</v>
      </c>
      <c r="U96">
        <f t="shared" si="13"/>
        <v>2019</v>
      </c>
    </row>
    <row r="97" spans="1:21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8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5">
        <f t="shared" si="7"/>
        <v>37.666666666666664</v>
      </c>
      <c r="Q97" t="str">
        <f t="shared" si="9"/>
        <v>film &amp; video</v>
      </c>
      <c r="R97" t="str">
        <f t="shared" si="10"/>
        <v>documentary</v>
      </c>
      <c r="S97" s="9">
        <f t="shared" si="11"/>
        <v>43752.208333333328</v>
      </c>
      <c r="T97" s="9">
        <f t="shared" si="12"/>
        <v>43759.208333333328</v>
      </c>
      <c r="U97">
        <f t="shared" si="13"/>
        <v>2019</v>
      </c>
    </row>
    <row r="98" spans="1:21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8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5">
        <f t="shared" si="7"/>
        <v>64.999141999141997</v>
      </c>
      <c r="Q98" t="str">
        <f t="shared" si="9"/>
        <v>theater</v>
      </c>
      <c r="R98" t="str">
        <f t="shared" si="10"/>
        <v>plays</v>
      </c>
      <c r="S98" s="9">
        <f t="shared" si="11"/>
        <v>40612.25</v>
      </c>
      <c r="T98" s="9">
        <f t="shared" si="12"/>
        <v>40625.208333333336</v>
      </c>
      <c r="U98">
        <f t="shared" si="13"/>
        <v>2011</v>
      </c>
    </row>
    <row r="99" spans="1:21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8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5">
        <f t="shared" si="7"/>
        <v>106.61061946902655</v>
      </c>
      <c r="Q99" t="str">
        <f t="shared" si="9"/>
        <v>food</v>
      </c>
      <c r="R99" t="str">
        <f t="shared" si="10"/>
        <v>food trucks</v>
      </c>
      <c r="S99" s="9">
        <f t="shared" si="11"/>
        <v>42180.208333333328</v>
      </c>
      <c r="T99" s="9">
        <f t="shared" si="12"/>
        <v>42234.208333333328</v>
      </c>
      <c r="U99">
        <f t="shared" si="13"/>
        <v>2015</v>
      </c>
    </row>
    <row r="100" spans="1:21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8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5">
        <f t="shared" si="7"/>
        <v>27.009016393442622</v>
      </c>
      <c r="Q100" t="str">
        <f t="shared" si="9"/>
        <v>games</v>
      </c>
      <c r="R100" t="str">
        <f t="shared" si="10"/>
        <v>video games</v>
      </c>
      <c r="S100" s="9">
        <f t="shared" si="11"/>
        <v>42212.208333333328</v>
      </c>
      <c r="T100" s="9">
        <f t="shared" si="12"/>
        <v>42216.208333333328</v>
      </c>
      <c r="U100">
        <f t="shared" si="13"/>
        <v>2015</v>
      </c>
    </row>
    <row r="101" spans="1:21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8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5">
        <f t="shared" si="7"/>
        <v>91.16463414634147</v>
      </c>
      <c r="Q101" t="str">
        <f t="shared" si="9"/>
        <v>theater</v>
      </c>
      <c r="R101" t="str">
        <f t="shared" si="10"/>
        <v>plays</v>
      </c>
      <c r="S101" s="9">
        <f t="shared" si="11"/>
        <v>41968.25</v>
      </c>
      <c r="T101" s="9">
        <f t="shared" si="12"/>
        <v>41997.25</v>
      </c>
      <c r="U101">
        <f t="shared" si="13"/>
        <v>2014</v>
      </c>
    </row>
    <row r="102" spans="1:21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8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5">
        <f t="shared" si="7"/>
        <v>1</v>
      </c>
      <c r="Q102" t="str">
        <f t="shared" si="9"/>
        <v>theater</v>
      </c>
      <c r="R102" t="str">
        <f t="shared" si="10"/>
        <v>plays</v>
      </c>
      <c r="S102" s="9">
        <f t="shared" si="11"/>
        <v>40835.208333333336</v>
      </c>
      <c r="T102" s="9">
        <f t="shared" si="12"/>
        <v>40853.208333333336</v>
      </c>
      <c r="U102">
        <f t="shared" si="13"/>
        <v>2011</v>
      </c>
    </row>
    <row r="103" spans="1:21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8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5">
        <f t="shared" si="7"/>
        <v>56.054878048780488</v>
      </c>
      <c r="Q103" t="str">
        <f t="shared" si="9"/>
        <v>music</v>
      </c>
      <c r="R103" t="str">
        <f t="shared" si="10"/>
        <v>electric music</v>
      </c>
      <c r="S103" s="9">
        <f t="shared" si="11"/>
        <v>42056.25</v>
      </c>
      <c r="T103" s="9">
        <f t="shared" si="12"/>
        <v>42063.25</v>
      </c>
      <c r="U103">
        <f t="shared" si="13"/>
        <v>2015</v>
      </c>
    </row>
    <row r="104" spans="1:21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8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5">
        <f t="shared" si="7"/>
        <v>31.017857142857142</v>
      </c>
      <c r="Q104" t="str">
        <f t="shared" si="9"/>
        <v>technology</v>
      </c>
      <c r="R104" t="str">
        <f t="shared" si="10"/>
        <v>wearables</v>
      </c>
      <c r="S104" s="9">
        <f t="shared" si="11"/>
        <v>43234.208333333328</v>
      </c>
      <c r="T104" s="9">
        <f t="shared" si="12"/>
        <v>43241.208333333328</v>
      </c>
      <c r="U104">
        <f t="shared" si="13"/>
        <v>2018</v>
      </c>
    </row>
    <row r="105" spans="1:21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8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5">
        <f t="shared" si="7"/>
        <v>66.513513513513516</v>
      </c>
      <c r="Q105" t="str">
        <f t="shared" si="9"/>
        <v>music</v>
      </c>
      <c r="R105" t="str">
        <f t="shared" si="10"/>
        <v>electric music</v>
      </c>
      <c r="S105" s="9">
        <f t="shared" si="11"/>
        <v>40475.208333333336</v>
      </c>
      <c r="T105" s="9">
        <f t="shared" si="12"/>
        <v>40484.208333333336</v>
      </c>
      <c r="U105">
        <f t="shared" si="13"/>
        <v>2010</v>
      </c>
    </row>
    <row r="106" spans="1:21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8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5">
        <f t="shared" si="7"/>
        <v>89.005216484089729</v>
      </c>
      <c r="Q106" t="str">
        <f t="shared" si="9"/>
        <v>music</v>
      </c>
      <c r="R106" t="str">
        <f t="shared" si="10"/>
        <v>indie rock</v>
      </c>
      <c r="S106" s="9">
        <f t="shared" si="11"/>
        <v>42878.208333333328</v>
      </c>
      <c r="T106" s="9">
        <f t="shared" si="12"/>
        <v>42879.208333333328</v>
      </c>
      <c r="U106">
        <f t="shared" si="13"/>
        <v>2017</v>
      </c>
    </row>
    <row r="107" spans="1:21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8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5">
        <f t="shared" si="7"/>
        <v>103.46315789473684</v>
      </c>
      <c r="Q107" t="str">
        <f t="shared" si="9"/>
        <v>technology</v>
      </c>
      <c r="R107" t="str">
        <f t="shared" si="10"/>
        <v>web</v>
      </c>
      <c r="S107" s="9">
        <f t="shared" si="11"/>
        <v>41366.208333333336</v>
      </c>
      <c r="T107" s="9">
        <f t="shared" si="12"/>
        <v>41384.208333333336</v>
      </c>
      <c r="U107">
        <f t="shared" si="13"/>
        <v>2013</v>
      </c>
    </row>
    <row r="108" spans="1:21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8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5">
        <f t="shared" si="7"/>
        <v>95.278911564625844</v>
      </c>
      <c r="Q108" t="str">
        <f t="shared" si="9"/>
        <v>theater</v>
      </c>
      <c r="R108" t="str">
        <f t="shared" si="10"/>
        <v>plays</v>
      </c>
      <c r="S108" s="9">
        <f t="shared" si="11"/>
        <v>43716.208333333328</v>
      </c>
      <c r="T108" s="9">
        <f t="shared" si="12"/>
        <v>43721.208333333328</v>
      </c>
      <c r="U108">
        <f t="shared" si="13"/>
        <v>2019</v>
      </c>
    </row>
    <row r="109" spans="1:21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8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5">
        <f t="shared" si="7"/>
        <v>75.895348837209298</v>
      </c>
      <c r="Q109" t="str">
        <f t="shared" si="9"/>
        <v>theater</v>
      </c>
      <c r="R109" t="str">
        <f t="shared" si="10"/>
        <v>plays</v>
      </c>
      <c r="S109" s="9">
        <f t="shared" si="11"/>
        <v>43213.208333333328</v>
      </c>
      <c r="T109" s="9">
        <f t="shared" si="12"/>
        <v>43230.208333333328</v>
      </c>
      <c r="U109">
        <f t="shared" si="13"/>
        <v>2018</v>
      </c>
    </row>
    <row r="110" spans="1:21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8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5">
        <f t="shared" si="7"/>
        <v>107.57831325301204</v>
      </c>
      <c r="Q110" t="str">
        <f t="shared" si="9"/>
        <v>film &amp; video</v>
      </c>
      <c r="R110" t="str">
        <f t="shared" si="10"/>
        <v>documentary</v>
      </c>
      <c r="S110" s="9">
        <f t="shared" si="11"/>
        <v>41005.208333333336</v>
      </c>
      <c r="T110" s="9">
        <f t="shared" si="12"/>
        <v>41042.208333333336</v>
      </c>
      <c r="U110">
        <f t="shared" si="13"/>
        <v>2012</v>
      </c>
    </row>
    <row r="111" spans="1:21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8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5">
        <f t="shared" si="7"/>
        <v>51.31666666666667</v>
      </c>
      <c r="Q111" t="str">
        <f t="shared" si="9"/>
        <v>film &amp; video</v>
      </c>
      <c r="R111" t="str">
        <f t="shared" si="10"/>
        <v>television</v>
      </c>
      <c r="S111" s="9">
        <f t="shared" si="11"/>
        <v>41651.25</v>
      </c>
      <c r="T111" s="9">
        <f t="shared" si="12"/>
        <v>41653.25</v>
      </c>
      <c r="U111">
        <f t="shared" si="13"/>
        <v>2014</v>
      </c>
    </row>
    <row r="112" spans="1:21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8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5">
        <f t="shared" si="7"/>
        <v>71.983108108108112</v>
      </c>
      <c r="Q112" t="str">
        <f t="shared" si="9"/>
        <v>food</v>
      </c>
      <c r="R112" t="str">
        <f t="shared" si="10"/>
        <v>food trucks</v>
      </c>
      <c r="S112" s="9">
        <f t="shared" si="11"/>
        <v>43354.208333333328</v>
      </c>
      <c r="T112" s="9">
        <f t="shared" si="12"/>
        <v>43373.208333333328</v>
      </c>
      <c r="U112">
        <f t="shared" si="13"/>
        <v>2018</v>
      </c>
    </row>
    <row r="113" spans="1:21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8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5">
        <f t="shared" si="7"/>
        <v>108.95414201183432</v>
      </c>
      <c r="Q113" t="str">
        <f t="shared" si="9"/>
        <v>publishing</v>
      </c>
      <c r="R113" t="str">
        <f t="shared" si="10"/>
        <v>radio &amp; podcasts</v>
      </c>
      <c r="S113" s="9">
        <f t="shared" si="11"/>
        <v>41174.208333333336</v>
      </c>
      <c r="T113" s="9">
        <f t="shared" si="12"/>
        <v>41180.208333333336</v>
      </c>
      <c r="U113">
        <f t="shared" si="13"/>
        <v>2012</v>
      </c>
    </row>
    <row r="114" spans="1:21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8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5">
        <f t="shared" si="7"/>
        <v>35</v>
      </c>
      <c r="Q114" t="str">
        <f t="shared" si="9"/>
        <v>technology</v>
      </c>
      <c r="R114" t="str">
        <f t="shared" si="10"/>
        <v>web</v>
      </c>
      <c r="S114" s="9">
        <f t="shared" si="11"/>
        <v>41875.208333333336</v>
      </c>
      <c r="T114" s="9">
        <f t="shared" si="12"/>
        <v>41890.208333333336</v>
      </c>
      <c r="U114">
        <f t="shared" si="13"/>
        <v>2014</v>
      </c>
    </row>
    <row r="115" spans="1:21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8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5">
        <f t="shared" si="7"/>
        <v>94.938931297709928</v>
      </c>
      <c r="Q115" t="str">
        <f t="shared" si="9"/>
        <v>food</v>
      </c>
      <c r="R115" t="str">
        <f t="shared" si="10"/>
        <v>food trucks</v>
      </c>
      <c r="S115" s="9">
        <f t="shared" si="11"/>
        <v>42990.208333333328</v>
      </c>
      <c r="T115" s="9">
        <f t="shared" si="12"/>
        <v>42997.208333333328</v>
      </c>
      <c r="U115">
        <f t="shared" si="13"/>
        <v>2017</v>
      </c>
    </row>
    <row r="116" spans="1:21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8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5">
        <f t="shared" si="7"/>
        <v>109.65079365079364</v>
      </c>
      <c r="Q116" t="str">
        <f t="shared" si="9"/>
        <v>technology</v>
      </c>
      <c r="R116" t="str">
        <f t="shared" si="10"/>
        <v>wearables</v>
      </c>
      <c r="S116" s="9">
        <f t="shared" si="11"/>
        <v>43564.208333333328</v>
      </c>
      <c r="T116" s="9">
        <f t="shared" si="12"/>
        <v>43565.208333333328</v>
      </c>
      <c r="U116">
        <f t="shared" si="13"/>
        <v>2019</v>
      </c>
    </row>
    <row r="117" spans="1:21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8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5">
        <f t="shared" si="7"/>
        <v>44.001815980629537</v>
      </c>
      <c r="Q117" t="str">
        <f t="shared" si="9"/>
        <v>publishing</v>
      </c>
      <c r="R117" t="str">
        <f t="shared" si="10"/>
        <v>fiction</v>
      </c>
      <c r="S117" s="9">
        <f t="shared" si="11"/>
        <v>43056.25</v>
      </c>
      <c r="T117" s="9">
        <f t="shared" si="12"/>
        <v>43091.25</v>
      </c>
      <c r="U117">
        <f t="shared" si="13"/>
        <v>2017</v>
      </c>
    </row>
    <row r="118" spans="1:21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8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5">
        <f t="shared" si="7"/>
        <v>86.794520547945211</v>
      </c>
      <c r="Q118" t="str">
        <f t="shared" si="9"/>
        <v>theater</v>
      </c>
      <c r="R118" t="str">
        <f t="shared" si="10"/>
        <v>plays</v>
      </c>
      <c r="S118" s="9">
        <f t="shared" si="11"/>
        <v>42265.208333333328</v>
      </c>
      <c r="T118" s="9">
        <f t="shared" si="12"/>
        <v>42266.208333333328</v>
      </c>
      <c r="U118">
        <f t="shared" si="13"/>
        <v>2015</v>
      </c>
    </row>
    <row r="119" spans="1:21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8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5">
        <f t="shared" si="7"/>
        <v>30.992727272727272</v>
      </c>
      <c r="Q119" t="str">
        <f t="shared" si="9"/>
        <v>film &amp; video</v>
      </c>
      <c r="R119" t="str">
        <f t="shared" si="10"/>
        <v>television</v>
      </c>
      <c r="S119" s="9">
        <f t="shared" si="11"/>
        <v>40808.208333333336</v>
      </c>
      <c r="T119" s="9">
        <f t="shared" si="12"/>
        <v>40814.208333333336</v>
      </c>
      <c r="U119">
        <f t="shared" si="13"/>
        <v>2011</v>
      </c>
    </row>
    <row r="120" spans="1:21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8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5">
        <f t="shared" si="7"/>
        <v>94.791044776119406</v>
      </c>
      <c r="Q120" t="str">
        <f t="shared" si="9"/>
        <v>photography</v>
      </c>
      <c r="R120" t="str">
        <f t="shared" si="10"/>
        <v>photography books</v>
      </c>
      <c r="S120" s="9">
        <f t="shared" si="11"/>
        <v>41665.25</v>
      </c>
      <c r="T120" s="9">
        <f t="shared" si="12"/>
        <v>41671.25</v>
      </c>
      <c r="U120">
        <f t="shared" si="13"/>
        <v>2014</v>
      </c>
    </row>
    <row r="121" spans="1:21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8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5">
        <f t="shared" si="7"/>
        <v>69.79220779220779</v>
      </c>
      <c r="Q121" t="str">
        <f t="shared" si="9"/>
        <v>film &amp; video</v>
      </c>
      <c r="R121" t="str">
        <f t="shared" si="10"/>
        <v>documentary</v>
      </c>
      <c r="S121" s="9">
        <f t="shared" si="11"/>
        <v>41806.208333333336</v>
      </c>
      <c r="T121" s="9">
        <f t="shared" si="12"/>
        <v>41823.208333333336</v>
      </c>
      <c r="U121">
        <f t="shared" si="13"/>
        <v>2014</v>
      </c>
    </row>
    <row r="122" spans="1:21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8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5">
        <f t="shared" si="7"/>
        <v>63.003367003367003</v>
      </c>
      <c r="Q122" t="str">
        <f t="shared" si="9"/>
        <v>games</v>
      </c>
      <c r="R122" t="str">
        <f t="shared" si="10"/>
        <v>mobile games</v>
      </c>
      <c r="S122" s="9">
        <f t="shared" si="11"/>
        <v>42111.208333333328</v>
      </c>
      <c r="T122" s="9">
        <f t="shared" si="12"/>
        <v>42115.208333333328</v>
      </c>
      <c r="U122">
        <f t="shared" si="13"/>
        <v>2015</v>
      </c>
    </row>
    <row r="123" spans="1:21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8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5">
        <f t="shared" si="7"/>
        <v>110.0343300110742</v>
      </c>
      <c r="Q123" t="str">
        <f t="shared" si="9"/>
        <v>games</v>
      </c>
      <c r="R123" t="str">
        <f t="shared" si="10"/>
        <v>video games</v>
      </c>
      <c r="S123" s="9">
        <f t="shared" si="11"/>
        <v>41917.208333333336</v>
      </c>
      <c r="T123" s="9">
        <f t="shared" si="12"/>
        <v>41930.208333333336</v>
      </c>
      <c r="U123">
        <f t="shared" si="13"/>
        <v>2014</v>
      </c>
    </row>
    <row r="124" spans="1:21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8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5">
        <f t="shared" si="7"/>
        <v>25.997933274284026</v>
      </c>
      <c r="Q124" t="str">
        <f t="shared" si="9"/>
        <v>publishing</v>
      </c>
      <c r="R124" t="str">
        <f t="shared" si="10"/>
        <v>fiction</v>
      </c>
      <c r="S124" s="9">
        <f t="shared" si="11"/>
        <v>41970.25</v>
      </c>
      <c r="T124" s="9">
        <f t="shared" si="12"/>
        <v>41997.25</v>
      </c>
      <c r="U124">
        <f t="shared" si="13"/>
        <v>2014</v>
      </c>
    </row>
    <row r="125" spans="1:21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8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5">
        <f t="shared" si="7"/>
        <v>49.987915407854985</v>
      </c>
      <c r="Q125" t="str">
        <f t="shared" si="9"/>
        <v>theater</v>
      </c>
      <c r="R125" t="str">
        <f t="shared" si="10"/>
        <v>plays</v>
      </c>
      <c r="S125" s="9">
        <f t="shared" si="11"/>
        <v>42332.25</v>
      </c>
      <c r="T125" s="9">
        <f t="shared" si="12"/>
        <v>42335.25</v>
      </c>
      <c r="U125">
        <f t="shared" si="13"/>
        <v>2015</v>
      </c>
    </row>
    <row r="126" spans="1:21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8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5">
        <f t="shared" si="7"/>
        <v>101.72340425531915</v>
      </c>
      <c r="Q126" t="str">
        <f t="shared" si="9"/>
        <v>photography</v>
      </c>
      <c r="R126" t="str">
        <f t="shared" si="10"/>
        <v>photography books</v>
      </c>
      <c r="S126" s="9">
        <f t="shared" si="11"/>
        <v>43598.208333333328</v>
      </c>
      <c r="T126" s="9">
        <f t="shared" si="12"/>
        <v>43651.208333333328</v>
      </c>
      <c r="U126">
        <f t="shared" si="13"/>
        <v>2019</v>
      </c>
    </row>
    <row r="127" spans="1:21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8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5">
        <f t="shared" si="7"/>
        <v>47.083333333333336</v>
      </c>
      <c r="Q127" t="str">
        <f t="shared" si="9"/>
        <v>theater</v>
      </c>
      <c r="R127" t="str">
        <f t="shared" si="10"/>
        <v>plays</v>
      </c>
      <c r="S127" s="9">
        <f t="shared" si="11"/>
        <v>43362.208333333328</v>
      </c>
      <c r="T127" s="9">
        <f t="shared" si="12"/>
        <v>43366.208333333328</v>
      </c>
      <c r="U127">
        <f t="shared" si="13"/>
        <v>2018</v>
      </c>
    </row>
    <row r="128" spans="1:21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8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5">
        <f t="shared" si="7"/>
        <v>89.944444444444443</v>
      </c>
      <c r="Q128" t="str">
        <f t="shared" si="9"/>
        <v>theater</v>
      </c>
      <c r="R128" t="str">
        <f t="shared" si="10"/>
        <v>plays</v>
      </c>
      <c r="S128" s="9">
        <f t="shared" si="11"/>
        <v>42596.208333333328</v>
      </c>
      <c r="T128" s="9">
        <f t="shared" si="12"/>
        <v>42624.208333333328</v>
      </c>
      <c r="U128">
        <f t="shared" si="13"/>
        <v>2016</v>
      </c>
    </row>
    <row r="129" spans="1:21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8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5">
        <f t="shared" si="7"/>
        <v>78.96875</v>
      </c>
      <c r="Q129" t="str">
        <f t="shared" si="9"/>
        <v>theater</v>
      </c>
      <c r="R129" t="str">
        <f t="shared" si="10"/>
        <v>plays</v>
      </c>
      <c r="S129" s="9">
        <f t="shared" si="11"/>
        <v>40310.208333333336</v>
      </c>
      <c r="T129" s="9">
        <f t="shared" si="12"/>
        <v>40313.208333333336</v>
      </c>
      <c r="U129">
        <f t="shared" si="13"/>
        <v>2010</v>
      </c>
    </row>
    <row r="130" spans="1:21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8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5">
        <f t="shared" ref="P130:P193" si="14">E130/H130</f>
        <v>80.067669172932327</v>
      </c>
      <c r="Q130" t="str">
        <f t="shared" si="9"/>
        <v>music</v>
      </c>
      <c r="R130" t="str">
        <f t="shared" si="10"/>
        <v>rock</v>
      </c>
      <c r="S130" s="9">
        <f t="shared" si="11"/>
        <v>40417.208333333336</v>
      </c>
      <c r="T130" s="9">
        <f t="shared" si="12"/>
        <v>40430.208333333336</v>
      </c>
      <c r="U130">
        <f t="shared" si="13"/>
        <v>2010</v>
      </c>
    </row>
    <row r="131" spans="1:21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5">ROUND(E131/D131*100,0)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5">
        <f t="shared" si="14"/>
        <v>86.472727272727269</v>
      </c>
      <c r="Q131" t="str">
        <f t="shared" ref="Q131:Q194" si="16">LEFT(O131,SEARCH("/",O131)-1)</f>
        <v>food</v>
      </c>
      <c r="R131" t="str">
        <f t="shared" ref="R131:R194" si="17">RIGHT(O131,LEN(O131)-SEARCH("/",O131))</f>
        <v>food trucks</v>
      </c>
      <c r="S131" s="9">
        <f t="shared" ref="S131:S194" si="18">(((K131/60)/60)/24)+DATE(1970,1,1)</f>
        <v>42038.25</v>
      </c>
      <c r="T131" s="9">
        <f t="shared" ref="T131:T194" si="19">(((L131/60)/60)/24)+DATE(1970,1,1)</f>
        <v>42063.25</v>
      </c>
      <c r="U131">
        <f t="shared" ref="U131:U194" si="20">YEAR(S131)</f>
        <v>2015</v>
      </c>
    </row>
    <row r="132" spans="1:21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5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5">
        <f t="shared" si="14"/>
        <v>28.001876172607879</v>
      </c>
      <c r="Q132" t="str">
        <f t="shared" si="16"/>
        <v>film &amp; video</v>
      </c>
      <c r="R132" t="str">
        <f t="shared" si="17"/>
        <v>drama</v>
      </c>
      <c r="S132" s="9">
        <f t="shared" si="18"/>
        <v>40842.208333333336</v>
      </c>
      <c r="T132" s="9">
        <f t="shared" si="19"/>
        <v>40858.25</v>
      </c>
      <c r="U132">
        <f t="shared" si="20"/>
        <v>2011</v>
      </c>
    </row>
    <row r="133" spans="1:21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5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5">
        <f t="shared" si="14"/>
        <v>67.996725337699544</v>
      </c>
      <c r="Q133" t="str">
        <f t="shared" si="16"/>
        <v>technology</v>
      </c>
      <c r="R133" t="str">
        <f t="shared" si="17"/>
        <v>web</v>
      </c>
      <c r="S133" s="9">
        <f t="shared" si="18"/>
        <v>41607.25</v>
      </c>
      <c r="T133" s="9">
        <f t="shared" si="19"/>
        <v>41620.25</v>
      </c>
      <c r="U133">
        <f t="shared" si="20"/>
        <v>2013</v>
      </c>
    </row>
    <row r="134" spans="1:21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5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5">
        <f t="shared" si="14"/>
        <v>43.078651685393261</v>
      </c>
      <c r="Q134" t="str">
        <f t="shared" si="16"/>
        <v>theater</v>
      </c>
      <c r="R134" t="str">
        <f t="shared" si="17"/>
        <v>plays</v>
      </c>
      <c r="S134" s="9">
        <f t="shared" si="18"/>
        <v>43112.25</v>
      </c>
      <c r="T134" s="9">
        <f t="shared" si="19"/>
        <v>43128.25</v>
      </c>
      <c r="U134">
        <f t="shared" si="20"/>
        <v>2018</v>
      </c>
    </row>
    <row r="135" spans="1:21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5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5">
        <f t="shared" si="14"/>
        <v>87.95597484276729</v>
      </c>
      <c r="Q135" t="str">
        <f t="shared" si="16"/>
        <v>music</v>
      </c>
      <c r="R135" t="str">
        <f t="shared" si="17"/>
        <v>world music</v>
      </c>
      <c r="S135" s="9">
        <f t="shared" si="18"/>
        <v>40767.208333333336</v>
      </c>
      <c r="T135" s="9">
        <f t="shared" si="19"/>
        <v>40789.208333333336</v>
      </c>
      <c r="U135">
        <f t="shared" si="20"/>
        <v>2011</v>
      </c>
    </row>
    <row r="136" spans="1:21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5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5">
        <f t="shared" si="14"/>
        <v>94.987234042553197</v>
      </c>
      <c r="Q136" t="str">
        <f t="shared" si="16"/>
        <v>film &amp; video</v>
      </c>
      <c r="R136" t="str">
        <f t="shared" si="17"/>
        <v>documentary</v>
      </c>
      <c r="S136" s="9">
        <f t="shared" si="18"/>
        <v>40713.208333333336</v>
      </c>
      <c r="T136" s="9">
        <f t="shared" si="19"/>
        <v>40762.208333333336</v>
      </c>
      <c r="U136">
        <f t="shared" si="20"/>
        <v>2011</v>
      </c>
    </row>
    <row r="137" spans="1:21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5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5">
        <f t="shared" si="14"/>
        <v>46.905982905982903</v>
      </c>
      <c r="Q137" t="str">
        <f t="shared" si="16"/>
        <v>theater</v>
      </c>
      <c r="R137" t="str">
        <f t="shared" si="17"/>
        <v>plays</v>
      </c>
      <c r="S137" s="9">
        <f t="shared" si="18"/>
        <v>41340.25</v>
      </c>
      <c r="T137" s="9">
        <f t="shared" si="19"/>
        <v>41345.208333333336</v>
      </c>
      <c r="U137">
        <f t="shared" si="20"/>
        <v>2013</v>
      </c>
    </row>
    <row r="138" spans="1:21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5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5">
        <f t="shared" si="14"/>
        <v>46.913793103448278</v>
      </c>
      <c r="Q138" t="str">
        <f t="shared" si="16"/>
        <v>film &amp; video</v>
      </c>
      <c r="R138" t="str">
        <f t="shared" si="17"/>
        <v>drama</v>
      </c>
      <c r="S138" s="9">
        <f t="shared" si="18"/>
        <v>41797.208333333336</v>
      </c>
      <c r="T138" s="9">
        <f t="shared" si="19"/>
        <v>41809.208333333336</v>
      </c>
      <c r="U138">
        <f t="shared" si="20"/>
        <v>2014</v>
      </c>
    </row>
    <row r="139" spans="1:21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5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5">
        <f t="shared" si="14"/>
        <v>94.24</v>
      </c>
      <c r="Q139" t="str">
        <f t="shared" si="16"/>
        <v>publishing</v>
      </c>
      <c r="R139" t="str">
        <f t="shared" si="17"/>
        <v>nonfiction</v>
      </c>
      <c r="S139" s="9">
        <f t="shared" si="18"/>
        <v>40457.208333333336</v>
      </c>
      <c r="T139" s="9">
        <f t="shared" si="19"/>
        <v>40463.208333333336</v>
      </c>
      <c r="U139">
        <f t="shared" si="20"/>
        <v>2010</v>
      </c>
    </row>
    <row r="140" spans="1:21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5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5">
        <f t="shared" si="14"/>
        <v>80.139130434782615</v>
      </c>
      <c r="Q140" t="str">
        <f t="shared" si="16"/>
        <v>games</v>
      </c>
      <c r="R140" t="str">
        <f t="shared" si="17"/>
        <v>mobile games</v>
      </c>
      <c r="S140" s="9">
        <f t="shared" si="18"/>
        <v>41180.208333333336</v>
      </c>
      <c r="T140" s="9">
        <f t="shared" si="19"/>
        <v>41186.208333333336</v>
      </c>
      <c r="U140">
        <f t="shared" si="20"/>
        <v>2012</v>
      </c>
    </row>
    <row r="141" spans="1:21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5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5">
        <f t="shared" si="14"/>
        <v>59.036809815950917</v>
      </c>
      <c r="Q141" t="str">
        <f t="shared" si="16"/>
        <v>technology</v>
      </c>
      <c r="R141" t="str">
        <f t="shared" si="17"/>
        <v>wearables</v>
      </c>
      <c r="S141" s="9">
        <f t="shared" si="18"/>
        <v>42115.208333333328</v>
      </c>
      <c r="T141" s="9">
        <f t="shared" si="19"/>
        <v>42131.208333333328</v>
      </c>
      <c r="U141">
        <f t="shared" si="20"/>
        <v>2015</v>
      </c>
    </row>
    <row r="142" spans="1:21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5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5">
        <f t="shared" si="14"/>
        <v>65.989247311827953</v>
      </c>
      <c r="Q142" t="str">
        <f t="shared" si="16"/>
        <v>film &amp; video</v>
      </c>
      <c r="R142" t="str">
        <f t="shared" si="17"/>
        <v>documentary</v>
      </c>
      <c r="S142" s="9">
        <f t="shared" si="18"/>
        <v>43156.25</v>
      </c>
      <c r="T142" s="9">
        <f t="shared" si="19"/>
        <v>43161.25</v>
      </c>
      <c r="U142">
        <f t="shared" si="20"/>
        <v>2018</v>
      </c>
    </row>
    <row r="143" spans="1:21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5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5">
        <f t="shared" si="14"/>
        <v>60.992530345471522</v>
      </c>
      <c r="Q143" t="str">
        <f t="shared" si="16"/>
        <v>technology</v>
      </c>
      <c r="R143" t="str">
        <f t="shared" si="17"/>
        <v>web</v>
      </c>
      <c r="S143" s="9">
        <f t="shared" si="18"/>
        <v>42167.208333333328</v>
      </c>
      <c r="T143" s="9">
        <f t="shared" si="19"/>
        <v>42173.208333333328</v>
      </c>
      <c r="U143">
        <f t="shared" si="20"/>
        <v>2015</v>
      </c>
    </row>
    <row r="144" spans="1:21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5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5">
        <f t="shared" si="14"/>
        <v>98.307692307692307</v>
      </c>
      <c r="Q144" t="str">
        <f t="shared" si="16"/>
        <v>technology</v>
      </c>
      <c r="R144" t="str">
        <f t="shared" si="17"/>
        <v>web</v>
      </c>
      <c r="S144" s="9">
        <f t="shared" si="18"/>
        <v>41005.208333333336</v>
      </c>
      <c r="T144" s="9">
        <f t="shared" si="19"/>
        <v>41046.208333333336</v>
      </c>
      <c r="U144">
        <f t="shared" si="20"/>
        <v>2012</v>
      </c>
    </row>
    <row r="145" spans="1:21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5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5">
        <f t="shared" si="14"/>
        <v>104.6</v>
      </c>
      <c r="Q145" t="str">
        <f t="shared" si="16"/>
        <v>music</v>
      </c>
      <c r="R145" t="str">
        <f t="shared" si="17"/>
        <v>indie rock</v>
      </c>
      <c r="S145" s="9">
        <f t="shared" si="18"/>
        <v>40357.208333333336</v>
      </c>
      <c r="T145" s="9">
        <f t="shared" si="19"/>
        <v>40377.208333333336</v>
      </c>
      <c r="U145">
        <f t="shared" si="20"/>
        <v>2010</v>
      </c>
    </row>
    <row r="146" spans="1:21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5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5">
        <f t="shared" si="14"/>
        <v>86.066666666666663</v>
      </c>
      <c r="Q146" t="str">
        <f t="shared" si="16"/>
        <v>theater</v>
      </c>
      <c r="R146" t="str">
        <f t="shared" si="17"/>
        <v>plays</v>
      </c>
      <c r="S146" s="9">
        <f t="shared" si="18"/>
        <v>43633.208333333328</v>
      </c>
      <c r="T146" s="9">
        <f t="shared" si="19"/>
        <v>43641.208333333328</v>
      </c>
      <c r="U146">
        <f t="shared" si="20"/>
        <v>2019</v>
      </c>
    </row>
    <row r="147" spans="1:21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5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5">
        <f t="shared" si="14"/>
        <v>76.989583333333329</v>
      </c>
      <c r="Q147" t="str">
        <f t="shared" si="16"/>
        <v>technology</v>
      </c>
      <c r="R147" t="str">
        <f t="shared" si="17"/>
        <v>wearables</v>
      </c>
      <c r="S147" s="9">
        <f t="shared" si="18"/>
        <v>41889.208333333336</v>
      </c>
      <c r="T147" s="9">
        <f t="shared" si="19"/>
        <v>41894.208333333336</v>
      </c>
      <c r="U147">
        <f t="shared" si="20"/>
        <v>2014</v>
      </c>
    </row>
    <row r="148" spans="1:21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5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5">
        <f t="shared" si="14"/>
        <v>29.764705882352942</v>
      </c>
      <c r="Q148" t="str">
        <f t="shared" si="16"/>
        <v>theater</v>
      </c>
      <c r="R148" t="str">
        <f t="shared" si="17"/>
        <v>plays</v>
      </c>
      <c r="S148" s="9">
        <f t="shared" si="18"/>
        <v>40855.25</v>
      </c>
      <c r="T148" s="9">
        <f t="shared" si="19"/>
        <v>40875.25</v>
      </c>
      <c r="U148">
        <f t="shared" si="20"/>
        <v>2011</v>
      </c>
    </row>
    <row r="149" spans="1:21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5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5">
        <f t="shared" si="14"/>
        <v>46.91959798994975</v>
      </c>
      <c r="Q149" t="str">
        <f t="shared" si="16"/>
        <v>theater</v>
      </c>
      <c r="R149" t="str">
        <f t="shared" si="17"/>
        <v>plays</v>
      </c>
      <c r="S149" s="9">
        <f t="shared" si="18"/>
        <v>42534.208333333328</v>
      </c>
      <c r="T149" s="9">
        <f t="shared" si="19"/>
        <v>42540.208333333328</v>
      </c>
      <c r="U149">
        <f t="shared" si="20"/>
        <v>2016</v>
      </c>
    </row>
    <row r="150" spans="1:21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5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5">
        <f t="shared" si="14"/>
        <v>105.18691588785046</v>
      </c>
      <c r="Q150" t="str">
        <f t="shared" si="16"/>
        <v>technology</v>
      </c>
      <c r="R150" t="str">
        <f t="shared" si="17"/>
        <v>wearables</v>
      </c>
      <c r="S150" s="9">
        <f t="shared" si="18"/>
        <v>42941.208333333328</v>
      </c>
      <c r="T150" s="9">
        <f t="shared" si="19"/>
        <v>42950.208333333328</v>
      </c>
      <c r="U150">
        <f t="shared" si="20"/>
        <v>2017</v>
      </c>
    </row>
    <row r="151" spans="1:21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5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5">
        <f t="shared" si="14"/>
        <v>69.907692307692301</v>
      </c>
      <c r="Q151" t="str">
        <f t="shared" si="16"/>
        <v>music</v>
      </c>
      <c r="R151" t="str">
        <f t="shared" si="17"/>
        <v>indie rock</v>
      </c>
      <c r="S151" s="9">
        <f t="shared" si="18"/>
        <v>41275.25</v>
      </c>
      <c r="T151" s="9">
        <f t="shared" si="19"/>
        <v>41327.25</v>
      </c>
      <c r="U151">
        <f t="shared" si="20"/>
        <v>2013</v>
      </c>
    </row>
    <row r="152" spans="1:21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5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5">
        <f t="shared" si="14"/>
        <v>1</v>
      </c>
      <c r="Q152" t="str">
        <f t="shared" si="16"/>
        <v>music</v>
      </c>
      <c r="R152" t="str">
        <f t="shared" si="17"/>
        <v>rock</v>
      </c>
      <c r="S152" s="9">
        <f t="shared" si="18"/>
        <v>43450.25</v>
      </c>
      <c r="T152" s="9">
        <f t="shared" si="19"/>
        <v>43451.25</v>
      </c>
      <c r="U152">
        <f t="shared" si="20"/>
        <v>2018</v>
      </c>
    </row>
    <row r="153" spans="1:21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5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5">
        <f t="shared" si="14"/>
        <v>60.011588275391958</v>
      </c>
      <c r="Q153" t="str">
        <f t="shared" si="16"/>
        <v>music</v>
      </c>
      <c r="R153" t="str">
        <f t="shared" si="17"/>
        <v>electric music</v>
      </c>
      <c r="S153" s="9">
        <f t="shared" si="18"/>
        <v>41799.208333333336</v>
      </c>
      <c r="T153" s="9">
        <f t="shared" si="19"/>
        <v>41850.208333333336</v>
      </c>
      <c r="U153">
        <f t="shared" si="20"/>
        <v>2014</v>
      </c>
    </row>
    <row r="154" spans="1:21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5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5">
        <f t="shared" si="14"/>
        <v>52.006220379146917</v>
      </c>
      <c r="Q154" t="str">
        <f t="shared" si="16"/>
        <v>music</v>
      </c>
      <c r="R154" t="str">
        <f t="shared" si="17"/>
        <v>indie rock</v>
      </c>
      <c r="S154" s="9">
        <f t="shared" si="18"/>
        <v>42783.25</v>
      </c>
      <c r="T154" s="9">
        <f t="shared" si="19"/>
        <v>42790.25</v>
      </c>
      <c r="U154">
        <f t="shared" si="20"/>
        <v>2017</v>
      </c>
    </row>
    <row r="155" spans="1:21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5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5">
        <f t="shared" si="14"/>
        <v>31.000176025347649</v>
      </c>
      <c r="Q155" t="str">
        <f t="shared" si="16"/>
        <v>theater</v>
      </c>
      <c r="R155" t="str">
        <f t="shared" si="17"/>
        <v>plays</v>
      </c>
      <c r="S155" s="9">
        <f t="shared" si="18"/>
        <v>41201.208333333336</v>
      </c>
      <c r="T155" s="9">
        <f t="shared" si="19"/>
        <v>41207.208333333336</v>
      </c>
      <c r="U155">
        <f t="shared" si="20"/>
        <v>2012</v>
      </c>
    </row>
    <row r="156" spans="1:21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5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5">
        <f t="shared" si="14"/>
        <v>95.042492917847028</v>
      </c>
      <c r="Q156" t="str">
        <f t="shared" si="16"/>
        <v>music</v>
      </c>
      <c r="R156" t="str">
        <f t="shared" si="17"/>
        <v>indie rock</v>
      </c>
      <c r="S156" s="9">
        <f t="shared" si="18"/>
        <v>42502.208333333328</v>
      </c>
      <c r="T156" s="9">
        <f t="shared" si="19"/>
        <v>42525.208333333328</v>
      </c>
      <c r="U156">
        <f t="shared" si="20"/>
        <v>2016</v>
      </c>
    </row>
    <row r="157" spans="1:21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5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5">
        <f t="shared" si="14"/>
        <v>75.968174204355108</v>
      </c>
      <c r="Q157" t="str">
        <f t="shared" si="16"/>
        <v>theater</v>
      </c>
      <c r="R157" t="str">
        <f t="shared" si="17"/>
        <v>plays</v>
      </c>
      <c r="S157" s="9">
        <f t="shared" si="18"/>
        <v>40262.208333333336</v>
      </c>
      <c r="T157" s="9">
        <f t="shared" si="19"/>
        <v>40277.208333333336</v>
      </c>
      <c r="U157">
        <f t="shared" si="20"/>
        <v>2010</v>
      </c>
    </row>
    <row r="158" spans="1:21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5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5">
        <f t="shared" si="14"/>
        <v>71.013192612137203</v>
      </c>
      <c r="Q158" t="str">
        <f t="shared" si="16"/>
        <v>music</v>
      </c>
      <c r="R158" t="str">
        <f t="shared" si="17"/>
        <v>rock</v>
      </c>
      <c r="S158" s="9">
        <f t="shared" si="18"/>
        <v>43743.208333333328</v>
      </c>
      <c r="T158" s="9">
        <f t="shared" si="19"/>
        <v>43767.208333333328</v>
      </c>
      <c r="U158">
        <f t="shared" si="20"/>
        <v>2019</v>
      </c>
    </row>
    <row r="159" spans="1:21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5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5">
        <f t="shared" si="14"/>
        <v>73.733333333333334</v>
      </c>
      <c r="Q159" t="str">
        <f t="shared" si="16"/>
        <v>photography</v>
      </c>
      <c r="R159" t="str">
        <f t="shared" si="17"/>
        <v>photography books</v>
      </c>
      <c r="S159" s="9">
        <f t="shared" si="18"/>
        <v>41638.25</v>
      </c>
      <c r="T159" s="9">
        <f t="shared" si="19"/>
        <v>41650.25</v>
      </c>
      <c r="U159">
        <f t="shared" si="20"/>
        <v>2013</v>
      </c>
    </row>
    <row r="160" spans="1:21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5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5">
        <f t="shared" si="14"/>
        <v>113.17073170731707</v>
      </c>
      <c r="Q160" t="str">
        <f t="shared" si="16"/>
        <v>music</v>
      </c>
      <c r="R160" t="str">
        <f t="shared" si="17"/>
        <v>rock</v>
      </c>
      <c r="S160" s="9">
        <f t="shared" si="18"/>
        <v>42346.25</v>
      </c>
      <c r="T160" s="9">
        <f t="shared" si="19"/>
        <v>42347.25</v>
      </c>
      <c r="U160">
        <f t="shared" si="20"/>
        <v>2015</v>
      </c>
    </row>
    <row r="161" spans="1:21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5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5">
        <f t="shared" si="14"/>
        <v>105.00933552992861</v>
      </c>
      <c r="Q161" t="str">
        <f t="shared" si="16"/>
        <v>theater</v>
      </c>
      <c r="R161" t="str">
        <f t="shared" si="17"/>
        <v>plays</v>
      </c>
      <c r="S161" s="9">
        <f t="shared" si="18"/>
        <v>43551.208333333328</v>
      </c>
      <c r="T161" s="9">
        <f t="shared" si="19"/>
        <v>43569.208333333328</v>
      </c>
      <c r="U161">
        <f t="shared" si="20"/>
        <v>2019</v>
      </c>
    </row>
    <row r="162" spans="1:21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5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5">
        <f t="shared" si="14"/>
        <v>79.176829268292678</v>
      </c>
      <c r="Q162" t="str">
        <f t="shared" si="16"/>
        <v>technology</v>
      </c>
      <c r="R162" t="str">
        <f t="shared" si="17"/>
        <v>wearables</v>
      </c>
      <c r="S162" s="9">
        <f t="shared" si="18"/>
        <v>43582.208333333328</v>
      </c>
      <c r="T162" s="9">
        <f t="shared" si="19"/>
        <v>43598.208333333328</v>
      </c>
      <c r="U162">
        <f t="shared" si="20"/>
        <v>2019</v>
      </c>
    </row>
    <row r="163" spans="1:21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5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5">
        <f t="shared" si="14"/>
        <v>57.333333333333336</v>
      </c>
      <c r="Q163" t="str">
        <f t="shared" si="16"/>
        <v>technology</v>
      </c>
      <c r="R163" t="str">
        <f t="shared" si="17"/>
        <v>web</v>
      </c>
      <c r="S163" s="9">
        <f t="shared" si="18"/>
        <v>42270.208333333328</v>
      </c>
      <c r="T163" s="9">
        <f t="shared" si="19"/>
        <v>42276.208333333328</v>
      </c>
      <c r="U163">
        <f t="shared" si="20"/>
        <v>2015</v>
      </c>
    </row>
    <row r="164" spans="1:21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5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5">
        <f t="shared" si="14"/>
        <v>58.178343949044589</v>
      </c>
      <c r="Q164" t="str">
        <f t="shared" si="16"/>
        <v>music</v>
      </c>
      <c r="R164" t="str">
        <f t="shared" si="17"/>
        <v>rock</v>
      </c>
      <c r="S164" s="9">
        <f t="shared" si="18"/>
        <v>43442.25</v>
      </c>
      <c r="T164" s="9">
        <f t="shared" si="19"/>
        <v>43472.25</v>
      </c>
      <c r="U164">
        <f t="shared" si="20"/>
        <v>2018</v>
      </c>
    </row>
    <row r="165" spans="1:21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5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5">
        <f t="shared" si="14"/>
        <v>36.032520325203251</v>
      </c>
      <c r="Q165" t="str">
        <f t="shared" si="16"/>
        <v>photography</v>
      </c>
      <c r="R165" t="str">
        <f t="shared" si="17"/>
        <v>photography books</v>
      </c>
      <c r="S165" s="9">
        <f t="shared" si="18"/>
        <v>43028.208333333328</v>
      </c>
      <c r="T165" s="9">
        <f t="shared" si="19"/>
        <v>43077.25</v>
      </c>
      <c r="U165">
        <f t="shared" si="20"/>
        <v>2017</v>
      </c>
    </row>
    <row r="166" spans="1:21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5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5">
        <f t="shared" si="14"/>
        <v>107.99068767908309</v>
      </c>
      <c r="Q166" t="str">
        <f t="shared" si="16"/>
        <v>theater</v>
      </c>
      <c r="R166" t="str">
        <f t="shared" si="17"/>
        <v>plays</v>
      </c>
      <c r="S166" s="9">
        <f t="shared" si="18"/>
        <v>43016.208333333328</v>
      </c>
      <c r="T166" s="9">
        <f t="shared" si="19"/>
        <v>43017.208333333328</v>
      </c>
      <c r="U166">
        <f t="shared" si="20"/>
        <v>2017</v>
      </c>
    </row>
    <row r="167" spans="1:21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5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5">
        <f t="shared" si="14"/>
        <v>44.005985634477256</v>
      </c>
      <c r="Q167" t="str">
        <f t="shared" si="16"/>
        <v>technology</v>
      </c>
      <c r="R167" t="str">
        <f t="shared" si="17"/>
        <v>web</v>
      </c>
      <c r="S167" s="9">
        <f t="shared" si="18"/>
        <v>42948.208333333328</v>
      </c>
      <c r="T167" s="9">
        <f t="shared" si="19"/>
        <v>42980.208333333328</v>
      </c>
      <c r="U167">
        <f t="shared" si="20"/>
        <v>2017</v>
      </c>
    </row>
    <row r="168" spans="1:21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5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5">
        <f t="shared" si="14"/>
        <v>55.077868852459019</v>
      </c>
      <c r="Q168" t="str">
        <f t="shared" si="16"/>
        <v>photography</v>
      </c>
      <c r="R168" t="str">
        <f t="shared" si="17"/>
        <v>photography books</v>
      </c>
      <c r="S168" s="9">
        <f t="shared" si="18"/>
        <v>40534.25</v>
      </c>
      <c r="T168" s="9">
        <f t="shared" si="19"/>
        <v>40538.25</v>
      </c>
      <c r="U168">
        <f t="shared" si="20"/>
        <v>2010</v>
      </c>
    </row>
    <row r="169" spans="1:21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5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5">
        <f t="shared" si="14"/>
        <v>74</v>
      </c>
      <c r="Q169" t="str">
        <f t="shared" si="16"/>
        <v>theater</v>
      </c>
      <c r="R169" t="str">
        <f t="shared" si="17"/>
        <v>plays</v>
      </c>
      <c r="S169" s="9">
        <f t="shared" si="18"/>
        <v>41435.208333333336</v>
      </c>
      <c r="T169" s="9">
        <f t="shared" si="19"/>
        <v>41445.208333333336</v>
      </c>
      <c r="U169">
        <f t="shared" si="20"/>
        <v>2013</v>
      </c>
    </row>
    <row r="170" spans="1:21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5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5">
        <f t="shared" si="14"/>
        <v>41.996858638743454</v>
      </c>
      <c r="Q170" t="str">
        <f t="shared" si="16"/>
        <v>music</v>
      </c>
      <c r="R170" t="str">
        <f t="shared" si="17"/>
        <v>indie rock</v>
      </c>
      <c r="S170" s="9">
        <f t="shared" si="18"/>
        <v>43518.25</v>
      </c>
      <c r="T170" s="9">
        <f t="shared" si="19"/>
        <v>43541.208333333328</v>
      </c>
      <c r="U170">
        <f t="shared" si="20"/>
        <v>2019</v>
      </c>
    </row>
    <row r="171" spans="1:21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5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5">
        <f t="shared" si="14"/>
        <v>77.988161010260455</v>
      </c>
      <c r="Q171" t="str">
        <f t="shared" si="16"/>
        <v>film &amp; video</v>
      </c>
      <c r="R171" t="str">
        <f t="shared" si="17"/>
        <v>shorts</v>
      </c>
      <c r="S171" s="9">
        <f t="shared" si="18"/>
        <v>41077.208333333336</v>
      </c>
      <c r="T171" s="9">
        <f t="shared" si="19"/>
        <v>41105.208333333336</v>
      </c>
      <c r="U171">
        <f t="shared" si="20"/>
        <v>2012</v>
      </c>
    </row>
    <row r="172" spans="1:21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5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5">
        <f t="shared" si="14"/>
        <v>82.507462686567166</v>
      </c>
      <c r="Q172" t="str">
        <f t="shared" si="16"/>
        <v>music</v>
      </c>
      <c r="R172" t="str">
        <f t="shared" si="17"/>
        <v>indie rock</v>
      </c>
      <c r="S172" s="9">
        <f t="shared" si="18"/>
        <v>42950.208333333328</v>
      </c>
      <c r="T172" s="9">
        <f t="shared" si="19"/>
        <v>42957.208333333328</v>
      </c>
      <c r="U172">
        <f t="shared" si="20"/>
        <v>2017</v>
      </c>
    </row>
    <row r="173" spans="1:21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5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5">
        <f t="shared" si="14"/>
        <v>104.2</v>
      </c>
      <c r="Q173" t="str">
        <f t="shared" si="16"/>
        <v>publishing</v>
      </c>
      <c r="R173" t="str">
        <f t="shared" si="17"/>
        <v>translations</v>
      </c>
      <c r="S173" s="9">
        <f t="shared" si="18"/>
        <v>41718.208333333336</v>
      </c>
      <c r="T173" s="9">
        <f t="shared" si="19"/>
        <v>41740.208333333336</v>
      </c>
      <c r="U173">
        <f t="shared" si="20"/>
        <v>2014</v>
      </c>
    </row>
    <row r="174" spans="1:21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5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5">
        <f t="shared" si="14"/>
        <v>25.5</v>
      </c>
      <c r="Q174" t="str">
        <f t="shared" si="16"/>
        <v>film &amp; video</v>
      </c>
      <c r="R174" t="str">
        <f t="shared" si="17"/>
        <v>documentary</v>
      </c>
      <c r="S174" s="9">
        <f t="shared" si="18"/>
        <v>41839.208333333336</v>
      </c>
      <c r="T174" s="9">
        <f t="shared" si="19"/>
        <v>41854.208333333336</v>
      </c>
      <c r="U174">
        <f t="shared" si="20"/>
        <v>2014</v>
      </c>
    </row>
    <row r="175" spans="1:21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5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5">
        <f t="shared" si="14"/>
        <v>100.98334401024984</v>
      </c>
      <c r="Q175" t="str">
        <f t="shared" si="16"/>
        <v>theater</v>
      </c>
      <c r="R175" t="str">
        <f t="shared" si="17"/>
        <v>plays</v>
      </c>
      <c r="S175" s="9">
        <f t="shared" si="18"/>
        <v>41412.208333333336</v>
      </c>
      <c r="T175" s="9">
        <f t="shared" si="19"/>
        <v>41418.208333333336</v>
      </c>
      <c r="U175">
        <f t="shared" si="20"/>
        <v>2013</v>
      </c>
    </row>
    <row r="176" spans="1:21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5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5">
        <f t="shared" si="14"/>
        <v>111.83333333333333</v>
      </c>
      <c r="Q176" t="str">
        <f t="shared" si="16"/>
        <v>technology</v>
      </c>
      <c r="R176" t="str">
        <f t="shared" si="17"/>
        <v>wearables</v>
      </c>
      <c r="S176" s="9">
        <f t="shared" si="18"/>
        <v>42282.208333333328</v>
      </c>
      <c r="T176" s="9">
        <f t="shared" si="19"/>
        <v>42283.208333333328</v>
      </c>
      <c r="U176">
        <f t="shared" si="20"/>
        <v>2015</v>
      </c>
    </row>
    <row r="177" spans="1:21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5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5">
        <f t="shared" si="14"/>
        <v>41.999115044247787</v>
      </c>
      <c r="Q177" t="str">
        <f t="shared" si="16"/>
        <v>theater</v>
      </c>
      <c r="R177" t="str">
        <f t="shared" si="17"/>
        <v>plays</v>
      </c>
      <c r="S177" s="9">
        <f t="shared" si="18"/>
        <v>42613.208333333328</v>
      </c>
      <c r="T177" s="9">
        <f t="shared" si="19"/>
        <v>42632.208333333328</v>
      </c>
      <c r="U177">
        <f t="shared" si="20"/>
        <v>2016</v>
      </c>
    </row>
    <row r="178" spans="1:21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5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5">
        <f t="shared" si="14"/>
        <v>110.05115089514067</v>
      </c>
      <c r="Q178" t="str">
        <f t="shared" si="16"/>
        <v>theater</v>
      </c>
      <c r="R178" t="str">
        <f t="shared" si="17"/>
        <v>plays</v>
      </c>
      <c r="S178" s="9">
        <f t="shared" si="18"/>
        <v>42616.208333333328</v>
      </c>
      <c r="T178" s="9">
        <f t="shared" si="19"/>
        <v>42625.208333333328</v>
      </c>
      <c r="U178">
        <f t="shared" si="20"/>
        <v>2016</v>
      </c>
    </row>
    <row r="179" spans="1:21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5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5">
        <f t="shared" si="14"/>
        <v>58.997079225994888</v>
      </c>
      <c r="Q179" t="str">
        <f t="shared" si="16"/>
        <v>theater</v>
      </c>
      <c r="R179" t="str">
        <f t="shared" si="17"/>
        <v>plays</v>
      </c>
      <c r="S179" s="9">
        <f t="shared" si="18"/>
        <v>40497.25</v>
      </c>
      <c r="T179" s="9">
        <f t="shared" si="19"/>
        <v>40522.25</v>
      </c>
      <c r="U179">
        <f t="shared" si="20"/>
        <v>2010</v>
      </c>
    </row>
    <row r="180" spans="1:21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5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5">
        <f t="shared" si="14"/>
        <v>32.985714285714288</v>
      </c>
      <c r="Q180" t="str">
        <f t="shared" si="16"/>
        <v>food</v>
      </c>
      <c r="R180" t="str">
        <f t="shared" si="17"/>
        <v>food trucks</v>
      </c>
      <c r="S180" s="9">
        <f t="shared" si="18"/>
        <v>42999.208333333328</v>
      </c>
      <c r="T180" s="9">
        <f t="shared" si="19"/>
        <v>43008.208333333328</v>
      </c>
      <c r="U180">
        <f t="shared" si="20"/>
        <v>2017</v>
      </c>
    </row>
    <row r="181" spans="1:21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5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5">
        <f t="shared" si="14"/>
        <v>45.005654509471306</v>
      </c>
      <c r="Q181" t="str">
        <f t="shared" si="16"/>
        <v>theater</v>
      </c>
      <c r="R181" t="str">
        <f t="shared" si="17"/>
        <v>plays</v>
      </c>
      <c r="S181" s="9">
        <f t="shared" si="18"/>
        <v>41350.208333333336</v>
      </c>
      <c r="T181" s="9">
        <f t="shared" si="19"/>
        <v>41351.208333333336</v>
      </c>
      <c r="U181">
        <f t="shared" si="20"/>
        <v>2013</v>
      </c>
    </row>
    <row r="182" spans="1:21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5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5">
        <f t="shared" si="14"/>
        <v>81.98196487897485</v>
      </c>
      <c r="Q182" t="str">
        <f t="shared" si="16"/>
        <v>technology</v>
      </c>
      <c r="R182" t="str">
        <f t="shared" si="17"/>
        <v>wearables</v>
      </c>
      <c r="S182" s="9">
        <f t="shared" si="18"/>
        <v>40259.208333333336</v>
      </c>
      <c r="T182" s="9">
        <f t="shared" si="19"/>
        <v>40264.208333333336</v>
      </c>
      <c r="U182">
        <f t="shared" si="20"/>
        <v>2010</v>
      </c>
    </row>
    <row r="183" spans="1:21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5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5">
        <f t="shared" si="14"/>
        <v>39.080882352941174</v>
      </c>
      <c r="Q183" t="str">
        <f t="shared" si="16"/>
        <v>technology</v>
      </c>
      <c r="R183" t="str">
        <f t="shared" si="17"/>
        <v>web</v>
      </c>
      <c r="S183" s="9">
        <f t="shared" si="18"/>
        <v>43012.208333333328</v>
      </c>
      <c r="T183" s="9">
        <f t="shared" si="19"/>
        <v>43030.208333333328</v>
      </c>
      <c r="U183">
        <f t="shared" si="20"/>
        <v>2017</v>
      </c>
    </row>
    <row r="184" spans="1:21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5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5">
        <f t="shared" si="14"/>
        <v>58.996383363471971</v>
      </c>
      <c r="Q184" t="str">
        <f t="shared" si="16"/>
        <v>theater</v>
      </c>
      <c r="R184" t="str">
        <f t="shared" si="17"/>
        <v>plays</v>
      </c>
      <c r="S184" s="9">
        <f t="shared" si="18"/>
        <v>43631.208333333328</v>
      </c>
      <c r="T184" s="9">
        <f t="shared" si="19"/>
        <v>43647.208333333328</v>
      </c>
      <c r="U184">
        <f t="shared" si="20"/>
        <v>2019</v>
      </c>
    </row>
    <row r="185" spans="1:21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5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5">
        <f t="shared" si="14"/>
        <v>40.988372093023258</v>
      </c>
      <c r="Q185" t="str">
        <f t="shared" si="16"/>
        <v>music</v>
      </c>
      <c r="R185" t="str">
        <f t="shared" si="17"/>
        <v>rock</v>
      </c>
      <c r="S185" s="9">
        <f t="shared" si="18"/>
        <v>40430.208333333336</v>
      </c>
      <c r="T185" s="9">
        <f t="shared" si="19"/>
        <v>40443.208333333336</v>
      </c>
      <c r="U185">
        <f t="shared" si="20"/>
        <v>2010</v>
      </c>
    </row>
    <row r="186" spans="1:21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5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5">
        <f t="shared" si="14"/>
        <v>31.029411764705884</v>
      </c>
      <c r="Q186" t="str">
        <f t="shared" si="16"/>
        <v>theater</v>
      </c>
      <c r="R186" t="str">
        <f t="shared" si="17"/>
        <v>plays</v>
      </c>
      <c r="S186" s="9">
        <f t="shared" si="18"/>
        <v>43588.208333333328</v>
      </c>
      <c r="T186" s="9">
        <f t="shared" si="19"/>
        <v>43589.208333333328</v>
      </c>
      <c r="U186">
        <f t="shared" si="20"/>
        <v>2019</v>
      </c>
    </row>
    <row r="187" spans="1:21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5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5">
        <f t="shared" si="14"/>
        <v>37.789473684210527</v>
      </c>
      <c r="Q187" t="str">
        <f t="shared" si="16"/>
        <v>film &amp; video</v>
      </c>
      <c r="R187" t="str">
        <f t="shared" si="17"/>
        <v>television</v>
      </c>
      <c r="S187" s="9">
        <f t="shared" si="18"/>
        <v>43233.208333333328</v>
      </c>
      <c r="T187" s="9">
        <f t="shared" si="19"/>
        <v>43244.208333333328</v>
      </c>
      <c r="U187">
        <f t="shared" si="20"/>
        <v>2018</v>
      </c>
    </row>
    <row r="188" spans="1:21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5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5">
        <f t="shared" si="14"/>
        <v>32.006772009029348</v>
      </c>
      <c r="Q188" t="str">
        <f t="shared" si="16"/>
        <v>theater</v>
      </c>
      <c r="R188" t="str">
        <f t="shared" si="17"/>
        <v>plays</v>
      </c>
      <c r="S188" s="9">
        <f t="shared" si="18"/>
        <v>41782.208333333336</v>
      </c>
      <c r="T188" s="9">
        <f t="shared" si="19"/>
        <v>41797.208333333336</v>
      </c>
      <c r="U188">
        <f t="shared" si="20"/>
        <v>2014</v>
      </c>
    </row>
    <row r="189" spans="1:21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5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5">
        <f t="shared" si="14"/>
        <v>95.966712898751737</v>
      </c>
      <c r="Q189" t="str">
        <f t="shared" si="16"/>
        <v>film &amp; video</v>
      </c>
      <c r="R189" t="str">
        <f t="shared" si="17"/>
        <v>shorts</v>
      </c>
      <c r="S189" s="9">
        <f t="shared" si="18"/>
        <v>41328.25</v>
      </c>
      <c r="T189" s="9">
        <f t="shared" si="19"/>
        <v>41356.208333333336</v>
      </c>
      <c r="U189">
        <f t="shared" si="20"/>
        <v>2013</v>
      </c>
    </row>
    <row r="190" spans="1:21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5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5">
        <f t="shared" si="14"/>
        <v>75</v>
      </c>
      <c r="Q190" t="str">
        <f t="shared" si="16"/>
        <v>theater</v>
      </c>
      <c r="R190" t="str">
        <f t="shared" si="17"/>
        <v>plays</v>
      </c>
      <c r="S190" s="9">
        <f t="shared" si="18"/>
        <v>41975.25</v>
      </c>
      <c r="T190" s="9">
        <f t="shared" si="19"/>
        <v>41976.25</v>
      </c>
      <c r="U190">
        <f t="shared" si="20"/>
        <v>2014</v>
      </c>
    </row>
    <row r="191" spans="1:21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5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5">
        <f t="shared" si="14"/>
        <v>102.0498866213152</v>
      </c>
      <c r="Q191" t="str">
        <f t="shared" si="16"/>
        <v>theater</v>
      </c>
      <c r="R191" t="str">
        <f t="shared" si="17"/>
        <v>plays</v>
      </c>
      <c r="S191" s="9">
        <f t="shared" si="18"/>
        <v>42433.25</v>
      </c>
      <c r="T191" s="9">
        <f t="shared" si="19"/>
        <v>42433.25</v>
      </c>
      <c r="U191">
        <f t="shared" si="20"/>
        <v>2016</v>
      </c>
    </row>
    <row r="192" spans="1:21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5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5">
        <f t="shared" si="14"/>
        <v>105.75</v>
      </c>
      <c r="Q192" t="str">
        <f t="shared" si="16"/>
        <v>theater</v>
      </c>
      <c r="R192" t="str">
        <f t="shared" si="17"/>
        <v>plays</v>
      </c>
      <c r="S192" s="9">
        <f t="shared" si="18"/>
        <v>41429.208333333336</v>
      </c>
      <c r="T192" s="9">
        <f t="shared" si="19"/>
        <v>41430.208333333336</v>
      </c>
      <c r="U192">
        <f t="shared" si="20"/>
        <v>2013</v>
      </c>
    </row>
    <row r="193" spans="1:21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5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5">
        <f t="shared" si="14"/>
        <v>37.069767441860463</v>
      </c>
      <c r="Q193" t="str">
        <f t="shared" si="16"/>
        <v>theater</v>
      </c>
      <c r="R193" t="str">
        <f t="shared" si="17"/>
        <v>plays</v>
      </c>
      <c r="S193" s="9">
        <f t="shared" si="18"/>
        <v>43536.208333333328</v>
      </c>
      <c r="T193" s="9">
        <f t="shared" si="19"/>
        <v>43539.208333333328</v>
      </c>
      <c r="U193">
        <f t="shared" si="20"/>
        <v>2019</v>
      </c>
    </row>
    <row r="194" spans="1:21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5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5">
        <f t="shared" ref="P194:P257" si="21">E194/H194</f>
        <v>35.049382716049379</v>
      </c>
      <c r="Q194" t="str">
        <f t="shared" si="16"/>
        <v>music</v>
      </c>
      <c r="R194" t="str">
        <f t="shared" si="17"/>
        <v>rock</v>
      </c>
      <c r="S194" s="9">
        <f t="shared" si="18"/>
        <v>41817.208333333336</v>
      </c>
      <c r="T194" s="9">
        <f t="shared" si="19"/>
        <v>41821.208333333336</v>
      </c>
      <c r="U194">
        <f t="shared" si="20"/>
        <v>2014</v>
      </c>
    </row>
    <row r="195" spans="1:21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2">ROUND(E195/D195*100,0)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5">
        <f t="shared" si="21"/>
        <v>46.338461538461537</v>
      </c>
      <c r="Q195" t="str">
        <f t="shared" ref="Q195:Q258" si="23">LEFT(O195,SEARCH("/",O195)-1)</f>
        <v>music</v>
      </c>
      <c r="R195" t="str">
        <f t="shared" ref="R195:R258" si="24">RIGHT(O195,LEN(O195)-SEARCH("/",O195))</f>
        <v>indie rock</v>
      </c>
      <c r="S195" s="9">
        <f t="shared" ref="S195:S258" si="25">(((K195/60)/60)/24)+DATE(1970,1,1)</f>
        <v>43198.208333333328</v>
      </c>
      <c r="T195" s="9">
        <f t="shared" ref="T195:T258" si="26">(((L195/60)/60)/24)+DATE(1970,1,1)</f>
        <v>43202.208333333328</v>
      </c>
      <c r="U195">
        <f t="shared" ref="U195:U258" si="27">YEAR(S195)</f>
        <v>2018</v>
      </c>
    </row>
    <row r="196" spans="1:21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2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5">
        <f t="shared" si="21"/>
        <v>69.174603174603178</v>
      </c>
      <c r="Q196" t="str">
        <f t="shared" si="23"/>
        <v>music</v>
      </c>
      <c r="R196" t="str">
        <f t="shared" si="24"/>
        <v>metal</v>
      </c>
      <c r="S196" s="9">
        <f t="shared" si="25"/>
        <v>42261.208333333328</v>
      </c>
      <c r="T196" s="9">
        <f t="shared" si="26"/>
        <v>42277.208333333328</v>
      </c>
      <c r="U196">
        <f t="shared" si="27"/>
        <v>2015</v>
      </c>
    </row>
    <row r="197" spans="1:21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2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5">
        <f t="shared" si="21"/>
        <v>109.07824427480917</v>
      </c>
      <c r="Q197" t="str">
        <f t="shared" si="23"/>
        <v>music</v>
      </c>
      <c r="R197" t="str">
        <f t="shared" si="24"/>
        <v>electric music</v>
      </c>
      <c r="S197" s="9">
        <f t="shared" si="25"/>
        <v>43310.208333333328</v>
      </c>
      <c r="T197" s="9">
        <f t="shared" si="26"/>
        <v>43317.208333333328</v>
      </c>
      <c r="U197">
        <f t="shared" si="27"/>
        <v>2018</v>
      </c>
    </row>
    <row r="198" spans="1:21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2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5">
        <f t="shared" si="21"/>
        <v>51.78</v>
      </c>
      <c r="Q198" t="str">
        <f t="shared" si="23"/>
        <v>technology</v>
      </c>
      <c r="R198" t="str">
        <f t="shared" si="24"/>
        <v>wearables</v>
      </c>
      <c r="S198" s="9">
        <f t="shared" si="25"/>
        <v>42616.208333333328</v>
      </c>
      <c r="T198" s="9">
        <f t="shared" si="26"/>
        <v>42635.208333333328</v>
      </c>
      <c r="U198">
        <f t="shared" si="27"/>
        <v>2016</v>
      </c>
    </row>
    <row r="199" spans="1:21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2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5">
        <f t="shared" si="21"/>
        <v>82.010055304172951</v>
      </c>
      <c r="Q199" t="str">
        <f t="shared" si="23"/>
        <v>film &amp; video</v>
      </c>
      <c r="R199" t="str">
        <f t="shared" si="24"/>
        <v>drama</v>
      </c>
      <c r="S199" s="9">
        <f t="shared" si="25"/>
        <v>42909.208333333328</v>
      </c>
      <c r="T199" s="9">
        <f t="shared" si="26"/>
        <v>42923.208333333328</v>
      </c>
      <c r="U199">
        <f t="shared" si="27"/>
        <v>2017</v>
      </c>
    </row>
    <row r="200" spans="1:21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2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5">
        <f t="shared" si="21"/>
        <v>35.958333333333336</v>
      </c>
      <c r="Q200" t="str">
        <f t="shared" si="23"/>
        <v>music</v>
      </c>
      <c r="R200" t="str">
        <f t="shared" si="24"/>
        <v>electric music</v>
      </c>
      <c r="S200" s="9">
        <f t="shared" si="25"/>
        <v>40396.208333333336</v>
      </c>
      <c r="T200" s="9">
        <f t="shared" si="26"/>
        <v>40425.208333333336</v>
      </c>
      <c r="U200">
        <f t="shared" si="27"/>
        <v>2010</v>
      </c>
    </row>
    <row r="201" spans="1:21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2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5">
        <f t="shared" si="21"/>
        <v>74.461538461538467</v>
      </c>
      <c r="Q201" t="str">
        <f t="shared" si="23"/>
        <v>music</v>
      </c>
      <c r="R201" t="str">
        <f t="shared" si="24"/>
        <v>rock</v>
      </c>
      <c r="S201" s="9">
        <f t="shared" si="25"/>
        <v>42192.208333333328</v>
      </c>
      <c r="T201" s="9">
        <f t="shared" si="26"/>
        <v>42196.208333333328</v>
      </c>
      <c r="U201">
        <f t="shared" si="27"/>
        <v>2015</v>
      </c>
    </row>
    <row r="202" spans="1:21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5">
        <f t="shared" si="21"/>
        <v>2</v>
      </c>
      <c r="Q202" t="str">
        <f t="shared" si="23"/>
        <v>theater</v>
      </c>
      <c r="R202" t="str">
        <f t="shared" si="24"/>
        <v>plays</v>
      </c>
      <c r="S202" s="9">
        <f t="shared" si="25"/>
        <v>40262.208333333336</v>
      </c>
      <c r="T202" s="9">
        <f t="shared" si="26"/>
        <v>40273.208333333336</v>
      </c>
      <c r="U202">
        <f t="shared" si="27"/>
        <v>2010</v>
      </c>
    </row>
    <row r="203" spans="1:21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2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5">
        <f t="shared" si="21"/>
        <v>91.114649681528661</v>
      </c>
      <c r="Q203" t="str">
        <f t="shared" si="23"/>
        <v>technology</v>
      </c>
      <c r="R203" t="str">
        <f t="shared" si="24"/>
        <v>web</v>
      </c>
      <c r="S203" s="9">
        <f t="shared" si="25"/>
        <v>41845.208333333336</v>
      </c>
      <c r="T203" s="9">
        <f t="shared" si="26"/>
        <v>41863.208333333336</v>
      </c>
      <c r="U203">
        <f t="shared" si="27"/>
        <v>2014</v>
      </c>
    </row>
    <row r="204" spans="1:21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2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5">
        <f t="shared" si="21"/>
        <v>79.792682926829272</v>
      </c>
      <c r="Q204" t="str">
        <f t="shared" si="23"/>
        <v>food</v>
      </c>
      <c r="R204" t="str">
        <f t="shared" si="24"/>
        <v>food trucks</v>
      </c>
      <c r="S204" s="9">
        <f t="shared" si="25"/>
        <v>40818.208333333336</v>
      </c>
      <c r="T204" s="9">
        <f t="shared" si="26"/>
        <v>40822.208333333336</v>
      </c>
      <c r="U204">
        <f t="shared" si="27"/>
        <v>2011</v>
      </c>
    </row>
    <row r="205" spans="1:21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2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5">
        <f t="shared" si="21"/>
        <v>42.999777678968428</v>
      </c>
      <c r="Q205" t="str">
        <f t="shared" si="23"/>
        <v>theater</v>
      </c>
      <c r="R205" t="str">
        <f t="shared" si="24"/>
        <v>plays</v>
      </c>
      <c r="S205" s="9">
        <f t="shared" si="25"/>
        <v>42752.25</v>
      </c>
      <c r="T205" s="9">
        <f t="shared" si="26"/>
        <v>42754.25</v>
      </c>
      <c r="U205">
        <f t="shared" si="27"/>
        <v>2017</v>
      </c>
    </row>
    <row r="206" spans="1:21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2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5">
        <f t="shared" si="21"/>
        <v>63.225000000000001</v>
      </c>
      <c r="Q206" t="str">
        <f t="shared" si="23"/>
        <v>music</v>
      </c>
      <c r="R206" t="str">
        <f t="shared" si="24"/>
        <v>jazz</v>
      </c>
      <c r="S206" s="9">
        <f t="shared" si="25"/>
        <v>40636.208333333336</v>
      </c>
      <c r="T206" s="9">
        <f t="shared" si="26"/>
        <v>40646.208333333336</v>
      </c>
      <c r="U206">
        <f t="shared" si="27"/>
        <v>2011</v>
      </c>
    </row>
    <row r="207" spans="1:21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2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5">
        <f t="shared" si="21"/>
        <v>70.174999999999997</v>
      </c>
      <c r="Q207" t="str">
        <f t="shared" si="23"/>
        <v>theater</v>
      </c>
      <c r="R207" t="str">
        <f t="shared" si="24"/>
        <v>plays</v>
      </c>
      <c r="S207" s="9">
        <f t="shared" si="25"/>
        <v>43390.208333333328</v>
      </c>
      <c r="T207" s="9">
        <f t="shared" si="26"/>
        <v>43402.208333333328</v>
      </c>
      <c r="U207">
        <f t="shared" si="27"/>
        <v>2018</v>
      </c>
    </row>
    <row r="208" spans="1:21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2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5">
        <f t="shared" si="21"/>
        <v>61.333333333333336</v>
      </c>
      <c r="Q208" t="str">
        <f t="shared" si="23"/>
        <v>publishing</v>
      </c>
      <c r="R208" t="str">
        <f t="shared" si="24"/>
        <v>fiction</v>
      </c>
      <c r="S208" s="9">
        <f t="shared" si="25"/>
        <v>40236.25</v>
      </c>
      <c r="T208" s="9">
        <f t="shared" si="26"/>
        <v>40245.25</v>
      </c>
      <c r="U208">
        <f t="shared" si="27"/>
        <v>2010</v>
      </c>
    </row>
    <row r="209" spans="1:21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2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5">
        <f t="shared" si="21"/>
        <v>99</v>
      </c>
      <c r="Q209" t="str">
        <f t="shared" si="23"/>
        <v>music</v>
      </c>
      <c r="R209" t="str">
        <f t="shared" si="24"/>
        <v>rock</v>
      </c>
      <c r="S209" s="9">
        <f t="shared" si="25"/>
        <v>43340.208333333328</v>
      </c>
      <c r="T209" s="9">
        <f t="shared" si="26"/>
        <v>43360.208333333328</v>
      </c>
      <c r="U209">
        <f t="shared" si="27"/>
        <v>2018</v>
      </c>
    </row>
    <row r="210" spans="1:21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2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5">
        <f t="shared" si="21"/>
        <v>96.984900146127615</v>
      </c>
      <c r="Q210" t="str">
        <f t="shared" si="23"/>
        <v>film &amp; video</v>
      </c>
      <c r="R210" t="str">
        <f t="shared" si="24"/>
        <v>documentary</v>
      </c>
      <c r="S210" s="9">
        <f t="shared" si="25"/>
        <v>43048.25</v>
      </c>
      <c r="T210" s="9">
        <f t="shared" si="26"/>
        <v>43072.25</v>
      </c>
      <c r="U210">
        <f t="shared" si="27"/>
        <v>2017</v>
      </c>
    </row>
    <row r="211" spans="1:21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2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5">
        <f t="shared" si="21"/>
        <v>51.004950495049506</v>
      </c>
      <c r="Q211" t="str">
        <f t="shared" si="23"/>
        <v>film &amp; video</v>
      </c>
      <c r="R211" t="str">
        <f t="shared" si="24"/>
        <v>documentary</v>
      </c>
      <c r="S211" s="9">
        <f t="shared" si="25"/>
        <v>42496.208333333328</v>
      </c>
      <c r="T211" s="9">
        <f t="shared" si="26"/>
        <v>42503.208333333328</v>
      </c>
      <c r="U211">
        <f t="shared" si="27"/>
        <v>2016</v>
      </c>
    </row>
    <row r="212" spans="1:21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2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5">
        <f t="shared" si="21"/>
        <v>28.044247787610619</v>
      </c>
      <c r="Q212" t="str">
        <f t="shared" si="23"/>
        <v>film &amp; video</v>
      </c>
      <c r="R212" t="str">
        <f t="shared" si="24"/>
        <v>science fiction</v>
      </c>
      <c r="S212" s="9">
        <f t="shared" si="25"/>
        <v>42797.25</v>
      </c>
      <c r="T212" s="9">
        <f t="shared" si="26"/>
        <v>42824.208333333328</v>
      </c>
      <c r="U212">
        <f t="shared" si="27"/>
        <v>2017</v>
      </c>
    </row>
    <row r="213" spans="1:21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2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5">
        <f t="shared" si="21"/>
        <v>60.984615384615381</v>
      </c>
      <c r="Q213" t="str">
        <f t="shared" si="23"/>
        <v>theater</v>
      </c>
      <c r="R213" t="str">
        <f t="shared" si="24"/>
        <v>plays</v>
      </c>
      <c r="S213" s="9">
        <f t="shared" si="25"/>
        <v>41513.208333333336</v>
      </c>
      <c r="T213" s="9">
        <f t="shared" si="26"/>
        <v>41537.208333333336</v>
      </c>
      <c r="U213">
        <f t="shared" si="27"/>
        <v>2013</v>
      </c>
    </row>
    <row r="214" spans="1:21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2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5">
        <f t="shared" si="21"/>
        <v>73.214285714285708</v>
      </c>
      <c r="Q214" t="str">
        <f t="shared" si="23"/>
        <v>theater</v>
      </c>
      <c r="R214" t="str">
        <f t="shared" si="24"/>
        <v>plays</v>
      </c>
      <c r="S214" s="9">
        <f t="shared" si="25"/>
        <v>43814.25</v>
      </c>
      <c r="T214" s="9">
        <f t="shared" si="26"/>
        <v>43860.25</v>
      </c>
      <c r="U214">
        <f t="shared" si="27"/>
        <v>2019</v>
      </c>
    </row>
    <row r="215" spans="1:21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2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5">
        <f t="shared" si="21"/>
        <v>39.997435299603637</v>
      </c>
      <c r="Q215" t="str">
        <f t="shared" si="23"/>
        <v>music</v>
      </c>
      <c r="R215" t="str">
        <f t="shared" si="24"/>
        <v>indie rock</v>
      </c>
      <c r="S215" s="9">
        <f t="shared" si="25"/>
        <v>40488.208333333336</v>
      </c>
      <c r="T215" s="9">
        <f t="shared" si="26"/>
        <v>40496.25</v>
      </c>
      <c r="U215">
        <f t="shared" si="27"/>
        <v>2010</v>
      </c>
    </row>
    <row r="216" spans="1:21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2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5">
        <f t="shared" si="21"/>
        <v>86.812121212121212</v>
      </c>
      <c r="Q216" t="str">
        <f t="shared" si="23"/>
        <v>music</v>
      </c>
      <c r="R216" t="str">
        <f t="shared" si="24"/>
        <v>rock</v>
      </c>
      <c r="S216" s="9">
        <f t="shared" si="25"/>
        <v>40409.208333333336</v>
      </c>
      <c r="T216" s="9">
        <f t="shared" si="26"/>
        <v>40415.208333333336</v>
      </c>
      <c r="U216">
        <f t="shared" si="27"/>
        <v>2010</v>
      </c>
    </row>
    <row r="217" spans="1:21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2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5">
        <f t="shared" si="21"/>
        <v>42.125874125874127</v>
      </c>
      <c r="Q217" t="str">
        <f t="shared" si="23"/>
        <v>theater</v>
      </c>
      <c r="R217" t="str">
        <f t="shared" si="24"/>
        <v>plays</v>
      </c>
      <c r="S217" s="9">
        <f t="shared" si="25"/>
        <v>43509.25</v>
      </c>
      <c r="T217" s="9">
        <f t="shared" si="26"/>
        <v>43511.25</v>
      </c>
      <c r="U217">
        <f t="shared" si="27"/>
        <v>2019</v>
      </c>
    </row>
    <row r="218" spans="1:21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2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5">
        <f t="shared" si="21"/>
        <v>103.97851239669421</v>
      </c>
      <c r="Q218" t="str">
        <f t="shared" si="23"/>
        <v>theater</v>
      </c>
      <c r="R218" t="str">
        <f t="shared" si="24"/>
        <v>plays</v>
      </c>
      <c r="S218" s="9">
        <f t="shared" si="25"/>
        <v>40869.25</v>
      </c>
      <c r="T218" s="9">
        <f t="shared" si="26"/>
        <v>40871.25</v>
      </c>
      <c r="U218">
        <f t="shared" si="27"/>
        <v>2011</v>
      </c>
    </row>
    <row r="219" spans="1:21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2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5">
        <f t="shared" si="21"/>
        <v>62.003211991434689</v>
      </c>
      <c r="Q219" t="str">
        <f t="shared" si="23"/>
        <v>film &amp; video</v>
      </c>
      <c r="R219" t="str">
        <f t="shared" si="24"/>
        <v>science fiction</v>
      </c>
      <c r="S219" s="9">
        <f t="shared" si="25"/>
        <v>43583.208333333328</v>
      </c>
      <c r="T219" s="9">
        <f t="shared" si="26"/>
        <v>43592.208333333328</v>
      </c>
      <c r="U219">
        <f t="shared" si="27"/>
        <v>2019</v>
      </c>
    </row>
    <row r="220" spans="1:21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2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5">
        <f t="shared" si="21"/>
        <v>31.005037783375315</v>
      </c>
      <c r="Q220" t="str">
        <f t="shared" si="23"/>
        <v>film &amp; video</v>
      </c>
      <c r="R220" t="str">
        <f t="shared" si="24"/>
        <v>shorts</v>
      </c>
      <c r="S220" s="9">
        <f t="shared" si="25"/>
        <v>40858.25</v>
      </c>
      <c r="T220" s="9">
        <f t="shared" si="26"/>
        <v>40892.25</v>
      </c>
      <c r="U220">
        <f t="shared" si="27"/>
        <v>2011</v>
      </c>
    </row>
    <row r="221" spans="1:21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2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5">
        <f t="shared" si="21"/>
        <v>89.991552956465242</v>
      </c>
      <c r="Q221" t="str">
        <f t="shared" si="23"/>
        <v>film &amp; video</v>
      </c>
      <c r="R221" t="str">
        <f t="shared" si="24"/>
        <v>animation</v>
      </c>
      <c r="S221" s="9">
        <f t="shared" si="25"/>
        <v>41137.208333333336</v>
      </c>
      <c r="T221" s="9">
        <f t="shared" si="26"/>
        <v>41149.208333333336</v>
      </c>
      <c r="U221">
        <f t="shared" si="27"/>
        <v>2012</v>
      </c>
    </row>
    <row r="222" spans="1:21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2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5">
        <f t="shared" si="21"/>
        <v>39.235294117647058</v>
      </c>
      <c r="Q222" t="str">
        <f t="shared" si="23"/>
        <v>theater</v>
      </c>
      <c r="R222" t="str">
        <f t="shared" si="24"/>
        <v>plays</v>
      </c>
      <c r="S222" s="9">
        <f t="shared" si="25"/>
        <v>40725.208333333336</v>
      </c>
      <c r="T222" s="9">
        <f t="shared" si="26"/>
        <v>40743.208333333336</v>
      </c>
      <c r="U222">
        <f t="shared" si="27"/>
        <v>2011</v>
      </c>
    </row>
    <row r="223" spans="1:21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2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5">
        <f t="shared" si="21"/>
        <v>54.993116108306566</v>
      </c>
      <c r="Q223" t="str">
        <f t="shared" si="23"/>
        <v>food</v>
      </c>
      <c r="R223" t="str">
        <f t="shared" si="24"/>
        <v>food trucks</v>
      </c>
      <c r="S223" s="9">
        <f t="shared" si="25"/>
        <v>41081.208333333336</v>
      </c>
      <c r="T223" s="9">
        <f t="shared" si="26"/>
        <v>41083.208333333336</v>
      </c>
      <c r="U223">
        <f t="shared" si="27"/>
        <v>2012</v>
      </c>
    </row>
    <row r="224" spans="1:21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2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5">
        <f t="shared" si="21"/>
        <v>47.992753623188406</v>
      </c>
      <c r="Q224" t="str">
        <f t="shared" si="23"/>
        <v>photography</v>
      </c>
      <c r="R224" t="str">
        <f t="shared" si="24"/>
        <v>photography books</v>
      </c>
      <c r="S224" s="9">
        <f t="shared" si="25"/>
        <v>41914.208333333336</v>
      </c>
      <c r="T224" s="9">
        <f t="shared" si="26"/>
        <v>41915.208333333336</v>
      </c>
      <c r="U224">
        <f t="shared" si="27"/>
        <v>2014</v>
      </c>
    </row>
    <row r="225" spans="1:21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2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5">
        <f t="shared" si="21"/>
        <v>87.966702470461868</v>
      </c>
      <c r="Q225" t="str">
        <f t="shared" si="23"/>
        <v>theater</v>
      </c>
      <c r="R225" t="str">
        <f t="shared" si="24"/>
        <v>plays</v>
      </c>
      <c r="S225" s="9">
        <f t="shared" si="25"/>
        <v>42445.208333333328</v>
      </c>
      <c r="T225" s="9">
        <f t="shared" si="26"/>
        <v>42459.208333333328</v>
      </c>
      <c r="U225">
        <f t="shared" si="27"/>
        <v>2016</v>
      </c>
    </row>
    <row r="226" spans="1:21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2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5">
        <f t="shared" si="21"/>
        <v>51.999165275459099</v>
      </c>
      <c r="Q226" t="str">
        <f t="shared" si="23"/>
        <v>film &amp; video</v>
      </c>
      <c r="R226" t="str">
        <f t="shared" si="24"/>
        <v>science fiction</v>
      </c>
      <c r="S226" s="9">
        <f t="shared" si="25"/>
        <v>41906.208333333336</v>
      </c>
      <c r="T226" s="9">
        <f t="shared" si="26"/>
        <v>41951.25</v>
      </c>
      <c r="U226">
        <f t="shared" si="27"/>
        <v>2014</v>
      </c>
    </row>
    <row r="227" spans="1:21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2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5">
        <f t="shared" si="21"/>
        <v>29.999659863945578</v>
      </c>
      <c r="Q227" t="str">
        <f t="shared" si="23"/>
        <v>music</v>
      </c>
      <c r="R227" t="str">
        <f t="shared" si="24"/>
        <v>rock</v>
      </c>
      <c r="S227" s="9">
        <f t="shared" si="25"/>
        <v>41762.208333333336</v>
      </c>
      <c r="T227" s="9">
        <f t="shared" si="26"/>
        <v>41762.208333333336</v>
      </c>
      <c r="U227">
        <f t="shared" si="27"/>
        <v>2014</v>
      </c>
    </row>
    <row r="228" spans="1:21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2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5">
        <f t="shared" si="21"/>
        <v>98.205357142857139</v>
      </c>
      <c r="Q228" t="str">
        <f t="shared" si="23"/>
        <v>photography</v>
      </c>
      <c r="R228" t="str">
        <f t="shared" si="24"/>
        <v>photography books</v>
      </c>
      <c r="S228" s="9">
        <f t="shared" si="25"/>
        <v>40276.208333333336</v>
      </c>
      <c r="T228" s="9">
        <f t="shared" si="26"/>
        <v>40313.208333333336</v>
      </c>
      <c r="U228">
        <f t="shared" si="27"/>
        <v>2010</v>
      </c>
    </row>
    <row r="229" spans="1:21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2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5">
        <f t="shared" si="21"/>
        <v>108.96182396606575</v>
      </c>
      <c r="Q229" t="str">
        <f t="shared" si="23"/>
        <v>games</v>
      </c>
      <c r="R229" t="str">
        <f t="shared" si="24"/>
        <v>mobile games</v>
      </c>
      <c r="S229" s="9">
        <f t="shared" si="25"/>
        <v>42139.208333333328</v>
      </c>
      <c r="T229" s="9">
        <f t="shared" si="26"/>
        <v>42145.208333333328</v>
      </c>
      <c r="U229">
        <f t="shared" si="27"/>
        <v>2015</v>
      </c>
    </row>
    <row r="230" spans="1:21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2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5">
        <f t="shared" si="21"/>
        <v>66.998379254457049</v>
      </c>
      <c r="Q230" t="str">
        <f t="shared" si="23"/>
        <v>film &amp; video</v>
      </c>
      <c r="R230" t="str">
        <f t="shared" si="24"/>
        <v>animation</v>
      </c>
      <c r="S230" s="9">
        <f t="shared" si="25"/>
        <v>42613.208333333328</v>
      </c>
      <c r="T230" s="9">
        <f t="shared" si="26"/>
        <v>42638.208333333328</v>
      </c>
      <c r="U230">
        <f t="shared" si="27"/>
        <v>2016</v>
      </c>
    </row>
    <row r="231" spans="1:21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2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5">
        <f t="shared" si="21"/>
        <v>64.99333594668758</v>
      </c>
      <c r="Q231" t="str">
        <f t="shared" si="23"/>
        <v>games</v>
      </c>
      <c r="R231" t="str">
        <f t="shared" si="24"/>
        <v>mobile games</v>
      </c>
      <c r="S231" s="9">
        <f t="shared" si="25"/>
        <v>42887.208333333328</v>
      </c>
      <c r="T231" s="9">
        <f t="shared" si="26"/>
        <v>42935.208333333328</v>
      </c>
      <c r="U231">
        <f t="shared" si="27"/>
        <v>2017</v>
      </c>
    </row>
    <row r="232" spans="1:21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2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5">
        <f t="shared" si="21"/>
        <v>99.841584158415841</v>
      </c>
      <c r="Q232" t="str">
        <f t="shared" si="23"/>
        <v>games</v>
      </c>
      <c r="R232" t="str">
        <f t="shared" si="24"/>
        <v>video games</v>
      </c>
      <c r="S232" s="9">
        <f t="shared" si="25"/>
        <v>43805.25</v>
      </c>
      <c r="T232" s="9">
        <f t="shared" si="26"/>
        <v>43805.25</v>
      </c>
      <c r="U232">
        <f t="shared" si="27"/>
        <v>2019</v>
      </c>
    </row>
    <row r="233" spans="1:21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2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5">
        <f t="shared" si="21"/>
        <v>82.432835820895519</v>
      </c>
      <c r="Q233" t="str">
        <f t="shared" si="23"/>
        <v>theater</v>
      </c>
      <c r="R233" t="str">
        <f t="shared" si="24"/>
        <v>plays</v>
      </c>
      <c r="S233" s="9">
        <f t="shared" si="25"/>
        <v>41415.208333333336</v>
      </c>
      <c r="T233" s="9">
        <f t="shared" si="26"/>
        <v>41473.208333333336</v>
      </c>
      <c r="U233">
        <f t="shared" si="27"/>
        <v>2013</v>
      </c>
    </row>
    <row r="234" spans="1:21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2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5">
        <f t="shared" si="21"/>
        <v>63.293478260869563</v>
      </c>
      <c r="Q234" t="str">
        <f t="shared" si="23"/>
        <v>theater</v>
      </c>
      <c r="R234" t="str">
        <f t="shared" si="24"/>
        <v>plays</v>
      </c>
      <c r="S234" s="9">
        <f t="shared" si="25"/>
        <v>42576.208333333328</v>
      </c>
      <c r="T234" s="9">
        <f t="shared" si="26"/>
        <v>42577.208333333328</v>
      </c>
      <c r="U234">
        <f t="shared" si="27"/>
        <v>2016</v>
      </c>
    </row>
    <row r="235" spans="1:21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2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5">
        <f t="shared" si="21"/>
        <v>96.774193548387103</v>
      </c>
      <c r="Q235" t="str">
        <f t="shared" si="23"/>
        <v>film &amp; video</v>
      </c>
      <c r="R235" t="str">
        <f t="shared" si="24"/>
        <v>animation</v>
      </c>
      <c r="S235" s="9">
        <f t="shared" si="25"/>
        <v>40706.208333333336</v>
      </c>
      <c r="T235" s="9">
        <f t="shared" si="26"/>
        <v>40722.208333333336</v>
      </c>
      <c r="U235">
        <f t="shared" si="27"/>
        <v>2011</v>
      </c>
    </row>
    <row r="236" spans="1:21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2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5">
        <f t="shared" si="21"/>
        <v>54.906040268456373</v>
      </c>
      <c r="Q236" t="str">
        <f t="shared" si="23"/>
        <v>games</v>
      </c>
      <c r="R236" t="str">
        <f t="shared" si="24"/>
        <v>video games</v>
      </c>
      <c r="S236" s="9">
        <f t="shared" si="25"/>
        <v>42969.208333333328</v>
      </c>
      <c r="T236" s="9">
        <f t="shared" si="26"/>
        <v>42976.208333333328</v>
      </c>
      <c r="U236">
        <f t="shared" si="27"/>
        <v>2017</v>
      </c>
    </row>
    <row r="237" spans="1:21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2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5">
        <f t="shared" si="21"/>
        <v>39.010869565217391</v>
      </c>
      <c r="Q237" t="str">
        <f t="shared" si="23"/>
        <v>film &amp; video</v>
      </c>
      <c r="R237" t="str">
        <f t="shared" si="24"/>
        <v>animation</v>
      </c>
      <c r="S237" s="9">
        <f t="shared" si="25"/>
        <v>42779.25</v>
      </c>
      <c r="T237" s="9">
        <f t="shared" si="26"/>
        <v>42784.25</v>
      </c>
      <c r="U237">
        <f t="shared" si="27"/>
        <v>2017</v>
      </c>
    </row>
    <row r="238" spans="1:21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2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5">
        <f t="shared" si="21"/>
        <v>75.84210526315789</v>
      </c>
      <c r="Q238" t="str">
        <f t="shared" si="23"/>
        <v>music</v>
      </c>
      <c r="R238" t="str">
        <f t="shared" si="24"/>
        <v>rock</v>
      </c>
      <c r="S238" s="9">
        <f t="shared" si="25"/>
        <v>43641.208333333328</v>
      </c>
      <c r="T238" s="9">
        <f t="shared" si="26"/>
        <v>43648.208333333328</v>
      </c>
      <c r="U238">
        <f t="shared" si="27"/>
        <v>2019</v>
      </c>
    </row>
    <row r="239" spans="1:21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2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5">
        <f t="shared" si="21"/>
        <v>45.051671732522799</v>
      </c>
      <c r="Q239" t="str">
        <f t="shared" si="23"/>
        <v>film &amp; video</v>
      </c>
      <c r="R239" t="str">
        <f t="shared" si="24"/>
        <v>animation</v>
      </c>
      <c r="S239" s="9">
        <f t="shared" si="25"/>
        <v>41754.208333333336</v>
      </c>
      <c r="T239" s="9">
        <f t="shared" si="26"/>
        <v>41756.208333333336</v>
      </c>
      <c r="U239">
        <f t="shared" si="27"/>
        <v>2014</v>
      </c>
    </row>
    <row r="240" spans="1:21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2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5">
        <f t="shared" si="21"/>
        <v>104.51546391752578</v>
      </c>
      <c r="Q240" t="str">
        <f t="shared" si="23"/>
        <v>theater</v>
      </c>
      <c r="R240" t="str">
        <f t="shared" si="24"/>
        <v>plays</v>
      </c>
      <c r="S240" s="9">
        <f t="shared" si="25"/>
        <v>43083.25</v>
      </c>
      <c r="T240" s="9">
        <f t="shared" si="26"/>
        <v>43108.25</v>
      </c>
      <c r="U240">
        <f t="shared" si="27"/>
        <v>2017</v>
      </c>
    </row>
    <row r="241" spans="1:21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2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5">
        <f t="shared" si="21"/>
        <v>76.268292682926827</v>
      </c>
      <c r="Q241" t="str">
        <f t="shared" si="23"/>
        <v>technology</v>
      </c>
      <c r="R241" t="str">
        <f t="shared" si="24"/>
        <v>wearables</v>
      </c>
      <c r="S241" s="9">
        <f t="shared" si="25"/>
        <v>42245.208333333328</v>
      </c>
      <c r="T241" s="9">
        <f t="shared" si="26"/>
        <v>42249.208333333328</v>
      </c>
      <c r="U241">
        <f t="shared" si="27"/>
        <v>2015</v>
      </c>
    </row>
    <row r="242" spans="1:21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2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5">
        <f t="shared" si="21"/>
        <v>69.015695067264573</v>
      </c>
      <c r="Q242" t="str">
        <f t="shared" si="23"/>
        <v>theater</v>
      </c>
      <c r="R242" t="str">
        <f t="shared" si="24"/>
        <v>plays</v>
      </c>
      <c r="S242" s="9">
        <f t="shared" si="25"/>
        <v>40396.208333333336</v>
      </c>
      <c r="T242" s="9">
        <f t="shared" si="26"/>
        <v>40397.208333333336</v>
      </c>
      <c r="U242">
        <f t="shared" si="27"/>
        <v>2010</v>
      </c>
    </row>
    <row r="243" spans="1:21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2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5">
        <f t="shared" si="21"/>
        <v>101.97684085510689</v>
      </c>
      <c r="Q243" t="str">
        <f t="shared" si="23"/>
        <v>publishing</v>
      </c>
      <c r="R243" t="str">
        <f t="shared" si="24"/>
        <v>nonfiction</v>
      </c>
      <c r="S243" s="9">
        <f t="shared" si="25"/>
        <v>41742.208333333336</v>
      </c>
      <c r="T243" s="9">
        <f t="shared" si="26"/>
        <v>41752.208333333336</v>
      </c>
      <c r="U243">
        <f t="shared" si="27"/>
        <v>2014</v>
      </c>
    </row>
    <row r="244" spans="1:21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2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5">
        <f t="shared" si="21"/>
        <v>42.915999999999997</v>
      </c>
      <c r="Q244" t="str">
        <f t="shared" si="23"/>
        <v>music</v>
      </c>
      <c r="R244" t="str">
        <f t="shared" si="24"/>
        <v>rock</v>
      </c>
      <c r="S244" s="9">
        <f t="shared" si="25"/>
        <v>42865.208333333328</v>
      </c>
      <c r="T244" s="9">
        <f t="shared" si="26"/>
        <v>42875.208333333328</v>
      </c>
      <c r="U244">
        <f t="shared" si="27"/>
        <v>2017</v>
      </c>
    </row>
    <row r="245" spans="1:21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2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5">
        <f t="shared" si="21"/>
        <v>43.025210084033617</v>
      </c>
      <c r="Q245" t="str">
        <f t="shared" si="23"/>
        <v>theater</v>
      </c>
      <c r="R245" t="str">
        <f t="shared" si="24"/>
        <v>plays</v>
      </c>
      <c r="S245" s="9">
        <f t="shared" si="25"/>
        <v>43163.25</v>
      </c>
      <c r="T245" s="9">
        <f t="shared" si="26"/>
        <v>43166.25</v>
      </c>
      <c r="U245">
        <f t="shared" si="27"/>
        <v>2018</v>
      </c>
    </row>
    <row r="246" spans="1:21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2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5">
        <f t="shared" si="21"/>
        <v>75.245283018867923</v>
      </c>
      <c r="Q246" t="str">
        <f t="shared" si="23"/>
        <v>theater</v>
      </c>
      <c r="R246" t="str">
        <f t="shared" si="24"/>
        <v>plays</v>
      </c>
      <c r="S246" s="9">
        <f t="shared" si="25"/>
        <v>41834.208333333336</v>
      </c>
      <c r="T246" s="9">
        <f t="shared" si="26"/>
        <v>41886.208333333336</v>
      </c>
      <c r="U246">
        <f t="shared" si="27"/>
        <v>2014</v>
      </c>
    </row>
    <row r="247" spans="1:21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2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5">
        <f t="shared" si="21"/>
        <v>69.023364485981304</v>
      </c>
      <c r="Q247" t="str">
        <f t="shared" si="23"/>
        <v>theater</v>
      </c>
      <c r="R247" t="str">
        <f t="shared" si="24"/>
        <v>plays</v>
      </c>
      <c r="S247" s="9">
        <f t="shared" si="25"/>
        <v>41736.208333333336</v>
      </c>
      <c r="T247" s="9">
        <f t="shared" si="26"/>
        <v>41737.208333333336</v>
      </c>
      <c r="U247">
        <f t="shared" si="27"/>
        <v>2014</v>
      </c>
    </row>
    <row r="248" spans="1:21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2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5">
        <f t="shared" si="21"/>
        <v>65.986486486486484</v>
      </c>
      <c r="Q248" t="str">
        <f t="shared" si="23"/>
        <v>technology</v>
      </c>
      <c r="R248" t="str">
        <f t="shared" si="24"/>
        <v>web</v>
      </c>
      <c r="S248" s="9">
        <f t="shared" si="25"/>
        <v>41491.208333333336</v>
      </c>
      <c r="T248" s="9">
        <f t="shared" si="26"/>
        <v>41495.208333333336</v>
      </c>
      <c r="U248">
        <f t="shared" si="27"/>
        <v>2013</v>
      </c>
    </row>
    <row r="249" spans="1:21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2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5">
        <f t="shared" si="21"/>
        <v>98.013800424628457</v>
      </c>
      <c r="Q249" t="str">
        <f t="shared" si="23"/>
        <v>publishing</v>
      </c>
      <c r="R249" t="str">
        <f t="shared" si="24"/>
        <v>fiction</v>
      </c>
      <c r="S249" s="9">
        <f t="shared" si="25"/>
        <v>42726.25</v>
      </c>
      <c r="T249" s="9">
        <f t="shared" si="26"/>
        <v>42741.25</v>
      </c>
      <c r="U249">
        <f t="shared" si="27"/>
        <v>2016</v>
      </c>
    </row>
    <row r="250" spans="1:21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2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5">
        <f t="shared" si="21"/>
        <v>60.105504587155963</v>
      </c>
      <c r="Q250" t="str">
        <f t="shared" si="23"/>
        <v>games</v>
      </c>
      <c r="R250" t="str">
        <f t="shared" si="24"/>
        <v>mobile games</v>
      </c>
      <c r="S250" s="9">
        <f t="shared" si="25"/>
        <v>42004.25</v>
      </c>
      <c r="T250" s="9">
        <f t="shared" si="26"/>
        <v>42009.25</v>
      </c>
      <c r="U250">
        <f t="shared" si="27"/>
        <v>2014</v>
      </c>
    </row>
    <row r="251" spans="1:21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2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5">
        <f t="shared" si="21"/>
        <v>26.000773395204948</v>
      </c>
      <c r="Q251" t="str">
        <f t="shared" si="23"/>
        <v>publishing</v>
      </c>
      <c r="R251" t="str">
        <f t="shared" si="24"/>
        <v>translations</v>
      </c>
      <c r="S251" s="9">
        <f t="shared" si="25"/>
        <v>42006.25</v>
      </c>
      <c r="T251" s="9">
        <f t="shared" si="26"/>
        <v>42013.25</v>
      </c>
      <c r="U251">
        <f t="shared" si="27"/>
        <v>2015</v>
      </c>
    </row>
    <row r="252" spans="1:21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5">
        <f t="shared" si="21"/>
        <v>3</v>
      </c>
      <c r="Q252" t="str">
        <f t="shared" si="23"/>
        <v>music</v>
      </c>
      <c r="R252" t="str">
        <f t="shared" si="24"/>
        <v>rock</v>
      </c>
      <c r="S252" s="9">
        <f t="shared" si="25"/>
        <v>40203.25</v>
      </c>
      <c r="T252" s="9">
        <f t="shared" si="26"/>
        <v>40238.25</v>
      </c>
      <c r="U252">
        <f t="shared" si="27"/>
        <v>2010</v>
      </c>
    </row>
    <row r="253" spans="1:21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2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5">
        <f t="shared" si="21"/>
        <v>38.019801980198018</v>
      </c>
      <c r="Q253" t="str">
        <f t="shared" si="23"/>
        <v>theater</v>
      </c>
      <c r="R253" t="str">
        <f t="shared" si="24"/>
        <v>plays</v>
      </c>
      <c r="S253" s="9">
        <f t="shared" si="25"/>
        <v>41252.25</v>
      </c>
      <c r="T253" s="9">
        <f t="shared" si="26"/>
        <v>41254.25</v>
      </c>
      <c r="U253">
        <f t="shared" si="27"/>
        <v>2012</v>
      </c>
    </row>
    <row r="254" spans="1:21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2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5">
        <f t="shared" si="21"/>
        <v>106.15254237288136</v>
      </c>
      <c r="Q254" t="str">
        <f t="shared" si="23"/>
        <v>theater</v>
      </c>
      <c r="R254" t="str">
        <f t="shared" si="24"/>
        <v>plays</v>
      </c>
      <c r="S254" s="9">
        <f t="shared" si="25"/>
        <v>41572.208333333336</v>
      </c>
      <c r="T254" s="9">
        <f t="shared" si="26"/>
        <v>41577.208333333336</v>
      </c>
      <c r="U254">
        <f t="shared" si="27"/>
        <v>2013</v>
      </c>
    </row>
    <row r="255" spans="1:21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2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5">
        <f t="shared" si="21"/>
        <v>81.019475655430711</v>
      </c>
      <c r="Q255" t="str">
        <f t="shared" si="23"/>
        <v>film &amp; video</v>
      </c>
      <c r="R255" t="str">
        <f t="shared" si="24"/>
        <v>drama</v>
      </c>
      <c r="S255" s="9">
        <f t="shared" si="25"/>
        <v>40641.208333333336</v>
      </c>
      <c r="T255" s="9">
        <f t="shared" si="26"/>
        <v>40653.208333333336</v>
      </c>
      <c r="U255">
        <f t="shared" si="27"/>
        <v>2011</v>
      </c>
    </row>
    <row r="256" spans="1:21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2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5">
        <f t="shared" si="21"/>
        <v>96.647727272727266</v>
      </c>
      <c r="Q256" t="str">
        <f t="shared" si="23"/>
        <v>publishing</v>
      </c>
      <c r="R256" t="str">
        <f t="shared" si="24"/>
        <v>nonfiction</v>
      </c>
      <c r="S256" s="9">
        <f t="shared" si="25"/>
        <v>42787.25</v>
      </c>
      <c r="T256" s="9">
        <f t="shared" si="26"/>
        <v>42789.25</v>
      </c>
      <c r="U256">
        <f t="shared" si="27"/>
        <v>2017</v>
      </c>
    </row>
    <row r="257" spans="1:21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2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5">
        <f t="shared" si="21"/>
        <v>57.003535651149086</v>
      </c>
      <c r="Q257" t="str">
        <f t="shared" si="23"/>
        <v>music</v>
      </c>
      <c r="R257" t="str">
        <f t="shared" si="24"/>
        <v>rock</v>
      </c>
      <c r="S257" s="9">
        <f t="shared" si="25"/>
        <v>40590.25</v>
      </c>
      <c r="T257" s="9">
        <f t="shared" si="26"/>
        <v>40595.25</v>
      </c>
      <c r="U257">
        <f t="shared" si="27"/>
        <v>2011</v>
      </c>
    </row>
    <row r="258" spans="1:21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2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5">
        <f t="shared" ref="P258:P321" si="28">E258/H258</f>
        <v>63.93333333333333</v>
      </c>
      <c r="Q258" t="str">
        <f t="shared" si="23"/>
        <v>music</v>
      </c>
      <c r="R258" t="str">
        <f t="shared" si="24"/>
        <v>rock</v>
      </c>
      <c r="S258" s="9">
        <f t="shared" si="25"/>
        <v>42393.25</v>
      </c>
      <c r="T258" s="9">
        <f t="shared" si="26"/>
        <v>42430.25</v>
      </c>
      <c r="U258">
        <f t="shared" si="27"/>
        <v>2016</v>
      </c>
    </row>
    <row r="259" spans="1:21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9">ROUND(E259/D259*100,0)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5">
        <f t="shared" si="28"/>
        <v>90.456521739130437</v>
      </c>
      <c r="Q259" t="str">
        <f t="shared" ref="Q259:Q322" si="30">LEFT(O259,SEARCH("/",O259)-1)</f>
        <v>theater</v>
      </c>
      <c r="R259" t="str">
        <f t="shared" ref="R259:R322" si="31">RIGHT(O259,LEN(O259)-SEARCH("/",O259))</f>
        <v>plays</v>
      </c>
      <c r="S259" s="9">
        <f t="shared" ref="S259:S322" si="32">(((K259/60)/60)/24)+DATE(1970,1,1)</f>
        <v>41338.25</v>
      </c>
      <c r="T259" s="9">
        <f t="shared" ref="T259:T322" si="33">(((L259/60)/60)/24)+DATE(1970,1,1)</f>
        <v>41352.208333333336</v>
      </c>
      <c r="U259">
        <f t="shared" ref="U259:U322" si="34">YEAR(S259)</f>
        <v>2013</v>
      </c>
    </row>
    <row r="260" spans="1:21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9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5">
        <f t="shared" si="28"/>
        <v>72.172043010752688</v>
      </c>
      <c r="Q260" t="str">
        <f t="shared" si="30"/>
        <v>theater</v>
      </c>
      <c r="R260" t="str">
        <f t="shared" si="31"/>
        <v>plays</v>
      </c>
      <c r="S260" s="9">
        <f t="shared" si="32"/>
        <v>42712.25</v>
      </c>
      <c r="T260" s="9">
        <f t="shared" si="33"/>
        <v>42732.25</v>
      </c>
      <c r="U260">
        <f t="shared" si="34"/>
        <v>2016</v>
      </c>
    </row>
    <row r="261" spans="1:21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9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5">
        <f t="shared" si="28"/>
        <v>77.934782608695656</v>
      </c>
      <c r="Q261" t="str">
        <f t="shared" si="30"/>
        <v>photography</v>
      </c>
      <c r="R261" t="str">
        <f t="shared" si="31"/>
        <v>photography books</v>
      </c>
      <c r="S261" s="9">
        <f t="shared" si="32"/>
        <v>41251.25</v>
      </c>
      <c r="T261" s="9">
        <f t="shared" si="33"/>
        <v>41270.25</v>
      </c>
      <c r="U261">
        <f t="shared" si="34"/>
        <v>2012</v>
      </c>
    </row>
    <row r="262" spans="1:21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9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5">
        <f t="shared" si="28"/>
        <v>38.065134099616856</v>
      </c>
      <c r="Q262" t="str">
        <f t="shared" si="30"/>
        <v>music</v>
      </c>
      <c r="R262" t="str">
        <f t="shared" si="31"/>
        <v>rock</v>
      </c>
      <c r="S262" s="9">
        <f t="shared" si="32"/>
        <v>41180.208333333336</v>
      </c>
      <c r="T262" s="9">
        <f t="shared" si="33"/>
        <v>41192.208333333336</v>
      </c>
      <c r="U262">
        <f t="shared" si="34"/>
        <v>2012</v>
      </c>
    </row>
    <row r="263" spans="1:21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9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5">
        <f t="shared" si="28"/>
        <v>57.936123348017624</v>
      </c>
      <c r="Q263" t="str">
        <f t="shared" si="30"/>
        <v>music</v>
      </c>
      <c r="R263" t="str">
        <f t="shared" si="31"/>
        <v>rock</v>
      </c>
      <c r="S263" s="9">
        <f t="shared" si="32"/>
        <v>40415.208333333336</v>
      </c>
      <c r="T263" s="9">
        <f t="shared" si="33"/>
        <v>40419.208333333336</v>
      </c>
      <c r="U263">
        <f t="shared" si="34"/>
        <v>2010</v>
      </c>
    </row>
    <row r="264" spans="1:21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9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5">
        <f t="shared" si="28"/>
        <v>49.794392523364486</v>
      </c>
      <c r="Q264" t="str">
        <f t="shared" si="30"/>
        <v>music</v>
      </c>
      <c r="R264" t="str">
        <f t="shared" si="31"/>
        <v>indie rock</v>
      </c>
      <c r="S264" s="9">
        <f t="shared" si="32"/>
        <v>40638.208333333336</v>
      </c>
      <c r="T264" s="9">
        <f t="shared" si="33"/>
        <v>40664.208333333336</v>
      </c>
      <c r="U264">
        <f t="shared" si="34"/>
        <v>2011</v>
      </c>
    </row>
    <row r="265" spans="1:21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9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5">
        <f t="shared" si="28"/>
        <v>54.050251256281406</v>
      </c>
      <c r="Q265" t="str">
        <f t="shared" si="30"/>
        <v>photography</v>
      </c>
      <c r="R265" t="str">
        <f t="shared" si="31"/>
        <v>photography books</v>
      </c>
      <c r="S265" s="9">
        <f t="shared" si="32"/>
        <v>40187.25</v>
      </c>
      <c r="T265" s="9">
        <f t="shared" si="33"/>
        <v>40187.25</v>
      </c>
      <c r="U265">
        <f t="shared" si="34"/>
        <v>2010</v>
      </c>
    </row>
    <row r="266" spans="1:21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9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5">
        <f t="shared" si="28"/>
        <v>30.002721335268504</v>
      </c>
      <c r="Q266" t="str">
        <f t="shared" si="30"/>
        <v>theater</v>
      </c>
      <c r="R266" t="str">
        <f t="shared" si="31"/>
        <v>plays</v>
      </c>
      <c r="S266" s="9">
        <f t="shared" si="32"/>
        <v>41317.25</v>
      </c>
      <c r="T266" s="9">
        <f t="shared" si="33"/>
        <v>41333.25</v>
      </c>
      <c r="U266">
        <f t="shared" si="34"/>
        <v>2013</v>
      </c>
    </row>
    <row r="267" spans="1:21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9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5">
        <f t="shared" si="28"/>
        <v>70.127906976744185</v>
      </c>
      <c r="Q267" t="str">
        <f t="shared" si="30"/>
        <v>theater</v>
      </c>
      <c r="R267" t="str">
        <f t="shared" si="31"/>
        <v>plays</v>
      </c>
      <c r="S267" s="9">
        <f t="shared" si="32"/>
        <v>42372.25</v>
      </c>
      <c r="T267" s="9">
        <f t="shared" si="33"/>
        <v>42416.25</v>
      </c>
      <c r="U267">
        <f t="shared" si="34"/>
        <v>2016</v>
      </c>
    </row>
    <row r="268" spans="1:21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9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5">
        <f t="shared" si="28"/>
        <v>26.996228786926462</v>
      </c>
      <c r="Q268" t="str">
        <f t="shared" si="30"/>
        <v>music</v>
      </c>
      <c r="R268" t="str">
        <f t="shared" si="31"/>
        <v>jazz</v>
      </c>
      <c r="S268" s="9">
        <f t="shared" si="32"/>
        <v>41950.25</v>
      </c>
      <c r="T268" s="9">
        <f t="shared" si="33"/>
        <v>41983.25</v>
      </c>
      <c r="U268">
        <f t="shared" si="34"/>
        <v>2014</v>
      </c>
    </row>
    <row r="269" spans="1:21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9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5">
        <f t="shared" si="28"/>
        <v>51.990606936416185</v>
      </c>
      <c r="Q269" t="str">
        <f t="shared" si="30"/>
        <v>theater</v>
      </c>
      <c r="R269" t="str">
        <f t="shared" si="31"/>
        <v>plays</v>
      </c>
      <c r="S269" s="9">
        <f t="shared" si="32"/>
        <v>41206.208333333336</v>
      </c>
      <c r="T269" s="9">
        <f t="shared" si="33"/>
        <v>41222.25</v>
      </c>
      <c r="U269">
        <f t="shared" si="34"/>
        <v>2012</v>
      </c>
    </row>
    <row r="270" spans="1:21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9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5">
        <f t="shared" si="28"/>
        <v>56.416666666666664</v>
      </c>
      <c r="Q270" t="str">
        <f t="shared" si="30"/>
        <v>film &amp; video</v>
      </c>
      <c r="R270" t="str">
        <f t="shared" si="31"/>
        <v>documentary</v>
      </c>
      <c r="S270" s="9">
        <f t="shared" si="32"/>
        <v>41186.208333333336</v>
      </c>
      <c r="T270" s="9">
        <f t="shared" si="33"/>
        <v>41232.25</v>
      </c>
      <c r="U270">
        <f t="shared" si="34"/>
        <v>2012</v>
      </c>
    </row>
    <row r="271" spans="1:21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9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5">
        <f t="shared" si="28"/>
        <v>101.63218390804597</v>
      </c>
      <c r="Q271" t="str">
        <f t="shared" si="30"/>
        <v>film &amp; video</v>
      </c>
      <c r="R271" t="str">
        <f t="shared" si="31"/>
        <v>television</v>
      </c>
      <c r="S271" s="9">
        <f t="shared" si="32"/>
        <v>43496.25</v>
      </c>
      <c r="T271" s="9">
        <f t="shared" si="33"/>
        <v>43517.25</v>
      </c>
      <c r="U271">
        <f t="shared" si="34"/>
        <v>2019</v>
      </c>
    </row>
    <row r="272" spans="1:21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9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5">
        <f t="shared" si="28"/>
        <v>25.005291005291006</v>
      </c>
      <c r="Q272" t="str">
        <f t="shared" si="30"/>
        <v>games</v>
      </c>
      <c r="R272" t="str">
        <f t="shared" si="31"/>
        <v>video games</v>
      </c>
      <c r="S272" s="9">
        <f t="shared" si="32"/>
        <v>40514.25</v>
      </c>
      <c r="T272" s="9">
        <f t="shared" si="33"/>
        <v>40516.25</v>
      </c>
      <c r="U272">
        <f t="shared" si="34"/>
        <v>2010</v>
      </c>
    </row>
    <row r="273" spans="1:21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9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5">
        <f t="shared" si="28"/>
        <v>32.016393442622949</v>
      </c>
      <c r="Q273" t="str">
        <f t="shared" si="30"/>
        <v>photography</v>
      </c>
      <c r="R273" t="str">
        <f t="shared" si="31"/>
        <v>photography books</v>
      </c>
      <c r="S273" s="9">
        <f t="shared" si="32"/>
        <v>42345.25</v>
      </c>
      <c r="T273" s="9">
        <f t="shared" si="33"/>
        <v>42376.25</v>
      </c>
      <c r="U273">
        <f t="shared" si="34"/>
        <v>2015</v>
      </c>
    </row>
    <row r="274" spans="1:21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9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5">
        <f t="shared" si="28"/>
        <v>82.021647307286173</v>
      </c>
      <c r="Q274" t="str">
        <f t="shared" si="30"/>
        <v>theater</v>
      </c>
      <c r="R274" t="str">
        <f t="shared" si="31"/>
        <v>plays</v>
      </c>
      <c r="S274" s="9">
        <f t="shared" si="32"/>
        <v>43656.208333333328</v>
      </c>
      <c r="T274" s="9">
        <f t="shared" si="33"/>
        <v>43681.208333333328</v>
      </c>
      <c r="U274">
        <f t="shared" si="34"/>
        <v>2019</v>
      </c>
    </row>
    <row r="275" spans="1:21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9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5">
        <f t="shared" si="28"/>
        <v>37.957446808510639</v>
      </c>
      <c r="Q275" t="str">
        <f t="shared" si="30"/>
        <v>theater</v>
      </c>
      <c r="R275" t="str">
        <f t="shared" si="31"/>
        <v>plays</v>
      </c>
      <c r="S275" s="9">
        <f t="shared" si="32"/>
        <v>42995.208333333328</v>
      </c>
      <c r="T275" s="9">
        <f t="shared" si="33"/>
        <v>42998.208333333328</v>
      </c>
      <c r="U275">
        <f t="shared" si="34"/>
        <v>2017</v>
      </c>
    </row>
    <row r="276" spans="1:21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9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5">
        <f t="shared" si="28"/>
        <v>51.533333333333331</v>
      </c>
      <c r="Q276" t="str">
        <f t="shared" si="30"/>
        <v>theater</v>
      </c>
      <c r="R276" t="str">
        <f t="shared" si="31"/>
        <v>plays</v>
      </c>
      <c r="S276" s="9">
        <f t="shared" si="32"/>
        <v>43045.25</v>
      </c>
      <c r="T276" s="9">
        <f t="shared" si="33"/>
        <v>43050.25</v>
      </c>
      <c r="U276">
        <f t="shared" si="34"/>
        <v>2017</v>
      </c>
    </row>
    <row r="277" spans="1:21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9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5">
        <f t="shared" si="28"/>
        <v>81.198275862068968</v>
      </c>
      <c r="Q277" t="str">
        <f t="shared" si="30"/>
        <v>publishing</v>
      </c>
      <c r="R277" t="str">
        <f t="shared" si="31"/>
        <v>translations</v>
      </c>
      <c r="S277" s="9">
        <f t="shared" si="32"/>
        <v>43561.208333333328</v>
      </c>
      <c r="T277" s="9">
        <f t="shared" si="33"/>
        <v>43569.208333333328</v>
      </c>
      <c r="U277">
        <f t="shared" si="34"/>
        <v>2019</v>
      </c>
    </row>
    <row r="278" spans="1:21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9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5">
        <f t="shared" si="28"/>
        <v>40.030075187969928</v>
      </c>
      <c r="Q278" t="str">
        <f t="shared" si="30"/>
        <v>games</v>
      </c>
      <c r="R278" t="str">
        <f t="shared" si="31"/>
        <v>video games</v>
      </c>
      <c r="S278" s="9">
        <f t="shared" si="32"/>
        <v>41018.208333333336</v>
      </c>
      <c r="T278" s="9">
        <f t="shared" si="33"/>
        <v>41023.208333333336</v>
      </c>
      <c r="U278">
        <f t="shared" si="34"/>
        <v>2012</v>
      </c>
    </row>
    <row r="279" spans="1:21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9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5">
        <f t="shared" si="28"/>
        <v>89.939759036144579</v>
      </c>
      <c r="Q279" t="str">
        <f t="shared" si="30"/>
        <v>theater</v>
      </c>
      <c r="R279" t="str">
        <f t="shared" si="31"/>
        <v>plays</v>
      </c>
      <c r="S279" s="9">
        <f t="shared" si="32"/>
        <v>40378.208333333336</v>
      </c>
      <c r="T279" s="9">
        <f t="shared" si="33"/>
        <v>40380.208333333336</v>
      </c>
      <c r="U279">
        <f t="shared" si="34"/>
        <v>2010</v>
      </c>
    </row>
    <row r="280" spans="1:21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9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5">
        <f t="shared" si="28"/>
        <v>96.692307692307693</v>
      </c>
      <c r="Q280" t="str">
        <f t="shared" si="30"/>
        <v>technology</v>
      </c>
      <c r="R280" t="str">
        <f t="shared" si="31"/>
        <v>web</v>
      </c>
      <c r="S280" s="9">
        <f t="shared" si="32"/>
        <v>41239.25</v>
      </c>
      <c r="T280" s="9">
        <f t="shared" si="33"/>
        <v>41264.25</v>
      </c>
      <c r="U280">
        <f t="shared" si="34"/>
        <v>2012</v>
      </c>
    </row>
    <row r="281" spans="1:21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9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5">
        <f t="shared" si="28"/>
        <v>25.010989010989011</v>
      </c>
      <c r="Q281" t="str">
        <f t="shared" si="30"/>
        <v>theater</v>
      </c>
      <c r="R281" t="str">
        <f t="shared" si="31"/>
        <v>plays</v>
      </c>
      <c r="S281" s="9">
        <f t="shared" si="32"/>
        <v>43346.208333333328</v>
      </c>
      <c r="T281" s="9">
        <f t="shared" si="33"/>
        <v>43349.208333333328</v>
      </c>
      <c r="U281">
        <f t="shared" si="34"/>
        <v>2018</v>
      </c>
    </row>
    <row r="282" spans="1:21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9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5">
        <f t="shared" si="28"/>
        <v>36.987277353689571</v>
      </c>
      <c r="Q282" t="str">
        <f t="shared" si="30"/>
        <v>film &amp; video</v>
      </c>
      <c r="R282" t="str">
        <f t="shared" si="31"/>
        <v>animation</v>
      </c>
      <c r="S282" s="9">
        <f t="shared" si="32"/>
        <v>43060.25</v>
      </c>
      <c r="T282" s="9">
        <f t="shared" si="33"/>
        <v>43066.25</v>
      </c>
      <c r="U282">
        <f t="shared" si="34"/>
        <v>2017</v>
      </c>
    </row>
    <row r="283" spans="1:21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9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5">
        <f t="shared" si="28"/>
        <v>73.012609117361791</v>
      </c>
      <c r="Q283" t="str">
        <f t="shared" si="30"/>
        <v>theater</v>
      </c>
      <c r="R283" t="str">
        <f t="shared" si="31"/>
        <v>plays</v>
      </c>
      <c r="S283" s="9">
        <f t="shared" si="32"/>
        <v>40979.25</v>
      </c>
      <c r="T283" s="9">
        <f t="shared" si="33"/>
        <v>41000.208333333336</v>
      </c>
      <c r="U283">
        <f t="shared" si="34"/>
        <v>2012</v>
      </c>
    </row>
    <row r="284" spans="1:21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9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5">
        <f t="shared" si="28"/>
        <v>68.240601503759393</v>
      </c>
      <c r="Q284" t="str">
        <f t="shared" si="30"/>
        <v>film &amp; video</v>
      </c>
      <c r="R284" t="str">
        <f t="shared" si="31"/>
        <v>television</v>
      </c>
      <c r="S284" s="9">
        <f t="shared" si="32"/>
        <v>42701.25</v>
      </c>
      <c r="T284" s="9">
        <f t="shared" si="33"/>
        <v>42707.25</v>
      </c>
      <c r="U284">
        <f t="shared" si="34"/>
        <v>2016</v>
      </c>
    </row>
    <row r="285" spans="1:21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9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5">
        <f t="shared" si="28"/>
        <v>52.310344827586206</v>
      </c>
      <c r="Q285" t="str">
        <f t="shared" si="30"/>
        <v>music</v>
      </c>
      <c r="R285" t="str">
        <f t="shared" si="31"/>
        <v>rock</v>
      </c>
      <c r="S285" s="9">
        <f t="shared" si="32"/>
        <v>42520.208333333328</v>
      </c>
      <c r="T285" s="9">
        <f t="shared" si="33"/>
        <v>42525.208333333328</v>
      </c>
      <c r="U285">
        <f t="shared" si="34"/>
        <v>2016</v>
      </c>
    </row>
    <row r="286" spans="1:21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9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5">
        <f t="shared" si="28"/>
        <v>61.765151515151516</v>
      </c>
      <c r="Q286" t="str">
        <f t="shared" si="30"/>
        <v>technology</v>
      </c>
      <c r="R286" t="str">
        <f t="shared" si="31"/>
        <v>web</v>
      </c>
      <c r="S286" s="9">
        <f t="shared" si="32"/>
        <v>41030.208333333336</v>
      </c>
      <c r="T286" s="9">
        <f t="shared" si="33"/>
        <v>41035.208333333336</v>
      </c>
      <c r="U286">
        <f t="shared" si="34"/>
        <v>2012</v>
      </c>
    </row>
    <row r="287" spans="1:21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9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5">
        <f t="shared" si="28"/>
        <v>25.027559055118111</v>
      </c>
      <c r="Q287" t="str">
        <f t="shared" si="30"/>
        <v>theater</v>
      </c>
      <c r="R287" t="str">
        <f t="shared" si="31"/>
        <v>plays</v>
      </c>
      <c r="S287" s="9">
        <f t="shared" si="32"/>
        <v>42623.208333333328</v>
      </c>
      <c r="T287" s="9">
        <f t="shared" si="33"/>
        <v>42661.208333333328</v>
      </c>
      <c r="U287">
        <f t="shared" si="34"/>
        <v>2016</v>
      </c>
    </row>
    <row r="288" spans="1:21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9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5">
        <f t="shared" si="28"/>
        <v>106.28804347826087</v>
      </c>
      <c r="Q288" t="str">
        <f t="shared" si="30"/>
        <v>theater</v>
      </c>
      <c r="R288" t="str">
        <f t="shared" si="31"/>
        <v>plays</v>
      </c>
      <c r="S288" s="9">
        <f t="shared" si="32"/>
        <v>42697.25</v>
      </c>
      <c r="T288" s="9">
        <f t="shared" si="33"/>
        <v>42704.25</v>
      </c>
      <c r="U288">
        <f t="shared" si="34"/>
        <v>2016</v>
      </c>
    </row>
    <row r="289" spans="1:21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9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5">
        <f t="shared" si="28"/>
        <v>75.07386363636364</v>
      </c>
      <c r="Q289" t="str">
        <f t="shared" si="30"/>
        <v>music</v>
      </c>
      <c r="R289" t="str">
        <f t="shared" si="31"/>
        <v>electric music</v>
      </c>
      <c r="S289" s="9">
        <f t="shared" si="32"/>
        <v>42122.208333333328</v>
      </c>
      <c r="T289" s="9">
        <f t="shared" si="33"/>
        <v>42122.208333333328</v>
      </c>
      <c r="U289">
        <f t="shared" si="34"/>
        <v>2015</v>
      </c>
    </row>
    <row r="290" spans="1:21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9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5">
        <f t="shared" si="28"/>
        <v>39.970802919708028</v>
      </c>
      <c r="Q290" t="str">
        <f t="shared" si="30"/>
        <v>music</v>
      </c>
      <c r="R290" t="str">
        <f t="shared" si="31"/>
        <v>metal</v>
      </c>
      <c r="S290" s="9">
        <f t="shared" si="32"/>
        <v>40982.208333333336</v>
      </c>
      <c r="T290" s="9">
        <f t="shared" si="33"/>
        <v>40983.208333333336</v>
      </c>
      <c r="U290">
        <f t="shared" si="34"/>
        <v>2012</v>
      </c>
    </row>
    <row r="291" spans="1:21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9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5">
        <f t="shared" si="28"/>
        <v>39.982195845697326</v>
      </c>
      <c r="Q291" t="str">
        <f t="shared" si="30"/>
        <v>theater</v>
      </c>
      <c r="R291" t="str">
        <f t="shared" si="31"/>
        <v>plays</v>
      </c>
      <c r="S291" s="9">
        <f t="shared" si="32"/>
        <v>42219.208333333328</v>
      </c>
      <c r="T291" s="9">
        <f t="shared" si="33"/>
        <v>42222.208333333328</v>
      </c>
      <c r="U291">
        <f t="shared" si="34"/>
        <v>2015</v>
      </c>
    </row>
    <row r="292" spans="1:21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9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5">
        <f t="shared" si="28"/>
        <v>101.01541850220265</v>
      </c>
      <c r="Q292" t="str">
        <f t="shared" si="30"/>
        <v>film &amp; video</v>
      </c>
      <c r="R292" t="str">
        <f t="shared" si="31"/>
        <v>documentary</v>
      </c>
      <c r="S292" s="9">
        <f t="shared" si="32"/>
        <v>41404.208333333336</v>
      </c>
      <c r="T292" s="9">
        <f t="shared" si="33"/>
        <v>41436.208333333336</v>
      </c>
      <c r="U292">
        <f t="shared" si="34"/>
        <v>2013</v>
      </c>
    </row>
    <row r="293" spans="1:21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9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5">
        <f t="shared" si="28"/>
        <v>76.813084112149539</v>
      </c>
      <c r="Q293" t="str">
        <f t="shared" si="30"/>
        <v>technology</v>
      </c>
      <c r="R293" t="str">
        <f t="shared" si="31"/>
        <v>web</v>
      </c>
      <c r="S293" s="9">
        <f t="shared" si="32"/>
        <v>40831.208333333336</v>
      </c>
      <c r="T293" s="9">
        <f t="shared" si="33"/>
        <v>40835.208333333336</v>
      </c>
      <c r="U293">
        <f t="shared" si="34"/>
        <v>2011</v>
      </c>
    </row>
    <row r="294" spans="1:21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9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5">
        <f t="shared" si="28"/>
        <v>71.7</v>
      </c>
      <c r="Q294" t="str">
        <f t="shared" si="30"/>
        <v>food</v>
      </c>
      <c r="R294" t="str">
        <f t="shared" si="31"/>
        <v>food trucks</v>
      </c>
      <c r="S294" s="9">
        <f t="shared" si="32"/>
        <v>40984.208333333336</v>
      </c>
      <c r="T294" s="9">
        <f t="shared" si="33"/>
        <v>41002.208333333336</v>
      </c>
      <c r="U294">
        <f t="shared" si="34"/>
        <v>2012</v>
      </c>
    </row>
    <row r="295" spans="1:21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9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5">
        <f t="shared" si="28"/>
        <v>33.28125</v>
      </c>
      <c r="Q295" t="str">
        <f t="shared" si="30"/>
        <v>theater</v>
      </c>
      <c r="R295" t="str">
        <f t="shared" si="31"/>
        <v>plays</v>
      </c>
      <c r="S295" s="9">
        <f t="shared" si="32"/>
        <v>40456.208333333336</v>
      </c>
      <c r="T295" s="9">
        <f t="shared" si="33"/>
        <v>40465.208333333336</v>
      </c>
      <c r="U295">
        <f t="shared" si="34"/>
        <v>2010</v>
      </c>
    </row>
    <row r="296" spans="1:21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9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5">
        <f t="shared" si="28"/>
        <v>43.923497267759565</v>
      </c>
      <c r="Q296" t="str">
        <f t="shared" si="30"/>
        <v>theater</v>
      </c>
      <c r="R296" t="str">
        <f t="shared" si="31"/>
        <v>plays</v>
      </c>
      <c r="S296" s="9">
        <f t="shared" si="32"/>
        <v>43399.208333333328</v>
      </c>
      <c r="T296" s="9">
        <f t="shared" si="33"/>
        <v>43411.25</v>
      </c>
      <c r="U296">
        <f t="shared" si="34"/>
        <v>2018</v>
      </c>
    </row>
    <row r="297" spans="1:21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9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5">
        <f t="shared" si="28"/>
        <v>36.004712041884815</v>
      </c>
      <c r="Q297" t="str">
        <f t="shared" si="30"/>
        <v>theater</v>
      </c>
      <c r="R297" t="str">
        <f t="shared" si="31"/>
        <v>plays</v>
      </c>
      <c r="S297" s="9">
        <f t="shared" si="32"/>
        <v>41562.208333333336</v>
      </c>
      <c r="T297" s="9">
        <f t="shared" si="33"/>
        <v>41587.25</v>
      </c>
      <c r="U297">
        <f t="shared" si="34"/>
        <v>2013</v>
      </c>
    </row>
    <row r="298" spans="1:21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9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5">
        <f t="shared" si="28"/>
        <v>88.21052631578948</v>
      </c>
      <c r="Q298" t="str">
        <f t="shared" si="30"/>
        <v>theater</v>
      </c>
      <c r="R298" t="str">
        <f t="shared" si="31"/>
        <v>plays</v>
      </c>
      <c r="S298" s="9">
        <f t="shared" si="32"/>
        <v>43493.25</v>
      </c>
      <c r="T298" s="9">
        <f t="shared" si="33"/>
        <v>43515.25</v>
      </c>
      <c r="U298">
        <f t="shared" si="34"/>
        <v>2019</v>
      </c>
    </row>
    <row r="299" spans="1:21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9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5">
        <f t="shared" si="28"/>
        <v>65.240384615384613</v>
      </c>
      <c r="Q299" t="str">
        <f t="shared" si="30"/>
        <v>theater</v>
      </c>
      <c r="R299" t="str">
        <f t="shared" si="31"/>
        <v>plays</v>
      </c>
      <c r="S299" s="9">
        <f t="shared" si="32"/>
        <v>41653.25</v>
      </c>
      <c r="T299" s="9">
        <f t="shared" si="33"/>
        <v>41662.25</v>
      </c>
      <c r="U299">
        <f t="shared" si="34"/>
        <v>2014</v>
      </c>
    </row>
    <row r="300" spans="1:21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9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5">
        <f t="shared" si="28"/>
        <v>69.958333333333329</v>
      </c>
      <c r="Q300" t="str">
        <f t="shared" si="30"/>
        <v>music</v>
      </c>
      <c r="R300" t="str">
        <f t="shared" si="31"/>
        <v>rock</v>
      </c>
      <c r="S300" s="9">
        <f t="shared" si="32"/>
        <v>42426.25</v>
      </c>
      <c r="T300" s="9">
        <f t="shared" si="33"/>
        <v>42444.208333333328</v>
      </c>
      <c r="U300">
        <f t="shared" si="34"/>
        <v>2016</v>
      </c>
    </row>
    <row r="301" spans="1:21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9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5">
        <f t="shared" si="28"/>
        <v>39.877551020408163</v>
      </c>
      <c r="Q301" t="str">
        <f t="shared" si="30"/>
        <v>food</v>
      </c>
      <c r="R301" t="str">
        <f t="shared" si="31"/>
        <v>food trucks</v>
      </c>
      <c r="S301" s="9">
        <f t="shared" si="32"/>
        <v>42432.25</v>
      </c>
      <c r="T301" s="9">
        <f t="shared" si="33"/>
        <v>42488.208333333328</v>
      </c>
      <c r="U301">
        <f t="shared" si="34"/>
        <v>2016</v>
      </c>
    </row>
    <row r="302" spans="1:21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9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5">
        <f t="shared" si="28"/>
        <v>5</v>
      </c>
      <c r="Q302" t="str">
        <f t="shared" si="30"/>
        <v>publishing</v>
      </c>
      <c r="R302" t="str">
        <f t="shared" si="31"/>
        <v>nonfiction</v>
      </c>
      <c r="S302" s="9">
        <f t="shared" si="32"/>
        <v>42977.208333333328</v>
      </c>
      <c r="T302" s="9">
        <f t="shared" si="33"/>
        <v>42978.208333333328</v>
      </c>
      <c r="U302">
        <f t="shared" si="34"/>
        <v>2017</v>
      </c>
    </row>
    <row r="303" spans="1:21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9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5">
        <f t="shared" si="28"/>
        <v>41.023728813559323</v>
      </c>
      <c r="Q303" t="str">
        <f t="shared" si="30"/>
        <v>film &amp; video</v>
      </c>
      <c r="R303" t="str">
        <f t="shared" si="31"/>
        <v>documentary</v>
      </c>
      <c r="S303" s="9">
        <f t="shared" si="32"/>
        <v>42061.25</v>
      </c>
      <c r="T303" s="9">
        <f t="shared" si="33"/>
        <v>42078.208333333328</v>
      </c>
      <c r="U303">
        <f t="shared" si="34"/>
        <v>2015</v>
      </c>
    </row>
    <row r="304" spans="1:21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9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5">
        <f t="shared" si="28"/>
        <v>98.914285714285711</v>
      </c>
      <c r="Q304" t="str">
        <f t="shared" si="30"/>
        <v>theater</v>
      </c>
      <c r="R304" t="str">
        <f t="shared" si="31"/>
        <v>plays</v>
      </c>
      <c r="S304" s="9">
        <f t="shared" si="32"/>
        <v>43345.208333333328</v>
      </c>
      <c r="T304" s="9">
        <f t="shared" si="33"/>
        <v>43359.208333333328</v>
      </c>
      <c r="U304">
        <f t="shared" si="34"/>
        <v>2018</v>
      </c>
    </row>
    <row r="305" spans="1:21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9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5">
        <f t="shared" si="28"/>
        <v>87.78125</v>
      </c>
      <c r="Q305" t="str">
        <f t="shared" si="30"/>
        <v>music</v>
      </c>
      <c r="R305" t="str">
        <f t="shared" si="31"/>
        <v>indie rock</v>
      </c>
      <c r="S305" s="9">
        <f t="shared" si="32"/>
        <v>42376.25</v>
      </c>
      <c r="T305" s="9">
        <f t="shared" si="33"/>
        <v>42381.25</v>
      </c>
      <c r="U305">
        <f t="shared" si="34"/>
        <v>2016</v>
      </c>
    </row>
    <row r="306" spans="1:21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9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5">
        <f t="shared" si="28"/>
        <v>80.767605633802816</v>
      </c>
      <c r="Q306" t="str">
        <f t="shared" si="30"/>
        <v>film &amp; video</v>
      </c>
      <c r="R306" t="str">
        <f t="shared" si="31"/>
        <v>documentary</v>
      </c>
      <c r="S306" s="9">
        <f t="shared" si="32"/>
        <v>42589.208333333328</v>
      </c>
      <c r="T306" s="9">
        <f t="shared" si="33"/>
        <v>42630.208333333328</v>
      </c>
      <c r="U306">
        <f t="shared" si="34"/>
        <v>2016</v>
      </c>
    </row>
    <row r="307" spans="1:21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9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5">
        <f t="shared" si="28"/>
        <v>94.28235294117647</v>
      </c>
      <c r="Q307" t="str">
        <f t="shared" si="30"/>
        <v>theater</v>
      </c>
      <c r="R307" t="str">
        <f t="shared" si="31"/>
        <v>plays</v>
      </c>
      <c r="S307" s="9">
        <f t="shared" si="32"/>
        <v>42448.208333333328</v>
      </c>
      <c r="T307" s="9">
        <f t="shared" si="33"/>
        <v>42489.208333333328</v>
      </c>
      <c r="U307">
        <f t="shared" si="34"/>
        <v>2016</v>
      </c>
    </row>
    <row r="308" spans="1:21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9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5">
        <f t="shared" si="28"/>
        <v>73.428571428571431</v>
      </c>
      <c r="Q308" t="str">
        <f t="shared" si="30"/>
        <v>theater</v>
      </c>
      <c r="R308" t="str">
        <f t="shared" si="31"/>
        <v>plays</v>
      </c>
      <c r="S308" s="9">
        <f t="shared" si="32"/>
        <v>42930.208333333328</v>
      </c>
      <c r="T308" s="9">
        <f t="shared" si="33"/>
        <v>42933.208333333328</v>
      </c>
      <c r="U308">
        <f t="shared" si="34"/>
        <v>2017</v>
      </c>
    </row>
    <row r="309" spans="1:21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9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5">
        <f t="shared" si="28"/>
        <v>65.968133535660087</v>
      </c>
      <c r="Q309" t="str">
        <f t="shared" si="30"/>
        <v>publishing</v>
      </c>
      <c r="R309" t="str">
        <f t="shared" si="31"/>
        <v>fiction</v>
      </c>
      <c r="S309" s="9">
        <f t="shared" si="32"/>
        <v>41066.208333333336</v>
      </c>
      <c r="T309" s="9">
        <f t="shared" si="33"/>
        <v>41086.208333333336</v>
      </c>
      <c r="U309">
        <f t="shared" si="34"/>
        <v>2012</v>
      </c>
    </row>
    <row r="310" spans="1:21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9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5">
        <f t="shared" si="28"/>
        <v>109.04109589041096</v>
      </c>
      <c r="Q310" t="str">
        <f t="shared" si="30"/>
        <v>theater</v>
      </c>
      <c r="R310" t="str">
        <f t="shared" si="31"/>
        <v>plays</v>
      </c>
      <c r="S310" s="9">
        <f t="shared" si="32"/>
        <v>40651.208333333336</v>
      </c>
      <c r="T310" s="9">
        <f t="shared" si="33"/>
        <v>40652.208333333336</v>
      </c>
      <c r="U310">
        <f t="shared" si="34"/>
        <v>2011</v>
      </c>
    </row>
    <row r="311" spans="1:21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9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5">
        <f t="shared" si="28"/>
        <v>41.16</v>
      </c>
      <c r="Q311" t="str">
        <f t="shared" si="30"/>
        <v>music</v>
      </c>
      <c r="R311" t="str">
        <f t="shared" si="31"/>
        <v>indie rock</v>
      </c>
      <c r="S311" s="9">
        <f t="shared" si="32"/>
        <v>40807.208333333336</v>
      </c>
      <c r="T311" s="9">
        <f t="shared" si="33"/>
        <v>40827.208333333336</v>
      </c>
      <c r="U311">
        <f t="shared" si="34"/>
        <v>2011</v>
      </c>
    </row>
    <row r="312" spans="1:21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9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5">
        <f t="shared" si="28"/>
        <v>99.125</v>
      </c>
      <c r="Q312" t="str">
        <f t="shared" si="30"/>
        <v>games</v>
      </c>
      <c r="R312" t="str">
        <f t="shared" si="31"/>
        <v>video games</v>
      </c>
      <c r="S312" s="9">
        <f t="shared" si="32"/>
        <v>40277.208333333336</v>
      </c>
      <c r="T312" s="9">
        <f t="shared" si="33"/>
        <v>40293.208333333336</v>
      </c>
      <c r="U312">
        <f t="shared" si="34"/>
        <v>2010</v>
      </c>
    </row>
    <row r="313" spans="1:21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9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5">
        <f t="shared" si="28"/>
        <v>105.88429752066116</v>
      </c>
      <c r="Q313" t="str">
        <f t="shared" si="30"/>
        <v>theater</v>
      </c>
      <c r="R313" t="str">
        <f t="shared" si="31"/>
        <v>plays</v>
      </c>
      <c r="S313" s="9">
        <f t="shared" si="32"/>
        <v>40590.25</v>
      </c>
      <c r="T313" s="9">
        <f t="shared" si="33"/>
        <v>40602.25</v>
      </c>
      <c r="U313">
        <f t="shared" si="34"/>
        <v>2011</v>
      </c>
    </row>
    <row r="314" spans="1:21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9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5">
        <f t="shared" si="28"/>
        <v>48.996525921966864</v>
      </c>
      <c r="Q314" t="str">
        <f t="shared" si="30"/>
        <v>theater</v>
      </c>
      <c r="R314" t="str">
        <f t="shared" si="31"/>
        <v>plays</v>
      </c>
      <c r="S314" s="9">
        <f t="shared" si="32"/>
        <v>41572.208333333336</v>
      </c>
      <c r="T314" s="9">
        <f t="shared" si="33"/>
        <v>41579.208333333336</v>
      </c>
      <c r="U314">
        <f t="shared" si="34"/>
        <v>2013</v>
      </c>
    </row>
    <row r="315" spans="1:21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9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5">
        <f t="shared" si="28"/>
        <v>39</v>
      </c>
      <c r="Q315" t="str">
        <f t="shared" si="30"/>
        <v>music</v>
      </c>
      <c r="R315" t="str">
        <f t="shared" si="31"/>
        <v>rock</v>
      </c>
      <c r="S315" s="9">
        <f t="shared" si="32"/>
        <v>40966.25</v>
      </c>
      <c r="T315" s="9">
        <f t="shared" si="33"/>
        <v>40968.25</v>
      </c>
      <c r="U315">
        <f t="shared" si="34"/>
        <v>2012</v>
      </c>
    </row>
    <row r="316" spans="1:21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9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5">
        <f t="shared" si="28"/>
        <v>31.022556390977442</v>
      </c>
      <c r="Q316" t="str">
        <f t="shared" si="30"/>
        <v>film &amp; video</v>
      </c>
      <c r="R316" t="str">
        <f t="shared" si="31"/>
        <v>documentary</v>
      </c>
      <c r="S316" s="9">
        <f t="shared" si="32"/>
        <v>43536.208333333328</v>
      </c>
      <c r="T316" s="9">
        <f t="shared" si="33"/>
        <v>43541.208333333328</v>
      </c>
      <c r="U316">
        <f t="shared" si="34"/>
        <v>2019</v>
      </c>
    </row>
    <row r="317" spans="1:21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9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5">
        <f t="shared" si="28"/>
        <v>103.87096774193549</v>
      </c>
      <c r="Q317" t="str">
        <f t="shared" si="30"/>
        <v>theater</v>
      </c>
      <c r="R317" t="str">
        <f t="shared" si="31"/>
        <v>plays</v>
      </c>
      <c r="S317" s="9">
        <f t="shared" si="32"/>
        <v>41783.208333333336</v>
      </c>
      <c r="T317" s="9">
        <f t="shared" si="33"/>
        <v>41812.208333333336</v>
      </c>
      <c r="U317">
        <f t="shared" si="34"/>
        <v>2014</v>
      </c>
    </row>
    <row r="318" spans="1:21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9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5">
        <f t="shared" si="28"/>
        <v>59.268518518518519</v>
      </c>
      <c r="Q318" t="str">
        <f t="shared" si="30"/>
        <v>food</v>
      </c>
      <c r="R318" t="str">
        <f t="shared" si="31"/>
        <v>food trucks</v>
      </c>
      <c r="S318" s="9">
        <f t="shared" si="32"/>
        <v>43788.25</v>
      </c>
      <c r="T318" s="9">
        <f t="shared" si="33"/>
        <v>43789.25</v>
      </c>
      <c r="U318">
        <f t="shared" si="34"/>
        <v>2019</v>
      </c>
    </row>
    <row r="319" spans="1:21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9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5">
        <f t="shared" si="28"/>
        <v>42.3</v>
      </c>
      <c r="Q319" t="str">
        <f t="shared" si="30"/>
        <v>theater</v>
      </c>
      <c r="R319" t="str">
        <f t="shared" si="31"/>
        <v>plays</v>
      </c>
      <c r="S319" s="9">
        <f t="shared" si="32"/>
        <v>42869.208333333328</v>
      </c>
      <c r="T319" s="9">
        <f t="shared" si="33"/>
        <v>42882.208333333328</v>
      </c>
      <c r="U319">
        <f t="shared" si="34"/>
        <v>2017</v>
      </c>
    </row>
    <row r="320" spans="1:21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9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5">
        <f t="shared" si="28"/>
        <v>53.117647058823529</v>
      </c>
      <c r="Q320" t="str">
        <f t="shared" si="30"/>
        <v>music</v>
      </c>
      <c r="R320" t="str">
        <f t="shared" si="31"/>
        <v>rock</v>
      </c>
      <c r="S320" s="9">
        <f t="shared" si="32"/>
        <v>41684.25</v>
      </c>
      <c r="T320" s="9">
        <f t="shared" si="33"/>
        <v>41686.25</v>
      </c>
      <c r="U320">
        <f t="shared" si="34"/>
        <v>2014</v>
      </c>
    </row>
    <row r="321" spans="1:21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9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5">
        <f t="shared" si="28"/>
        <v>50.796875</v>
      </c>
      <c r="Q321" t="str">
        <f t="shared" si="30"/>
        <v>technology</v>
      </c>
      <c r="R321" t="str">
        <f t="shared" si="31"/>
        <v>web</v>
      </c>
      <c r="S321" s="9">
        <f t="shared" si="32"/>
        <v>40402.208333333336</v>
      </c>
      <c r="T321" s="9">
        <f t="shared" si="33"/>
        <v>40426.208333333336</v>
      </c>
      <c r="U321">
        <f t="shared" si="34"/>
        <v>2010</v>
      </c>
    </row>
    <row r="322" spans="1:21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9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5">
        <f t="shared" ref="P322:P385" si="35">E322/H322</f>
        <v>101.15</v>
      </c>
      <c r="Q322" t="str">
        <f t="shared" si="30"/>
        <v>publishing</v>
      </c>
      <c r="R322" t="str">
        <f t="shared" si="31"/>
        <v>fiction</v>
      </c>
      <c r="S322" s="9">
        <f t="shared" si="32"/>
        <v>40673.208333333336</v>
      </c>
      <c r="T322" s="9">
        <f t="shared" si="33"/>
        <v>40682.208333333336</v>
      </c>
      <c r="U322">
        <f t="shared" si="34"/>
        <v>2011</v>
      </c>
    </row>
    <row r="323" spans="1:21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6">ROUND(E323/D323*100,0)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5">
        <f t="shared" si="35"/>
        <v>65.000810372771468</v>
      </c>
      <c r="Q323" t="str">
        <f t="shared" ref="Q323:Q386" si="37">LEFT(O323,SEARCH("/",O323)-1)</f>
        <v>film &amp; video</v>
      </c>
      <c r="R323" t="str">
        <f t="shared" ref="R323:R386" si="38">RIGHT(O323,LEN(O323)-SEARCH("/",O323))</f>
        <v>shorts</v>
      </c>
      <c r="S323" s="9">
        <f t="shared" ref="S323:S386" si="39">(((K323/60)/60)/24)+DATE(1970,1,1)</f>
        <v>40634.208333333336</v>
      </c>
      <c r="T323" s="9">
        <f t="shared" ref="T323:T386" si="40">(((L323/60)/60)/24)+DATE(1970,1,1)</f>
        <v>40642.208333333336</v>
      </c>
      <c r="U323">
        <f t="shared" ref="U323:U386" si="41">YEAR(S323)</f>
        <v>2011</v>
      </c>
    </row>
    <row r="324" spans="1:21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6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5">
        <f t="shared" si="35"/>
        <v>37.998645510835914</v>
      </c>
      <c r="Q324" t="str">
        <f t="shared" si="37"/>
        <v>theater</v>
      </c>
      <c r="R324" t="str">
        <f t="shared" si="38"/>
        <v>plays</v>
      </c>
      <c r="S324" s="9">
        <f t="shared" si="39"/>
        <v>40507.25</v>
      </c>
      <c r="T324" s="9">
        <f t="shared" si="40"/>
        <v>40520.25</v>
      </c>
      <c r="U324">
        <f t="shared" si="41"/>
        <v>2010</v>
      </c>
    </row>
    <row r="325" spans="1:21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6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5">
        <f t="shared" si="35"/>
        <v>82.615384615384613</v>
      </c>
      <c r="Q325" t="str">
        <f t="shared" si="37"/>
        <v>film &amp; video</v>
      </c>
      <c r="R325" t="str">
        <f t="shared" si="38"/>
        <v>documentary</v>
      </c>
      <c r="S325" s="9">
        <f t="shared" si="39"/>
        <v>41725.208333333336</v>
      </c>
      <c r="T325" s="9">
        <f t="shared" si="40"/>
        <v>41727.208333333336</v>
      </c>
      <c r="U325">
        <f t="shared" si="41"/>
        <v>2014</v>
      </c>
    </row>
    <row r="326" spans="1:21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6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5">
        <f t="shared" si="35"/>
        <v>37.941368078175898</v>
      </c>
      <c r="Q326" t="str">
        <f t="shared" si="37"/>
        <v>theater</v>
      </c>
      <c r="R326" t="str">
        <f t="shared" si="38"/>
        <v>plays</v>
      </c>
      <c r="S326" s="9">
        <f t="shared" si="39"/>
        <v>42176.208333333328</v>
      </c>
      <c r="T326" s="9">
        <f t="shared" si="40"/>
        <v>42188.208333333328</v>
      </c>
      <c r="U326">
        <f t="shared" si="41"/>
        <v>2015</v>
      </c>
    </row>
    <row r="327" spans="1:21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6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5">
        <f t="shared" si="35"/>
        <v>80.780821917808225</v>
      </c>
      <c r="Q327" t="str">
        <f t="shared" si="37"/>
        <v>theater</v>
      </c>
      <c r="R327" t="str">
        <f t="shared" si="38"/>
        <v>plays</v>
      </c>
      <c r="S327" s="9">
        <f t="shared" si="39"/>
        <v>43267.208333333328</v>
      </c>
      <c r="T327" s="9">
        <f t="shared" si="40"/>
        <v>43290.208333333328</v>
      </c>
      <c r="U327">
        <f t="shared" si="41"/>
        <v>2018</v>
      </c>
    </row>
    <row r="328" spans="1:21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6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5">
        <f t="shared" si="35"/>
        <v>25.984375</v>
      </c>
      <c r="Q328" t="str">
        <f t="shared" si="37"/>
        <v>film &amp; video</v>
      </c>
      <c r="R328" t="str">
        <f t="shared" si="38"/>
        <v>animation</v>
      </c>
      <c r="S328" s="9">
        <f t="shared" si="39"/>
        <v>42364.25</v>
      </c>
      <c r="T328" s="9">
        <f t="shared" si="40"/>
        <v>42370.25</v>
      </c>
      <c r="U328">
        <f t="shared" si="41"/>
        <v>2015</v>
      </c>
    </row>
    <row r="329" spans="1:21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6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5">
        <f t="shared" si="35"/>
        <v>30.363636363636363</v>
      </c>
      <c r="Q329" t="str">
        <f t="shared" si="37"/>
        <v>theater</v>
      </c>
      <c r="R329" t="str">
        <f t="shared" si="38"/>
        <v>plays</v>
      </c>
      <c r="S329" s="9">
        <f t="shared" si="39"/>
        <v>43705.208333333328</v>
      </c>
      <c r="T329" s="9">
        <f t="shared" si="40"/>
        <v>43709.208333333328</v>
      </c>
      <c r="U329">
        <f t="shared" si="41"/>
        <v>2019</v>
      </c>
    </row>
    <row r="330" spans="1:21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6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5">
        <f t="shared" si="35"/>
        <v>54.004916018025398</v>
      </c>
      <c r="Q330" t="str">
        <f t="shared" si="37"/>
        <v>music</v>
      </c>
      <c r="R330" t="str">
        <f t="shared" si="38"/>
        <v>rock</v>
      </c>
      <c r="S330" s="9">
        <f t="shared" si="39"/>
        <v>43434.25</v>
      </c>
      <c r="T330" s="9">
        <f t="shared" si="40"/>
        <v>43445.25</v>
      </c>
      <c r="U330">
        <f t="shared" si="41"/>
        <v>2018</v>
      </c>
    </row>
    <row r="331" spans="1:21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6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5">
        <f t="shared" si="35"/>
        <v>101.78672985781991</v>
      </c>
      <c r="Q331" t="str">
        <f t="shared" si="37"/>
        <v>games</v>
      </c>
      <c r="R331" t="str">
        <f t="shared" si="38"/>
        <v>video games</v>
      </c>
      <c r="S331" s="9">
        <f t="shared" si="39"/>
        <v>42716.25</v>
      </c>
      <c r="T331" s="9">
        <f t="shared" si="40"/>
        <v>42727.25</v>
      </c>
      <c r="U331">
        <f t="shared" si="41"/>
        <v>2016</v>
      </c>
    </row>
    <row r="332" spans="1:21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6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5">
        <f t="shared" si="35"/>
        <v>45.003610108303249</v>
      </c>
      <c r="Q332" t="str">
        <f t="shared" si="37"/>
        <v>film &amp; video</v>
      </c>
      <c r="R332" t="str">
        <f t="shared" si="38"/>
        <v>documentary</v>
      </c>
      <c r="S332" s="9">
        <f t="shared" si="39"/>
        <v>43077.25</v>
      </c>
      <c r="T332" s="9">
        <f t="shared" si="40"/>
        <v>43078.25</v>
      </c>
      <c r="U332">
        <f t="shared" si="41"/>
        <v>2017</v>
      </c>
    </row>
    <row r="333" spans="1:21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6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5">
        <f t="shared" si="35"/>
        <v>77.068421052631578</v>
      </c>
      <c r="Q333" t="str">
        <f t="shared" si="37"/>
        <v>food</v>
      </c>
      <c r="R333" t="str">
        <f t="shared" si="38"/>
        <v>food trucks</v>
      </c>
      <c r="S333" s="9">
        <f t="shared" si="39"/>
        <v>40896.25</v>
      </c>
      <c r="T333" s="9">
        <f t="shared" si="40"/>
        <v>40897.25</v>
      </c>
      <c r="U333">
        <f t="shared" si="41"/>
        <v>2011</v>
      </c>
    </row>
    <row r="334" spans="1:21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6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5">
        <f t="shared" si="35"/>
        <v>88.076595744680844</v>
      </c>
      <c r="Q334" t="str">
        <f t="shared" si="37"/>
        <v>technology</v>
      </c>
      <c r="R334" t="str">
        <f t="shared" si="38"/>
        <v>wearables</v>
      </c>
      <c r="S334" s="9">
        <f t="shared" si="39"/>
        <v>41361.208333333336</v>
      </c>
      <c r="T334" s="9">
        <f t="shared" si="40"/>
        <v>41362.208333333336</v>
      </c>
      <c r="U334">
        <f t="shared" si="41"/>
        <v>2013</v>
      </c>
    </row>
    <row r="335" spans="1:21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6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5">
        <f t="shared" si="35"/>
        <v>47.035573122529641</v>
      </c>
      <c r="Q335" t="str">
        <f t="shared" si="37"/>
        <v>theater</v>
      </c>
      <c r="R335" t="str">
        <f t="shared" si="38"/>
        <v>plays</v>
      </c>
      <c r="S335" s="9">
        <f t="shared" si="39"/>
        <v>43424.25</v>
      </c>
      <c r="T335" s="9">
        <f t="shared" si="40"/>
        <v>43452.25</v>
      </c>
      <c r="U335">
        <f t="shared" si="41"/>
        <v>2018</v>
      </c>
    </row>
    <row r="336" spans="1:21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6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5">
        <f t="shared" si="35"/>
        <v>110.99550763701707</v>
      </c>
      <c r="Q336" t="str">
        <f t="shared" si="37"/>
        <v>music</v>
      </c>
      <c r="R336" t="str">
        <f t="shared" si="38"/>
        <v>rock</v>
      </c>
      <c r="S336" s="9">
        <f t="shared" si="39"/>
        <v>43110.25</v>
      </c>
      <c r="T336" s="9">
        <f t="shared" si="40"/>
        <v>43117.25</v>
      </c>
      <c r="U336">
        <f t="shared" si="41"/>
        <v>2018</v>
      </c>
    </row>
    <row r="337" spans="1:21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6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5">
        <f t="shared" si="35"/>
        <v>87.003066141042481</v>
      </c>
      <c r="Q337" t="str">
        <f t="shared" si="37"/>
        <v>music</v>
      </c>
      <c r="R337" t="str">
        <f t="shared" si="38"/>
        <v>rock</v>
      </c>
      <c r="S337" s="9">
        <f t="shared" si="39"/>
        <v>43784.25</v>
      </c>
      <c r="T337" s="9">
        <f t="shared" si="40"/>
        <v>43797.25</v>
      </c>
      <c r="U337">
        <f t="shared" si="41"/>
        <v>2019</v>
      </c>
    </row>
    <row r="338" spans="1:21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6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5">
        <f t="shared" si="35"/>
        <v>63.994402985074629</v>
      </c>
      <c r="Q338" t="str">
        <f t="shared" si="37"/>
        <v>music</v>
      </c>
      <c r="R338" t="str">
        <f t="shared" si="38"/>
        <v>rock</v>
      </c>
      <c r="S338" s="9">
        <f t="shared" si="39"/>
        <v>40527.25</v>
      </c>
      <c r="T338" s="9">
        <f t="shared" si="40"/>
        <v>40528.25</v>
      </c>
      <c r="U338">
        <f t="shared" si="41"/>
        <v>2010</v>
      </c>
    </row>
    <row r="339" spans="1:21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6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5">
        <f t="shared" si="35"/>
        <v>105.9945205479452</v>
      </c>
      <c r="Q339" t="str">
        <f t="shared" si="37"/>
        <v>theater</v>
      </c>
      <c r="R339" t="str">
        <f t="shared" si="38"/>
        <v>plays</v>
      </c>
      <c r="S339" s="9">
        <f t="shared" si="39"/>
        <v>43780.25</v>
      </c>
      <c r="T339" s="9">
        <f t="shared" si="40"/>
        <v>43781.25</v>
      </c>
      <c r="U339">
        <f t="shared" si="41"/>
        <v>2019</v>
      </c>
    </row>
    <row r="340" spans="1:21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6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5">
        <f t="shared" si="35"/>
        <v>73.989349112426041</v>
      </c>
      <c r="Q340" t="str">
        <f t="shared" si="37"/>
        <v>theater</v>
      </c>
      <c r="R340" t="str">
        <f t="shared" si="38"/>
        <v>plays</v>
      </c>
      <c r="S340" s="9">
        <f t="shared" si="39"/>
        <v>40821.208333333336</v>
      </c>
      <c r="T340" s="9">
        <f t="shared" si="40"/>
        <v>40851.208333333336</v>
      </c>
      <c r="U340">
        <f t="shared" si="41"/>
        <v>2011</v>
      </c>
    </row>
    <row r="341" spans="1:21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6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5">
        <f t="shared" si="35"/>
        <v>84.02004626060139</v>
      </c>
      <c r="Q341" t="str">
        <f t="shared" si="37"/>
        <v>theater</v>
      </c>
      <c r="R341" t="str">
        <f t="shared" si="38"/>
        <v>plays</v>
      </c>
      <c r="S341" s="9">
        <f t="shared" si="39"/>
        <v>42949.208333333328</v>
      </c>
      <c r="T341" s="9">
        <f t="shared" si="40"/>
        <v>42963.208333333328</v>
      </c>
      <c r="U341">
        <f t="shared" si="41"/>
        <v>2017</v>
      </c>
    </row>
    <row r="342" spans="1:21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6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5">
        <f t="shared" si="35"/>
        <v>88.966921119592882</v>
      </c>
      <c r="Q342" t="str">
        <f t="shared" si="37"/>
        <v>photography</v>
      </c>
      <c r="R342" t="str">
        <f t="shared" si="38"/>
        <v>photography books</v>
      </c>
      <c r="S342" s="9">
        <f t="shared" si="39"/>
        <v>40889.25</v>
      </c>
      <c r="T342" s="9">
        <f t="shared" si="40"/>
        <v>40890.25</v>
      </c>
      <c r="U342">
        <f t="shared" si="41"/>
        <v>2011</v>
      </c>
    </row>
    <row r="343" spans="1:21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6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5">
        <f t="shared" si="35"/>
        <v>76.990453460620529</v>
      </c>
      <c r="Q343" t="str">
        <f t="shared" si="37"/>
        <v>music</v>
      </c>
      <c r="R343" t="str">
        <f t="shared" si="38"/>
        <v>indie rock</v>
      </c>
      <c r="S343" s="9">
        <f t="shared" si="39"/>
        <v>42244.208333333328</v>
      </c>
      <c r="T343" s="9">
        <f t="shared" si="40"/>
        <v>42251.208333333328</v>
      </c>
      <c r="U343">
        <f t="shared" si="41"/>
        <v>2015</v>
      </c>
    </row>
    <row r="344" spans="1:21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6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5">
        <f t="shared" si="35"/>
        <v>97.146341463414629</v>
      </c>
      <c r="Q344" t="str">
        <f t="shared" si="37"/>
        <v>theater</v>
      </c>
      <c r="R344" t="str">
        <f t="shared" si="38"/>
        <v>plays</v>
      </c>
      <c r="S344" s="9">
        <f t="shared" si="39"/>
        <v>41475.208333333336</v>
      </c>
      <c r="T344" s="9">
        <f t="shared" si="40"/>
        <v>41487.208333333336</v>
      </c>
      <c r="U344">
        <f t="shared" si="41"/>
        <v>2013</v>
      </c>
    </row>
    <row r="345" spans="1:21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6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5">
        <f t="shared" si="35"/>
        <v>33.013605442176868</v>
      </c>
      <c r="Q345" t="str">
        <f t="shared" si="37"/>
        <v>theater</v>
      </c>
      <c r="R345" t="str">
        <f t="shared" si="38"/>
        <v>plays</v>
      </c>
      <c r="S345" s="9">
        <f t="shared" si="39"/>
        <v>41597.25</v>
      </c>
      <c r="T345" s="9">
        <f t="shared" si="40"/>
        <v>41650.25</v>
      </c>
      <c r="U345">
        <f t="shared" si="41"/>
        <v>2013</v>
      </c>
    </row>
    <row r="346" spans="1:21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6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5">
        <f t="shared" si="35"/>
        <v>99.950602409638549</v>
      </c>
      <c r="Q346" t="str">
        <f t="shared" si="37"/>
        <v>games</v>
      </c>
      <c r="R346" t="str">
        <f t="shared" si="38"/>
        <v>video games</v>
      </c>
      <c r="S346" s="9">
        <f t="shared" si="39"/>
        <v>43122.25</v>
      </c>
      <c r="T346" s="9">
        <f t="shared" si="40"/>
        <v>43162.25</v>
      </c>
      <c r="U346">
        <f t="shared" si="41"/>
        <v>2018</v>
      </c>
    </row>
    <row r="347" spans="1:21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6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5">
        <f t="shared" si="35"/>
        <v>69.966767371601208</v>
      </c>
      <c r="Q347" t="str">
        <f t="shared" si="37"/>
        <v>film &amp; video</v>
      </c>
      <c r="R347" t="str">
        <f t="shared" si="38"/>
        <v>drama</v>
      </c>
      <c r="S347" s="9">
        <f t="shared" si="39"/>
        <v>42194.208333333328</v>
      </c>
      <c r="T347" s="9">
        <f t="shared" si="40"/>
        <v>42195.208333333328</v>
      </c>
      <c r="U347">
        <f t="shared" si="41"/>
        <v>2015</v>
      </c>
    </row>
    <row r="348" spans="1:21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6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5">
        <f t="shared" si="35"/>
        <v>110.32</v>
      </c>
      <c r="Q348" t="str">
        <f t="shared" si="37"/>
        <v>music</v>
      </c>
      <c r="R348" t="str">
        <f t="shared" si="38"/>
        <v>indie rock</v>
      </c>
      <c r="S348" s="9">
        <f t="shared" si="39"/>
        <v>42971.208333333328</v>
      </c>
      <c r="T348" s="9">
        <f t="shared" si="40"/>
        <v>43026.208333333328</v>
      </c>
      <c r="U348">
        <f t="shared" si="41"/>
        <v>2017</v>
      </c>
    </row>
    <row r="349" spans="1:21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6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5">
        <f t="shared" si="35"/>
        <v>66.005235602094245</v>
      </c>
      <c r="Q349" t="str">
        <f t="shared" si="37"/>
        <v>technology</v>
      </c>
      <c r="R349" t="str">
        <f t="shared" si="38"/>
        <v>web</v>
      </c>
      <c r="S349" s="9">
        <f t="shared" si="39"/>
        <v>42046.25</v>
      </c>
      <c r="T349" s="9">
        <f t="shared" si="40"/>
        <v>42070.25</v>
      </c>
      <c r="U349">
        <f t="shared" si="41"/>
        <v>2015</v>
      </c>
    </row>
    <row r="350" spans="1:21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6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5">
        <f t="shared" si="35"/>
        <v>41.005742176284812</v>
      </c>
      <c r="Q350" t="str">
        <f t="shared" si="37"/>
        <v>food</v>
      </c>
      <c r="R350" t="str">
        <f t="shared" si="38"/>
        <v>food trucks</v>
      </c>
      <c r="S350" s="9">
        <f t="shared" si="39"/>
        <v>42782.25</v>
      </c>
      <c r="T350" s="9">
        <f t="shared" si="40"/>
        <v>42795.25</v>
      </c>
      <c r="U350">
        <f t="shared" si="41"/>
        <v>2017</v>
      </c>
    </row>
    <row r="351" spans="1:21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6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5">
        <f t="shared" si="35"/>
        <v>103.96316359696641</v>
      </c>
      <c r="Q351" t="str">
        <f t="shared" si="37"/>
        <v>theater</v>
      </c>
      <c r="R351" t="str">
        <f t="shared" si="38"/>
        <v>plays</v>
      </c>
      <c r="S351" s="9">
        <f t="shared" si="39"/>
        <v>42930.208333333328</v>
      </c>
      <c r="T351" s="9">
        <f t="shared" si="40"/>
        <v>42960.208333333328</v>
      </c>
      <c r="U351">
        <f t="shared" si="41"/>
        <v>2017</v>
      </c>
    </row>
    <row r="352" spans="1:21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6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5">
        <f t="shared" si="35"/>
        <v>5</v>
      </c>
      <c r="Q352" t="str">
        <f t="shared" si="37"/>
        <v>music</v>
      </c>
      <c r="R352" t="str">
        <f t="shared" si="38"/>
        <v>jazz</v>
      </c>
      <c r="S352" s="9">
        <f t="shared" si="39"/>
        <v>42144.208333333328</v>
      </c>
      <c r="T352" s="9">
        <f t="shared" si="40"/>
        <v>42162.208333333328</v>
      </c>
      <c r="U352">
        <f t="shared" si="41"/>
        <v>2015</v>
      </c>
    </row>
    <row r="353" spans="1:21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6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5">
        <f t="shared" si="35"/>
        <v>47.009935419771487</v>
      </c>
      <c r="Q353" t="str">
        <f t="shared" si="37"/>
        <v>music</v>
      </c>
      <c r="R353" t="str">
        <f t="shared" si="38"/>
        <v>rock</v>
      </c>
      <c r="S353" s="9">
        <f t="shared" si="39"/>
        <v>42240.208333333328</v>
      </c>
      <c r="T353" s="9">
        <f t="shared" si="40"/>
        <v>42254.208333333328</v>
      </c>
      <c r="U353">
        <f t="shared" si="41"/>
        <v>2015</v>
      </c>
    </row>
    <row r="354" spans="1:21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6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5">
        <f t="shared" si="35"/>
        <v>29.606060606060606</v>
      </c>
      <c r="Q354" t="str">
        <f t="shared" si="37"/>
        <v>theater</v>
      </c>
      <c r="R354" t="str">
        <f t="shared" si="38"/>
        <v>plays</v>
      </c>
      <c r="S354" s="9">
        <f t="shared" si="39"/>
        <v>42315.25</v>
      </c>
      <c r="T354" s="9">
        <f t="shared" si="40"/>
        <v>42323.25</v>
      </c>
      <c r="U354">
        <f t="shared" si="41"/>
        <v>2015</v>
      </c>
    </row>
    <row r="355" spans="1:21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6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5">
        <f t="shared" si="35"/>
        <v>81.010569583088667</v>
      </c>
      <c r="Q355" t="str">
        <f t="shared" si="37"/>
        <v>theater</v>
      </c>
      <c r="R355" t="str">
        <f t="shared" si="38"/>
        <v>plays</v>
      </c>
      <c r="S355" s="9">
        <f t="shared" si="39"/>
        <v>43651.208333333328</v>
      </c>
      <c r="T355" s="9">
        <f t="shared" si="40"/>
        <v>43652.208333333328</v>
      </c>
      <c r="U355">
        <f t="shared" si="41"/>
        <v>2019</v>
      </c>
    </row>
    <row r="356" spans="1:21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6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5">
        <f t="shared" si="35"/>
        <v>94.35</v>
      </c>
      <c r="Q356" t="str">
        <f t="shared" si="37"/>
        <v>film &amp; video</v>
      </c>
      <c r="R356" t="str">
        <f t="shared" si="38"/>
        <v>documentary</v>
      </c>
      <c r="S356" s="9">
        <f t="shared" si="39"/>
        <v>41520.208333333336</v>
      </c>
      <c r="T356" s="9">
        <f t="shared" si="40"/>
        <v>41527.208333333336</v>
      </c>
      <c r="U356">
        <f t="shared" si="41"/>
        <v>2013</v>
      </c>
    </row>
    <row r="357" spans="1:21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6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5">
        <f t="shared" si="35"/>
        <v>26.058139534883722</v>
      </c>
      <c r="Q357" t="str">
        <f t="shared" si="37"/>
        <v>technology</v>
      </c>
      <c r="R357" t="str">
        <f t="shared" si="38"/>
        <v>wearables</v>
      </c>
      <c r="S357" s="9">
        <f t="shared" si="39"/>
        <v>42757.25</v>
      </c>
      <c r="T357" s="9">
        <f t="shared" si="40"/>
        <v>42797.25</v>
      </c>
      <c r="U357">
        <f t="shared" si="41"/>
        <v>2017</v>
      </c>
    </row>
    <row r="358" spans="1:21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6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5">
        <f t="shared" si="35"/>
        <v>85.775000000000006</v>
      </c>
      <c r="Q358" t="str">
        <f t="shared" si="37"/>
        <v>theater</v>
      </c>
      <c r="R358" t="str">
        <f t="shared" si="38"/>
        <v>plays</v>
      </c>
      <c r="S358" s="9">
        <f t="shared" si="39"/>
        <v>40922.25</v>
      </c>
      <c r="T358" s="9">
        <f t="shared" si="40"/>
        <v>40931.25</v>
      </c>
      <c r="U358">
        <f t="shared" si="41"/>
        <v>2012</v>
      </c>
    </row>
    <row r="359" spans="1:21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6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5">
        <f t="shared" si="35"/>
        <v>103.73170731707317</v>
      </c>
      <c r="Q359" t="str">
        <f t="shared" si="37"/>
        <v>games</v>
      </c>
      <c r="R359" t="str">
        <f t="shared" si="38"/>
        <v>video games</v>
      </c>
      <c r="S359" s="9">
        <f t="shared" si="39"/>
        <v>42250.208333333328</v>
      </c>
      <c r="T359" s="9">
        <f t="shared" si="40"/>
        <v>42275.208333333328</v>
      </c>
      <c r="U359">
        <f t="shared" si="41"/>
        <v>2015</v>
      </c>
    </row>
    <row r="360" spans="1:21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6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5">
        <f t="shared" si="35"/>
        <v>49.826086956521742</v>
      </c>
      <c r="Q360" t="str">
        <f t="shared" si="37"/>
        <v>photography</v>
      </c>
      <c r="R360" t="str">
        <f t="shared" si="38"/>
        <v>photography books</v>
      </c>
      <c r="S360" s="9">
        <f t="shared" si="39"/>
        <v>43322.208333333328</v>
      </c>
      <c r="T360" s="9">
        <f t="shared" si="40"/>
        <v>43325.208333333328</v>
      </c>
      <c r="U360">
        <f t="shared" si="41"/>
        <v>2018</v>
      </c>
    </row>
    <row r="361" spans="1:21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6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5">
        <f t="shared" si="35"/>
        <v>63.893048128342244</v>
      </c>
      <c r="Q361" t="str">
        <f t="shared" si="37"/>
        <v>film &amp; video</v>
      </c>
      <c r="R361" t="str">
        <f t="shared" si="38"/>
        <v>animation</v>
      </c>
      <c r="S361" s="9">
        <f t="shared" si="39"/>
        <v>40782.208333333336</v>
      </c>
      <c r="T361" s="9">
        <f t="shared" si="40"/>
        <v>40789.208333333336</v>
      </c>
      <c r="U361">
        <f t="shared" si="41"/>
        <v>2011</v>
      </c>
    </row>
    <row r="362" spans="1:21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6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5">
        <f t="shared" si="35"/>
        <v>47.002434782608695</v>
      </c>
      <c r="Q362" t="str">
        <f t="shared" si="37"/>
        <v>theater</v>
      </c>
      <c r="R362" t="str">
        <f t="shared" si="38"/>
        <v>plays</v>
      </c>
      <c r="S362" s="9">
        <f t="shared" si="39"/>
        <v>40544.25</v>
      </c>
      <c r="T362" s="9">
        <f t="shared" si="40"/>
        <v>40558.25</v>
      </c>
      <c r="U362">
        <f t="shared" si="41"/>
        <v>2011</v>
      </c>
    </row>
    <row r="363" spans="1:21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6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5">
        <f t="shared" si="35"/>
        <v>108.47727272727273</v>
      </c>
      <c r="Q363" t="str">
        <f t="shared" si="37"/>
        <v>theater</v>
      </c>
      <c r="R363" t="str">
        <f t="shared" si="38"/>
        <v>plays</v>
      </c>
      <c r="S363" s="9">
        <f t="shared" si="39"/>
        <v>43015.208333333328</v>
      </c>
      <c r="T363" s="9">
        <f t="shared" si="40"/>
        <v>43039.208333333328</v>
      </c>
      <c r="U363">
        <f t="shared" si="41"/>
        <v>2017</v>
      </c>
    </row>
    <row r="364" spans="1:21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6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5">
        <f t="shared" si="35"/>
        <v>72.015706806282722</v>
      </c>
      <c r="Q364" t="str">
        <f t="shared" si="37"/>
        <v>music</v>
      </c>
      <c r="R364" t="str">
        <f t="shared" si="38"/>
        <v>rock</v>
      </c>
      <c r="S364" s="9">
        <f t="shared" si="39"/>
        <v>40570.25</v>
      </c>
      <c r="T364" s="9">
        <f t="shared" si="40"/>
        <v>40608.25</v>
      </c>
      <c r="U364">
        <f t="shared" si="41"/>
        <v>2011</v>
      </c>
    </row>
    <row r="365" spans="1:21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6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5">
        <f t="shared" si="35"/>
        <v>59.928057553956833</v>
      </c>
      <c r="Q365" t="str">
        <f t="shared" si="37"/>
        <v>music</v>
      </c>
      <c r="R365" t="str">
        <f t="shared" si="38"/>
        <v>rock</v>
      </c>
      <c r="S365" s="9">
        <f t="shared" si="39"/>
        <v>40904.25</v>
      </c>
      <c r="T365" s="9">
        <f t="shared" si="40"/>
        <v>40905.25</v>
      </c>
      <c r="U365">
        <f t="shared" si="41"/>
        <v>2011</v>
      </c>
    </row>
    <row r="366" spans="1:21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6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5">
        <f t="shared" si="35"/>
        <v>78.209677419354833</v>
      </c>
      <c r="Q366" t="str">
        <f t="shared" si="37"/>
        <v>music</v>
      </c>
      <c r="R366" t="str">
        <f t="shared" si="38"/>
        <v>indie rock</v>
      </c>
      <c r="S366" s="9">
        <f t="shared" si="39"/>
        <v>43164.25</v>
      </c>
      <c r="T366" s="9">
        <f t="shared" si="40"/>
        <v>43194.208333333328</v>
      </c>
      <c r="U366">
        <f t="shared" si="41"/>
        <v>2018</v>
      </c>
    </row>
    <row r="367" spans="1:21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6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5">
        <f t="shared" si="35"/>
        <v>104.77678571428571</v>
      </c>
      <c r="Q367" t="str">
        <f t="shared" si="37"/>
        <v>theater</v>
      </c>
      <c r="R367" t="str">
        <f t="shared" si="38"/>
        <v>plays</v>
      </c>
      <c r="S367" s="9">
        <f t="shared" si="39"/>
        <v>42733.25</v>
      </c>
      <c r="T367" s="9">
        <f t="shared" si="40"/>
        <v>42760.25</v>
      </c>
      <c r="U367">
        <f t="shared" si="41"/>
        <v>2016</v>
      </c>
    </row>
    <row r="368" spans="1:21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6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5">
        <f t="shared" si="35"/>
        <v>105.52475247524752</v>
      </c>
      <c r="Q368" t="str">
        <f t="shared" si="37"/>
        <v>theater</v>
      </c>
      <c r="R368" t="str">
        <f t="shared" si="38"/>
        <v>plays</v>
      </c>
      <c r="S368" s="9">
        <f t="shared" si="39"/>
        <v>40546.25</v>
      </c>
      <c r="T368" s="9">
        <f t="shared" si="40"/>
        <v>40547.25</v>
      </c>
      <c r="U368">
        <f t="shared" si="41"/>
        <v>2011</v>
      </c>
    </row>
    <row r="369" spans="1:21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6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5">
        <f t="shared" si="35"/>
        <v>24.933333333333334</v>
      </c>
      <c r="Q369" t="str">
        <f t="shared" si="37"/>
        <v>theater</v>
      </c>
      <c r="R369" t="str">
        <f t="shared" si="38"/>
        <v>plays</v>
      </c>
      <c r="S369" s="9">
        <f t="shared" si="39"/>
        <v>41930.208333333336</v>
      </c>
      <c r="T369" s="9">
        <f t="shared" si="40"/>
        <v>41954.25</v>
      </c>
      <c r="U369">
        <f t="shared" si="41"/>
        <v>2014</v>
      </c>
    </row>
    <row r="370" spans="1:21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6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5">
        <f t="shared" si="35"/>
        <v>69.873786407766985</v>
      </c>
      <c r="Q370" t="str">
        <f t="shared" si="37"/>
        <v>film &amp; video</v>
      </c>
      <c r="R370" t="str">
        <f t="shared" si="38"/>
        <v>documentary</v>
      </c>
      <c r="S370" s="9">
        <f t="shared" si="39"/>
        <v>40464.208333333336</v>
      </c>
      <c r="T370" s="9">
        <f t="shared" si="40"/>
        <v>40487.208333333336</v>
      </c>
      <c r="U370">
        <f t="shared" si="41"/>
        <v>2010</v>
      </c>
    </row>
    <row r="371" spans="1:21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6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5">
        <f t="shared" si="35"/>
        <v>95.733766233766232</v>
      </c>
      <c r="Q371" t="str">
        <f t="shared" si="37"/>
        <v>film &amp; video</v>
      </c>
      <c r="R371" t="str">
        <f t="shared" si="38"/>
        <v>television</v>
      </c>
      <c r="S371" s="9">
        <f t="shared" si="39"/>
        <v>41308.25</v>
      </c>
      <c r="T371" s="9">
        <f t="shared" si="40"/>
        <v>41347.208333333336</v>
      </c>
      <c r="U371">
        <f t="shared" si="41"/>
        <v>2013</v>
      </c>
    </row>
    <row r="372" spans="1:21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6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5">
        <f t="shared" si="35"/>
        <v>29.997485752598056</v>
      </c>
      <c r="Q372" t="str">
        <f t="shared" si="37"/>
        <v>theater</v>
      </c>
      <c r="R372" t="str">
        <f t="shared" si="38"/>
        <v>plays</v>
      </c>
      <c r="S372" s="9">
        <f t="shared" si="39"/>
        <v>43570.208333333328</v>
      </c>
      <c r="T372" s="9">
        <f t="shared" si="40"/>
        <v>43576.208333333328</v>
      </c>
      <c r="U372">
        <f t="shared" si="41"/>
        <v>2019</v>
      </c>
    </row>
    <row r="373" spans="1:21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6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5">
        <f t="shared" si="35"/>
        <v>59.011948529411768</v>
      </c>
      <c r="Q373" t="str">
        <f t="shared" si="37"/>
        <v>theater</v>
      </c>
      <c r="R373" t="str">
        <f t="shared" si="38"/>
        <v>plays</v>
      </c>
      <c r="S373" s="9">
        <f t="shared" si="39"/>
        <v>42043.25</v>
      </c>
      <c r="T373" s="9">
        <f t="shared" si="40"/>
        <v>42094.208333333328</v>
      </c>
      <c r="U373">
        <f t="shared" si="41"/>
        <v>2015</v>
      </c>
    </row>
    <row r="374" spans="1:21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6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5">
        <f t="shared" si="35"/>
        <v>84.757396449704146</v>
      </c>
      <c r="Q374" t="str">
        <f t="shared" si="37"/>
        <v>film &amp; video</v>
      </c>
      <c r="R374" t="str">
        <f t="shared" si="38"/>
        <v>documentary</v>
      </c>
      <c r="S374" s="9">
        <f t="shared" si="39"/>
        <v>42012.25</v>
      </c>
      <c r="T374" s="9">
        <f t="shared" si="40"/>
        <v>42032.25</v>
      </c>
      <c r="U374">
        <f t="shared" si="41"/>
        <v>2015</v>
      </c>
    </row>
    <row r="375" spans="1:21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6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5">
        <f t="shared" si="35"/>
        <v>78.010921177587846</v>
      </c>
      <c r="Q375" t="str">
        <f t="shared" si="37"/>
        <v>theater</v>
      </c>
      <c r="R375" t="str">
        <f t="shared" si="38"/>
        <v>plays</v>
      </c>
      <c r="S375" s="9">
        <f t="shared" si="39"/>
        <v>42964.208333333328</v>
      </c>
      <c r="T375" s="9">
        <f t="shared" si="40"/>
        <v>42972.208333333328</v>
      </c>
      <c r="U375">
        <f t="shared" si="41"/>
        <v>2017</v>
      </c>
    </row>
    <row r="376" spans="1:21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6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5">
        <f t="shared" si="35"/>
        <v>50.05215419501134</v>
      </c>
      <c r="Q376" t="str">
        <f t="shared" si="37"/>
        <v>film &amp; video</v>
      </c>
      <c r="R376" t="str">
        <f t="shared" si="38"/>
        <v>documentary</v>
      </c>
      <c r="S376" s="9">
        <f t="shared" si="39"/>
        <v>43476.25</v>
      </c>
      <c r="T376" s="9">
        <f t="shared" si="40"/>
        <v>43481.25</v>
      </c>
      <c r="U376">
        <f t="shared" si="41"/>
        <v>2019</v>
      </c>
    </row>
    <row r="377" spans="1:21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6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5">
        <f t="shared" si="35"/>
        <v>59.16</v>
      </c>
      <c r="Q377" t="str">
        <f t="shared" si="37"/>
        <v>music</v>
      </c>
      <c r="R377" t="str">
        <f t="shared" si="38"/>
        <v>indie rock</v>
      </c>
      <c r="S377" s="9">
        <f t="shared" si="39"/>
        <v>42293.208333333328</v>
      </c>
      <c r="T377" s="9">
        <f t="shared" si="40"/>
        <v>42350.25</v>
      </c>
      <c r="U377">
        <f t="shared" si="41"/>
        <v>2015</v>
      </c>
    </row>
    <row r="378" spans="1:21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6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5">
        <f t="shared" si="35"/>
        <v>93.702290076335885</v>
      </c>
      <c r="Q378" t="str">
        <f t="shared" si="37"/>
        <v>music</v>
      </c>
      <c r="R378" t="str">
        <f t="shared" si="38"/>
        <v>rock</v>
      </c>
      <c r="S378" s="9">
        <f t="shared" si="39"/>
        <v>41826.208333333336</v>
      </c>
      <c r="T378" s="9">
        <f t="shared" si="40"/>
        <v>41832.208333333336</v>
      </c>
      <c r="U378">
        <f t="shared" si="41"/>
        <v>2014</v>
      </c>
    </row>
    <row r="379" spans="1:21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6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5">
        <f t="shared" si="35"/>
        <v>40.14173228346457</v>
      </c>
      <c r="Q379" t="str">
        <f t="shared" si="37"/>
        <v>theater</v>
      </c>
      <c r="R379" t="str">
        <f t="shared" si="38"/>
        <v>plays</v>
      </c>
      <c r="S379" s="9">
        <f t="shared" si="39"/>
        <v>43760.208333333328</v>
      </c>
      <c r="T379" s="9">
        <f t="shared" si="40"/>
        <v>43774.25</v>
      </c>
      <c r="U379">
        <f t="shared" si="41"/>
        <v>2019</v>
      </c>
    </row>
    <row r="380" spans="1:21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6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5">
        <f t="shared" si="35"/>
        <v>70.090140845070422</v>
      </c>
      <c r="Q380" t="str">
        <f t="shared" si="37"/>
        <v>film &amp; video</v>
      </c>
      <c r="R380" t="str">
        <f t="shared" si="38"/>
        <v>documentary</v>
      </c>
      <c r="S380" s="9">
        <f t="shared" si="39"/>
        <v>43241.208333333328</v>
      </c>
      <c r="T380" s="9">
        <f t="shared" si="40"/>
        <v>43279.208333333328</v>
      </c>
      <c r="U380">
        <f t="shared" si="41"/>
        <v>2018</v>
      </c>
    </row>
    <row r="381" spans="1:21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6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5">
        <f t="shared" si="35"/>
        <v>66.181818181818187</v>
      </c>
      <c r="Q381" t="str">
        <f t="shared" si="37"/>
        <v>theater</v>
      </c>
      <c r="R381" t="str">
        <f t="shared" si="38"/>
        <v>plays</v>
      </c>
      <c r="S381" s="9">
        <f t="shared" si="39"/>
        <v>40843.208333333336</v>
      </c>
      <c r="T381" s="9">
        <f t="shared" si="40"/>
        <v>40857.25</v>
      </c>
      <c r="U381">
        <f t="shared" si="41"/>
        <v>2011</v>
      </c>
    </row>
    <row r="382" spans="1:21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6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5">
        <f t="shared" si="35"/>
        <v>47.714285714285715</v>
      </c>
      <c r="Q382" t="str">
        <f t="shared" si="37"/>
        <v>theater</v>
      </c>
      <c r="R382" t="str">
        <f t="shared" si="38"/>
        <v>plays</v>
      </c>
      <c r="S382" s="9">
        <f t="shared" si="39"/>
        <v>41448.208333333336</v>
      </c>
      <c r="T382" s="9">
        <f t="shared" si="40"/>
        <v>41453.208333333336</v>
      </c>
      <c r="U382">
        <f t="shared" si="41"/>
        <v>2013</v>
      </c>
    </row>
    <row r="383" spans="1:21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6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5">
        <f t="shared" si="35"/>
        <v>62.896774193548389</v>
      </c>
      <c r="Q383" t="str">
        <f t="shared" si="37"/>
        <v>theater</v>
      </c>
      <c r="R383" t="str">
        <f t="shared" si="38"/>
        <v>plays</v>
      </c>
      <c r="S383" s="9">
        <f t="shared" si="39"/>
        <v>42163.208333333328</v>
      </c>
      <c r="T383" s="9">
        <f t="shared" si="40"/>
        <v>42209.208333333328</v>
      </c>
      <c r="U383">
        <f t="shared" si="41"/>
        <v>2015</v>
      </c>
    </row>
    <row r="384" spans="1:21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6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5">
        <f t="shared" si="35"/>
        <v>86.611940298507463</v>
      </c>
      <c r="Q384" t="str">
        <f t="shared" si="37"/>
        <v>photography</v>
      </c>
      <c r="R384" t="str">
        <f t="shared" si="38"/>
        <v>photography books</v>
      </c>
      <c r="S384" s="9">
        <f t="shared" si="39"/>
        <v>43024.208333333328</v>
      </c>
      <c r="T384" s="9">
        <f t="shared" si="40"/>
        <v>43043.208333333328</v>
      </c>
      <c r="U384">
        <f t="shared" si="41"/>
        <v>2017</v>
      </c>
    </row>
    <row r="385" spans="1:21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6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5">
        <f t="shared" si="35"/>
        <v>75.126984126984127</v>
      </c>
      <c r="Q385" t="str">
        <f t="shared" si="37"/>
        <v>food</v>
      </c>
      <c r="R385" t="str">
        <f t="shared" si="38"/>
        <v>food trucks</v>
      </c>
      <c r="S385" s="9">
        <f t="shared" si="39"/>
        <v>43509.25</v>
      </c>
      <c r="T385" s="9">
        <f t="shared" si="40"/>
        <v>43515.25</v>
      </c>
      <c r="U385">
        <f t="shared" si="41"/>
        <v>2019</v>
      </c>
    </row>
    <row r="386" spans="1:21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6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5">
        <f t="shared" ref="P386:P449" si="42">E386/H386</f>
        <v>41.004167534903104</v>
      </c>
      <c r="Q386" t="str">
        <f t="shared" si="37"/>
        <v>film &amp; video</v>
      </c>
      <c r="R386" t="str">
        <f t="shared" si="38"/>
        <v>documentary</v>
      </c>
      <c r="S386" s="9">
        <f t="shared" si="39"/>
        <v>42776.25</v>
      </c>
      <c r="T386" s="9">
        <f t="shared" si="40"/>
        <v>42803.25</v>
      </c>
      <c r="U386">
        <f t="shared" si="41"/>
        <v>2017</v>
      </c>
    </row>
    <row r="387" spans="1:21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3">ROUND(E387/D387*100,0)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5">
        <f t="shared" si="42"/>
        <v>50.007915567282325</v>
      </c>
      <c r="Q387" t="str">
        <f t="shared" ref="Q387:Q450" si="44">LEFT(O387,SEARCH("/",O387)-1)</f>
        <v>publishing</v>
      </c>
      <c r="R387" t="str">
        <f t="shared" ref="R387:R450" si="45">RIGHT(O387,LEN(O387)-SEARCH("/",O387))</f>
        <v>nonfiction</v>
      </c>
      <c r="S387" s="9">
        <f t="shared" ref="S387:S450" si="46">(((K387/60)/60)/24)+DATE(1970,1,1)</f>
        <v>43553.208333333328</v>
      </c>
      <c r="T387" s="9">
        <f t="shared" ref="T387:T450" si="47">(((L387/60)/60)/24)+DATE(1970,1,1)</f>
        <v>43585.208333333328</v>
      </c>
      <c r="U387">
        <f t="shared" ref="U387:U450" si="48">YEAR(S387)</f>
        <v>2019</v>
      </c>
    </row>
    <row r="388" spans="1:21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3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5">
        <f t="shared" si="42"/>
        <v>96.960674157303373</v>
      </c>
      <c r="Q388" t="str">
        <f t="shared" si="44"/>
        <v>theater</v>
      </c>
      <c r="R388" t="str">
        <f t="shared" si="45"/>
        <v>plays</v>
      </c>
      <c r="S388" s="9">
        <f t="shared" si="46"/>
        <v>40355.208333333336</v>
      </c>
      <c r="T388" s="9">
        <f t="shared" si="47"/>
        <v>40367.208333333336</v>
      </c>
      <c r="U388">
        <f t="shared" si="48"/>
        <v>2010</v>
      </c>
    </row>
    <row r="389" spans="1:21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3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5">
        <f t="shared" si="42"/>
        <v>100.93160377358491</v>
      </c>
      <c r="Q389" t="str">
        <f t="shared" si="44"/>
        <v>technology</v>
      </c>
      <c r="R389" t="str">
        <f t="shared" si="45"/>
        <v>wearables</v>
      </c>
      <c r="S389" s="9">
        <f t="shared" si="46"/>
        <v>41072.208333333336</v>
      </c>
      <c r="T389" s="9">
        <f t="shared" si="47"/>
        <v>41077.208333333336</v>
      </c>
      <c r="U389">
        <f t="shared" si="48"/>
        <v>2012</v>
      </c>
    </row>
    <row r="390" spans="1:21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3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5">
        <f t="shared" si="42"/>
        <v>89.227586206896547</v>
      </c>
      <c r="Q390" t="str">
        <f t="shared" si="44"/>
        <v>music</v>
      </c>
      <c r="R390" t="str">
        <f t="shared" si="45"/>
        <v>indie rock</v>
      </c>
      <c r="S390" s="9">
        <f t="shared" si="46"/>
        <v>40912.25</v>
      </c>
      <c r="T390" s="9">
        <f t="shared" si="47"/>
        <v>40914.25</v>
      </c>
      <c r="U390">
        <f t="shared" si="48"/>
        <v>2012</v>
      </c>
    </row>
    <row r="391" spans="1:21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3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5">
        <f t="shared" si="42"/>
        <v>87.979166666666671</v>
      </c>
      <c r="Q391" t="str">
        <f t="shared" si="44"/>
        <v>theater</v>
      </c>
      <c r="R391" t="str">
        <f t="shared" si="45"/>
        <v>plays</v>
      </c>
      <c r="S391" s="9">
        <f t="shared" si="46"/>
        <v>40479.208333333336</v>
      </c>
      <c r="T391" s="9">
        <f t="shared" si="47"/>
        <v>40506.25</v>
      </c>
      <c r="U391">
        <f t="shared" si="48"/>
        <v>2010</v>
      </c>
    </row>
    <row r="392" spans="1:21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3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5">
        <f t="shared" si="42"/>
        <v>89.54</v>
      </c>
      <c r="Q392" t="str">
        <f t="shared" si="44"/>
        <v>photography</v>
      </c>
      <c r="R392" t="str">
        <f t="shared" si="45"/>
        <v>photography books</v>
      </c>
      <c r="S392" s="9">
        <f t="shared" si="46"/>
        <v>41530.208333333336</v>
      </c>
      <c r="T392" s="9">
        <f t="shared" si="47"/>
        <v>41545.208333333336</v>
      </c>
      <c r="U392">
        <f t="shared" si="48"/>
        <v>2013</v>
      </c>
    </row>
    <row r="393" spans="1:21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3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5">
        <f t="shared" si="42"/>
        <v>29.09271523178808</v>
      </c>
      <c r="Q393" t="str">
        <f t="shared" si="44"/>
        <v>publishing</v>
      </c>
      <c r="R393" t="str">
        <f t="shared" si="45"/>
        <v>nonfiction</v>
      </c>
      <c r="S393" s="9">
        <f t="shared" si="46"/>
        <v>41653.25</v>
      </c>
      <c r="T393" s="9">
        <f t="shared" si="47"/>
        <v>41655.25</v>
      </c>
      <c r="U393">
        <f t="shared" si="48"/>
        <v>2014</v>
      </c>
    </row>
    <row r="394" spans="1:21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3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5">
        <f t="shared" si="42"/>
        <v>42.006218905472636</v>
      </c>
      <c r="Q394" t="str">
        <f t="shared" si="44"/>
        <v>technology</v>
      </c>
      <c r="R394" t="str">
        <f t="shared" si="45"/>
        <v>wearables</v>
      </c>
      <c r="S394" s="9">
        <f t="shared" si="46"/>
        <v>40549.25</v>
      </c>
      <c r="T394" s="9">
        <f t="shared" si="47"/>
        <v>40551.25</v>
      </c>
      <c r="U394">
        <f t="shared" si="48"/>
        <v>2011</v>
      </c>
    </row>
    <row r="395" spans="1:21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3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5">
        <f t="shared" si="42"/>
        <v>47.004903563255965</v>
      </c>
      <c r="Q395" t="str">
        <f t="shared" si="44"/>
        <v>music</v>
      </c>
      <c r="R395" t="str">
        <f t="shared" si="45"/>
        <v>jazz</v>
      </c>
      <c r="S395" s="9">
        <f t="shared" si="46"/>
        <v>42933.208333333328</v>
      </c>
      <c r="T395" s="9">
        <f t="shared" si="47"/>
        <v>42934.208333333328</v>
      </c>
      <c r="U395">
        <f t="shared" si="48"/>
        <v>2017</v>
      </c>
    </row>
    <row r="396" spans="1:21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3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5">
        <f t="shared" si="42"/>
        <v>110.44117647058823</v>
      </c>
      <c r="Q396" t="str">
        <f t="shared" si="44"/>
        <v>film &amp; video</v>
      </c>
      <c r="R396" t="str">
        <f t="shared" si="45"/>
        <v>documentary</v>
      </c>
      <c r="S396" s="9">
        <f t="shared" si="46"/>
        <v>41484.208333333336</v>
      </c>
      <c r="T396" s="9">
        <f t="shared" si="47"/>
        <v>41494.208333333336</v>
      </c>
      <c r="U396">
        <f t="shared" si="48"/>
        <v>2013</v>
      </c>
    </row>
    <row r="397" spans="1:21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3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5">
        <f t="shared" si="42"/>
        <v>41.990909090909092</v>
      </c>
      <c r="Q397" t="str">
        <f t="shared" si="44"/>
        <v>theater</v>
      </c>
      <c r="R397" t="str">
        <f t="shared" si="45"/>
        <v>plays</v>
      </c>
      <c r="S397" s="9">
        <f t="shared" si="46"/>
        <v>40885.25</v>
      </c>
      <c r="T397" s="9">
        <f t="shared" si="47"/>
        <v>40886.25</v>
      </c>
      <c r="U397">
        <f t="shared" si="48"/>
        <v>2011</v>
      </c>
    </row>
    <row r="398" spans="1:21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3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5">
        <f t="shared" si="42"/>
        <v>48.012468827930178</v>
      </c>
      <c r="Q398" t="str">
        <f t="shared" si="44"/>
        <v>film &amp; video</v>
      </c>
      <c r="R398" t="str">
        <f t="shared" si="45"/>
        <v>drama</v>
      </c>
      <c r="S398" s="9">
        <f t="shared" si="46"/>
        <v>43378.208333333328</v>
      </c>
      <c r="T398" s="9">
        <f t="shared" si="47"/>
        <v>43386.208333333328</v>
      </c>
      <c r="U398">
        <f t="shared" si="48"/>
        <v>2018</v>
      </c>
    </row>
    <row r="399" spans="1:21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3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5">
        <f t="shared" si="42"/>
        <v>31.019823788546255</v>
      </c>
      <c r="Q399" t="str">
        <f t="shared" si="44"/>
        <v>music</v>
      </c>
      <c r="R399" t="str">
        <f t="shared" si="45"/>
        <v>rock</v>
      </c>
      <c r="S399" s="9">
        <f t="shared" si="46"/>
        <v>41417.208333333336</v>
      </c>
      <c r="T399" s="9">
        <f t="shared" si="47"/>
        <v>41423.208333333336</v>
      </c>
      <c r="U399">
        <f t="shared" si="48"/>
        <v>2013</v>
      </c>
    </row>
    <row r="400" spans="1:21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3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5">
        <f t="shared" si="42"/>
        <v>99.203252032520325</v>
      </c>
      <c r="Q400" t="str">
        <f t="shared" si="44"/>
        <v>film &amp; video</v>
      </c>
      <c r="R400" t="str">
        <f t="shared" si="45"/>
        <v>animation</v>
      </c>
      <c r="S400" s="9">
        <f t="shared" si="46"/>
        <v>43228.208333333328</v>
      </c>
      <c r="T400" s="9">
        <f t="shared" si="47"/>
        <v>43230.208333333328</v>
      </c>
      <c r="U400">
        <f t="shared" si="48"/>
        <v>2018</v>
      </c>
    </row>
    <row r="401" spans="1:21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3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5">
        <f t="shared" si="42"/>
        <v>66.022316684378325</v>
      </c>
      <c r="Q401" t="str">
        <f t="shared" si="44"/>
        <v>music</v>
      </c>
      <c r="R401" t="str">
        <f t="shared" si="45"/>
        <v>indie rock</v>
      </c>
      <c r="S401" s="9">
        <f t="shared" si="46"/>
        <v>40576.25</v>
      </c>
      <c r="T401" s="9">
        <f t="shared" si="47"/>
        <v>40583.25</v>
      </c>
      <c r="U401">
        <f t="shared" si="48"/>
        <v>2011</v>
      </c>
    </row>
    <row r="402" spans="1:21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3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5">
        <f t="shared" si="42"/>
        <v>2</v>
      </c>
      <c r="Q402" t="str">
        <f t="shared" si="44"/>
        <v>photography</v>
      </c>
      <c r="R402" t="str">
        <f t="shared" si="45"/>
        <v>photography books</v>
      </c>
      <c r="S402" s="9">
        <f t="shared" si="46"/>
        <v>41502.208333333336</v>
      </c>
      <c r="T402" s="9">
        <f t="shared" si="47"/>
        <v>41524.208333333336</v>
      </c>
      <c r="U402">
        <f t="shared" si="48"/>
        <v>2013</v>
      </c>
    </row>
    <row r="403" spans="1:21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3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5">
        <f t="shared" si="42"/>
        <v>46.060200668896321</v>
      </c>
      <c r="Q403" t="str">
        <f t="shared" si="44"/>
        <v>theater</v>
      </c>
      <c r="R403" t="str">
        <f t="shared" si="45"/>
        <v>plays</v>
      </c>
      <c r="S403" s="9">
        <f t="shared" si="46"/>
        <v>43765.208333333328</v>
      </c>
      <c r="T403" s="9">
        <f t="shared" si="47"/>
        <v>43765.208333333328</v>
      </c>
      <c r="U403">
        <f t="shared" si="48"/>
        <v>2019</v>
      </c>
    </row>
    <row r="404" spans="1:21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3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5">
        <f t="shared" si="42"/>
        <v>73.650000000000006</v>
      </c>
      <c r="Q404" t="str">
        <f t="shared" si="44"/>
        <v>film &amp; video</v>
      </c>
      <c r="R404" t="str">
        <f t="shared" si="45"/>
        <v>shorts</v>
      </c>
      <c r="S404" s="9">
        <f t="shared" si="46"/>
        <v>40914.25</v>
      </c>
      <c r="T404" s="9">
        <f t="shared" si="47"/>
        <v>40961.25</v>
      </c>
      <c r="U404">
        <f t="shared" si="48"/>
        <v>2012</v>
      </c>
    </row>
    <row r="405" spans="1:21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3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5">
        <f t="shared" si="42"/>
        <v>55.99336650082919</v>
      </c>
      <c r="Q405" t="str">
        <f t="shared" si="44"/>
        <v>theater</v>
      </c>
      <c r="R405" t="str">
        <f t="shared" si="45"/>
        <v>plays</v>
      </c>
      <c r="S405" s="9">
        <f t="shared" si="46"/>
        <v>40310.208333333336</v>
      </c>
      <c r="T405" s="9">
        <f t="shared" si="47"/>
        <v>40346.208333333336</v>
      </c>
      <c r="U405">
        <f t="shared" si="48"/>
        <v>2010</v>
      </c>
    </row>
    <row r="406" spans="1:21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3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5">
        <f t="shared" si="42"/>
        <v>68.985695127402778</v>
      </c>
      <c r="Q406" t="str">
        <f t="shared" si="44"/>
        <v>theater</v>
      </c>
      <c r="R406" t="str">
        <f t="shared" si="45"/>
        <v>plays</v>
      </c>
      <c r="S406" s="9">
        <f t="shared" si="46"/>
        <v>43053.25</v>
      </c>
      <c r="T406" s="9">
        <f t="shared" si="47"/>
        <v>43056.25</v>
      </c>
      <c r="U406">
        <f t="shared" si="48"/>
        <v>2017</v>
      </c>
    </row>
    <row r="407" spans="1:21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3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5">
        <f t="shared" si="42"/>
        <v>60.981609195402299</v>
      </c>
      <c r="Q407" t="str">
        <f t="shared" si="44"/>
        <v>theater</v>
      </c>
      <c r="R407" t="str">
        <f t="shared" si="45"/>
        <v>plays</v>
      </c>
      <c r="S407" s="9">
        <f t="shared" si="46"/>
        <v>43255.208333333328</v>
      </c>
      <c r="T407" s="9">
        <f t="shared" si="47"/>
        <v>43305.208333333328</v>
      </c>
      <c r="U407">
        <f t="shared" si="48"/>
        <v>2018</v>
      </c>
    </row>
    <row r="408" spans="1:21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3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5">
        <f t="shared" si="42"/>
        <v>110.98139534883721</v>
      </c>
      <c r="Q408" t="str">
        <f t="shared" si="44"/>
        <v>film &amp; video</v>
      </c>
      <c r="R408" t="str">
        <f t="shared" si="45"/>
        <v>documentary</v>
      </c>
      <c r="S408" s="9">
        <f t="shared" si="46"/>
        <v>41304.25</v>
      </c>
      <c r="T408" s="9">
        <f t="shared" si="47"/>
        <v>41316.25</v>
      </c>
      <c r="U408">
        <f t="shared" si="48"/>
        <v>2013</v>
      </c>
    </row>
    <row r="409" spans="1:21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3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5">
        <f t="shared" si="42"/>
        <v>25</v>
      </c>
      <c r="Q409" t="str">
        <f t="shared" si="44"/>
        <v>theater</v>
      </c>
      <c r="R409" t="str">
        <f t="shared" si="45"/>
        <v>plays</v>
      </c>
      <c r="S409" s="9">
        <f t="shared" si="46"/>
        <v>43751.208333333328</v>
      </c>
      <c r="T409" s="9">
        <f t="shared" si="47"/>
        <v>43758.208333333328</v>
      </c>
      <c r="U409">
        <f t="shared" si="48"/>
        <v>2019</v>
      </c>
    </row>
    <row r="410" spans="1:21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3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5">
        <f t="shared" si="42"/>
        <v>78.759740259740255</v>
      </c>
      <c r="Q410" t="str">
        <f t="shared" si="44"/>
        <v>film &amp; video</v>
      </c>
      <c r="R410" t="str">
        <f t="shared" si="45"/>
        <v>documentary</v>
      </c>
      <c r="S410" s="9">
        <f t="shared" si="46"/>
        <v>42541.208333333328</v>
      </c>
      <c r="T410" s="9">
        <f t="shared" si="47"/>
        <v>42561.208333333328</v>
      </c>
      <c r="U410">
        <f t="shared" si="48"/>
        <v>2016</v>
      </c>
    </row>
    <row r="411" spans="1:21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3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5">
        <f t="shared" si="42"/>
        <v>87.960784313725483</v>
      </c>
      <c r="Q411" t="str">
        <f t="shared" si="44"/>
        <v>music</v>
      </c>
      <c r="R411" t="str">
        <f t="shared" si="45"/>
        <v>rock</v>
      </c>
      <c r="S411" s="9">
        <f t="shared" si="46"/>
        <v>42843.208333333328</v>
      </c>
      <c r="T411" s="9">
        <f t="shared" si="47"/>
        <v>42847.208333333328</v>
      </c>
      <c r="U411">
        <f t="shared" si="48"/>
        <v>2017</v>
      </c>
    </row>
    <row r="412" spans="1:21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3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5">
        <f t="shared" si="42"/>
        <v>49.987398739873989</v>
      </c>
      <c r="Q412" t="str">
        <f t="shared" si="44"/>
        <v>games</v>
      </c>
      <c r="R412" t="str">
        <f t="shared" si="45"/>
        <v>mobile games</v>
      </c>
      <c r="S412" s="9">
        <f t="shared" si="46"/>
        <v>42122.208333333328</v>
      </c>
      <c r="T412" s="9">
        <f t="shared" si="47"/>
        <v>42122.208333333328</v>
      </c>
      <c r="U412">
        <f t="shared" si="48"/>
        <v>2015</v>
      </c>
    </row>
    <row r="413" spans="1:21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3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5">
        <f t="shared" si="42"/>
        <v>99.524390243902445</v>
      </c>
      <c r="Q413" t="str">
        <f t="shared" si="44"/>
        <v>theater</v>
      </c>
      <c r="R413" t="str">
        <f t="shared" si="45"/>
        <v>plays</v>
      </c>
      <c r="S413" s="9">
        <f t="shared" si="46"/>
        <v>42884.208333333328</v>
      </c>
      <c r="T413" s="9">
        <f t="shared" si="47"/>
        <v>42886.208333333328</v>
      </c>
      <c r="U413">
        <f t="shared" si="48"/>
        <v>2017</v>
      </c>
    </row>
    <row r="414" spans="1:21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3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5">
        <f t="shared" si="42"/>
        <v>104.82089552238806</v>
      </c>
      <c r="Q414" t="str">
        <f t="shared" si="44"/>
        <v>publishing</v>
      </c>
      <c r="R414" t="str">
        <f t="shared" si="45"/>
        <v>fiction</v>
      </c>
      <c r="S414" s="9">
        <f t="shared" si="46"/>
        <v>41642.25</v>
      </c>
      <c r="T414" s="9">
        <f t="shared" si="47"/>
        <v>41652.25</v>
      </c>
      <c r="U414">
        <f t="shared" si="48"/>
        <v>2014</v>
      </c>
    </row>
    <row r="415" spans="1:21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3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5">
        <f t="shared" si="42"/>
        <v>108.01469237832875</v>
      </c>
      <c r="Q415" t="str">
        <f t="shared" si="44"/>
        <v>film &amp; video</v>
      </c>
      <c r="R415" t="str">
        <f t="shared" si="45"/>
        <v>animation</v>
      </c>
      <c r="S415" s="9">
        <f t="shared" si="46"/>
        <v>43431.25</v>
      </c>
      <c r="T415" s="9">
        <f t="shared" si="47"/>
        <v>43458.25</v>
      </c>
      <c r="U415">
        <f t="shared" si="48"/>
        <v>2018</v>
      </c>
    </row>
    <row r="416" spans="1:21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3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5">
        <f t="shared" si="42"/>
        <v>28.998544660724033</v>
      </c>
      <c r="Q416" t="str">
        <f t="shared" si="44"/>
        <v>food</v>
      </c>
      <c r="R416" t="str">
        <f t="shared" si="45"/>
        <v>food trucks</v>
      </c>
      <c r="S416" s="9">
        <f t="shared" si="46"/>
        <v>40288.208333333336</v>
      </c>
      <c r="T416" s="9">
        <f t="shared" si="47"/>
        <v>40296.208333333336</v>
      </c>
      <c r="U416">
        <f t="shared" si="48"/>
        <v>2010</v>
      </c>
    </row>
    <row r="417" spans="1:21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3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5">
        <f t="shared" si="42"/>
        <v>30.028708133971293</v>
      </c>
      <c r="Q417" t="str">
        <f t="shared" si="44"/>
        <v>theater</v>
      </c>
      <c r="R417" t="str">
        <f t="shared" si="45"/>
        <v>plays</v>
      </c>
      <c r="S417" s="9">
        <f t="shared" si="46"/>
        <v>40921.25</v>
      </c>
      <c r="T417" s="9">
        <f t="shared" si="47"/>
        <v>40938.25</v>
      </c>
      <c r="U417">
        <f t="shared" si="48"/>
        <v>2012</v>
      </c>
    </row>
    <row r="418" spans="1:21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3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5">
        <f t="shared" si="42"/>
        <v>41.005559416261292</v>
      </c>
      <c r="Q418" t="str">
        <f t="shared" si="44"/>
        <v>film &amp; video</v>
      </c>
      <c r="R418" t="str">
        <f t="shared" si="45"/>
        <v>documentary</v>
      </c>
      <c r="S418" s="9">
        <f t="shared" si="46"/>
        <v>40560.25</v>
      </c>
      <c r="T418" s="9">
        <f t="shared" si="47"/>
        <v>40569.25</v>
      </c>
      <c r="U418">
        <f t="shared" si="48"/>
        <v>2011</v>
      </c>
    </row>
    <row r="419" spans="1:21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3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5">
        <f t="shared" si="42"/>
        <v>62.866666666666667</v>
      </c>
      <c r="Q419" t="str">
        <f t="shared" si="44"/>
        <v>theater</v>
      </c>
      <c r="R419" t="str">
        <f t="shared" si="45"/>
        <v>plays</v>
      </c>
      <c r="S419" s="9">
        <f t="shared" si="46"/>
        <v>43407.208333333328</v>
      </c>
      <c r="T419" s="9">
        <f t="shared" si="47"/>
        <v>43431.25</v>
      </c>
      <c r="U419">
        <f t="shared" si="48"/>
        <v>2018</v>
      </c>
    </row>
    <row r="420" spans="1:21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3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5">
        <f t="shared" si="42"/>
        <v>47.005002501250623</v>
      </c>
      <c r="Q420" t="str">
        <f t="shared" si="44"/>
        <v>film &amp; video</v>
      </c>
      <c r="R420" t="str">
        <f t="shared" si="45"/>
        <v>documentary</v>
      </c>
      <c r="S420" s="9">
        <f t="shared" si="46"/>
        <v>41035.208333333336</v>
      </c>
      <c r="T420" s="9">
        <f t="shared" si="47"/>
        <v>41036.208333333336</v>
      </c>
      <c r="U420">
        <f t="shared" si="48"/>
        <v>2012</v>
      </c>
    </row>
    <row r="421" spans="1:21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3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5">
        <f t="shared" si="42"/>
        <v>26.997693638285604</v>
      </c>
      <c r="Q421" t="str">
        <f t="shared" si="44"/>
        <v>technology</v>
      </c>
      <c r="R421" t="str">
        <f t="shared" si="45"/>
        <v>web</v>
      </c>
      <c r="S421" s="9">
        <f t="shared" si="46"/>
        <v>40899.25</v>
      </c>
      <c r="T421" s="9">
        <f t="shared" si="47"/>
        <v>40905.25</v>
      </c>
      <c r="U421">
        <f t="shared" si="48"/>
        <v>2011</v>
      </c>
    </row>
    <row r="422" spans="1:21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3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5">
        <f t="shared" si="42"/>
        <v>68.329787234042556</v>
      </c>
      <c r="Q422" t="str">
        <f t="shared" si="44"/>
        <v>theater</v>
      </c>
      <c r="R422" t="str">
        <f t="shared" si="45"/>
        <v>plays</v>
      </c>
      <c r="S422" s="9">
        <f t="shared" si="46"/>
        <v>42911.208333333328</v>
      </c>
      <c r="T422" s="9">
        <f t="shared" si="47"/>
        <v>42925.208333333328</v>
      </c>
      <c r="U422">
        <f t="shared" si="48"/>
        <v>2017</v>
      </c>
    </row>
    <row r="423" spans="1:21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3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5">
        <f t="shared" si="42"/>
        <v>50.974576271186443</v>
      </c>
      <c r="Q423" t="str">
        <f t="shared" si="44"/>
        <v>technology</v>
      </c>
      <c r="R423" t="str">
        <f t="shared" si="45"/>
        <v>wearables</v>
      </c>
      <c r="S423" s="9">
        <f t="shared" si="46"/>
        <v>42915.208333333328</v>
      </c>
      <c r="T423" s="9">
        <f t="shared" si="47"/>
        <v>42945.208333333328</v>
      </c>
      <c r="U423">
        <f t="shared" si="48"/>
        <v>2017</v>
      </c>
    </row>
    <row r="424" spans="1:21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3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5">
        <f t="shared" si="42"/>
        <v>54.024390243902438</v>
      </c>
      <c r="Q424" t="str">
        <f t="shared" si="44"/>
        <v>theater</v>
      </c>
      <c r="R424" t="str">
        <f t="shared" si="45"/>
        <v>plays</v>
      </c>
      <c r="S424" s="9">
        <f t="shared" si="46"/>
        <v>40285.208333333336</v>
      </c>
      <c r="T424" s="9">
        <f t="shared" si="47"/>
        <v>40305.208333333336</v>
      </c>
      <c r="U424">
        <f t="shared" si="48"/>
        <v>2010</v>
      </c>
    </row>
    <row r="425" spans="1:21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3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5">
        <f t="shared" si="42"/>
        <v>97.055555555555557</v>
      </c>
      <c r="Q425" t="str">
        <f t="shared" si="44"/>
        <v>food</v>
      </c>
      <c r="R425" t="str">
        <f t="shared" si="45"/>
        <v>food trucks</v>
      </c>
      <c r="S425" s="9">
        <f t="shared" si="46"/>
        <v>40808.208333333336</v>
      </c>
      <c r="T425" s="9">
        <f t="shared" si="47"/>
        <v>40810.208333333336</v>
      </c>
      <c r="U425">
        <f t="shared" si="48"/>
        <v>2011</v>
      </c>
    </row>
    <row r="426" spans="1:21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3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5">
        <f t="shared" si="42"/>
        <v>24.867469879518072</v>
      </c>
      <c r="Q426" t="str">
        <f t="shared" si="44"/>
        <v>music</v>
      </c>
      <c r="R426" t="str">
        <f t="shared" si="45"/>
        <v>indie rock</v>
      </c>
      <c r="S426" s="9">
        <f t="shared" si="46"/>
        <v>43208.208333333328</v>
      </c>
      <c r="T426" s="9">
        <f t="shared" si="47"/>
        <v>43214.208333333328</v>
      </c>
      <c r="U426">
        <f t="shared" si="48"/>
        <v>2018</v>
      </c>
    </row>
    <row r="427" spans="1:21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3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5">
        <f t="shared" si="42"/>
        <v>84.423913043478265</v>
      </c>
      <c r="Q427" t="str">
        <f t="shared" si="44"/>
        <v>photography</v>
      </c>
      <c r="R427" t="str">
        <f t="shared" si="45"/>
        <v>photography books</v>
      </c>
      <c r="S427" s="9">
        <f t="shared" si="46"/>
        <v>42213.208333333328</v>
      </c>
      <c r="T427" s="9">
        <f t="shared" si="47"/>
        <v>42219.208333333328</v>
      </c>
      <c r="U427">
        <f t="shared" si="48"/>
        <v>2015</v>
      </c>
    </row>
    <row r="428" spans="1:21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3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5">
        <f t="shared" si="42"/>
        <v>47.091324200913242</v>
      </c>
      <c r="Q428" t="str">
        <f t="shared" si="44"/>
        <v>theater</v>
      </c>
      <c r="R428" t="str">
        <f t="shared" si="45"/>
        <v>plays</v>
      </c>
      <c r="S428" s="9">
        <f t="shared" si="46"/>
        <v>41332.25</v>
      </c>
      <c r="T428" s="9">
        <f t="shared" si="47"/>
        <v>41339.25</v>
      </c>
      <c r="U428">
        <f t="shared" si="48"/>
        <v>2013</v>
      </c>
    </row>
    <row r="429" spans="1:21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3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5">
        <f t="shared" si="42"/>
        <v>77.996041171813147</v>
      </c>
      <c r="Q429" t="str">
        <f t="shared" si="44"/>
        <v>theater</v>
      </c>
      <c r="R429" t="str">
        <f t="shared" si="45"/>
        <v>plays</v>
      </c>
      <c r="S429" s="9">
        <f t="shared" si="46"/>
        <v>41895.208333333336</v>
      </c>
      <c r="T429" s="9">
        <f t="shared" si="47"/>
        <v>41927.208333333336</v>
      </c>
      <c r="U429">
        <f t="shared" si="48"/>
        <v>2014</v>
      </c>
    </row>
    <row r="430" spans="1:21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3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5">
        <f t="shared" si="42"/>
        <v>62.967871485943775</v>
      </c>
      <c r="Q430" t="str">
        <f t="shared" si="44"/>
        <v>film &amp; video</v>
      </c>
      <c r="R430" t="str">
        <f t="shared" si="45"/>
        <v>animation</v>
      </c>
      <c r="S430" s="9">
        <f t="shared" si="46"/>
        <v>40585.25</v>
      </c>
      <c r="T430" s="9">
        <f t="shared" si="47"/>
        <v>40592.25</v>
      </c>
      <c r="U430">
        <f t="shared" si="48"/>
        <v>2011</v>
      </c>
    </row>
    <row r="431" spans="1:21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3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5">
        <f t="shared" si="42"/>
        <v>81.006080449017773</v>
      </c>
      <c r="Q431" t="str">
        <f t="shared" si="44"/>
        <v>photography</v>
      </c>
      <c r="R431" t="str">
        <f t="shared" si="45"/>
        <v>photography books</v>
      </c>
      <c r="S431" s="9">
        <f t="shared" si="46"/>
        <v>41680.25</v>
      </c>
      <c r="T431" s="9">
        <f t="shared" si="47"/>
        <v>41708.208333333336</v>
      </c>
      <c r="U431">
        <f t="shared" si="48"/>
        <v>2014</v>
      </c>
    </row>
    <row r="432" spans="1:21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3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5">
        <f t="shared" si="42"/>
        <v>65.321428571428569</v>
      </c>
      <c r="Q432" t="str">
        <f t="shared" si="44"/>
        <v>theater</v>
      </c>
      <c r="R432" t="str">
        <f t="shared" si="45"/>
        <v>plays</v>
      </c>
      <c r="S432" s="9">
        <f t="shared" si="46"/>
        <v>43737.208333333328</v>
      </c>
      <c r="T432" s="9">
        <f t="shared" si="47"/>
        <v>43771.208333333328</v>
      </c>
      <c r="U432">
        <f t="shared" si="48"/>
        <v>2019</v>
      </c>
    </row>
    <row r="433" spans="1:21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3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5">
        <f t="shared" si="42"/>
        <v>104.43617021276596</v>
      </c>
      <c r="Q433" t="str">
        <f t="shared" si="44"/>
        <v>theater</v>
      </c>
      <c r="R433" t="str">
        <f t="shared" si="45"/>
        <v>plays</v>
      </c>
      <c r="S433" s="9">
        <f t="shared" si="46"/>
        <v>43273.208333333328</v>
      </c>
      <c r="T433" s="9">
        <f t="shared" si="47"/>
        <v>43290.208333333328</v>
      </c>
      <c r="U433">
        <f t="shared" si="48"/>
        <v>2018</v>
      </c>
    </row>
    <row r="434" spans="1:21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3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5">
        <f t="shared" si="42"/>
        <v>69.989010989010993</v>
      </c>
      <c r="Q434" t="str">
        <f t="shared" si="44"/>
        <v>theater</v>
      </c>
      <c r="R434" t="str">
        <f t="shared" si="45"/>
        <v>plays</v>
      </c>
      <c r="S434" s="9">
        <f t="shared" si="46"/>
        <v>41761.208333333336</v>
      </c>
      <c r="T434" s="9">
        <f t="shared" si="47"/>
        <v>41781.208333333336</v>
      </c>
      <c r="U434">
        <f t="shared" si="48"/>
        <v>2014</v>
      </c>
    </row>
    <row r="435" spans="1:21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3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5">
        <f t="shared" si="42"/>
        <v>83.023989898989896</v>
      </c>
      <c r="Q435" t="str">
        <f t="shared" si="44"/>
        <v>film &amp; video</v>
      </c>
      <c r="R435" t="str">
        <f t="shared" si="45"/>
        <v>documentary</v>
      </c>
      <c r="S435" s="9">
        <f t="shared" si="46"/>
        <v>41603.25</v>
      </c>
      <c r="T435" s="9">
        <f t="shared" si="47"/>
        <v>41619.25</v>
      </c>
      <c r="U435">
        <f t="shared" si="48"/>
        <v>2013</v>
      </c>
    </row>
    <row r="436" spans="1:21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3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5">
        <f t="shared" si="42"/>
        <v>90.3</v>
      </c>
      <c r="Q436" t="str">
        <f t="shared" si="44"/>
        <v>theater</v>
      </c>
      <c r="R436" t="str">
        <f t="shared" si="45"/>
        <v>plays</v>
      </c>
      <c r="S436" s="9">
        <f t="shared" si="46"/>
        <v>42705.25</v>
      </c>
      <c r="T436" s="9">
        <f t="shared" si="47"/>
        <v>42719.25</v>
      </c>
      <c r="U436">
        <f t="shared" si="48"/>
        <v>2016</v>
      </c>
    </row>
    <row r="437" spans="1:21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3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5">
        <f t="shared" si="42"/>
        <v>103.98131932282546</v>
      </c>
      <c r="Q437" t="str">
        <f t="shared" si="44"/>
        <v>theater</v>
      </c>
      <c r="R437" t="str">
        <f t="shared" si="45"/>
        <v>plays</v>
      </c>
      <c r="S437" s="9">
        <f t="shared" si="46"/>
        <v>41988.25</v>
      </c>
      <c r="T437" s="9">
        <f t="shared" si="47"/>
        <v>42000.25</v>
      </c>
      <c r="U437">
        <f t="shared" si="48"/>
        <v>2014</v>
      </c>
    </row>
    <row r="438" spans="1:21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3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5">
        <f t="shared" si="42"/>
        <v>54.931726907630519</v>
      </c>
      <c r="Q438" t="str">
        <f t="shared" si="44"/>
        <v>music</v>
      </c>
      <c r="R438" t="str">
        <f t="shared" si="45"/>
        <v>jazz</v>
      </c>
      <c r="S438" s="9">
        <f t="shared" si="46"/>
        <v>43575.208333333328</v>
      </c>
      <c r="T438" s="9">
        <f t="shared" si="47"/>
        <v>43576.208333333328</v>
      </c>
      <c r="U438">
        <f t="shared" si="48"/>
        <v>2019</v>
      </c>
    </row>
    <row r="439" spans="1:21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3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5">
        <f t="shared" si="42"/>
        <v>51.921875</v>
      </c>
      <c r="Q439" t="str">
        <f t="shared" si="44"/>
        <v>film &amp; video</v>
      </c>
      <c r="R439" t="str">
        <f t="shared" si="45"/>
        <v>animation</v>
      </c>
      <c r="S439" s="9">
        <f t="shared" si="46"/>
        <v>42260.208333333328</v>
      </c>
      <c r="T439" s="9">
        <f t="shared" si="47"/>
        <v>42263.208333333328</v>
      </c>
      <c r="U439">
        <f t="shared" si="48"/>
        <v>2015</v>
      </c>
    </row>
    <row r="440" spans="1:21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3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5">
        <f t="shared" si="42"/>
        <v>60.02834008097166</v>
      </c>
      <c r="Q440" t="str">
        <f t="shared" si="44"/>
        <v>theater</v>
      </c>
      <c r="R440" t="str">
        <f t="shared" si="45"/>
        <v>plays</v>
      </c>
      <c r="S440" s="9">
        <f t="shared" si="46"/>
        <v>41337.25</v>
      </c>
      <c r="T440" s="9">
        <f t="shared" si="47"/>
        <v>41367.208333333336</v>
      </c>
      <c r="U440">
        <f t="shared" si="48"/>
        <v>2013</v>
      </c>
    </row>
    <row r="441" spans="1:21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3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5">
        <f t="shared" si="42"/>
        <v>44.003488879197555</v>
      </c>
      <c r="Q441" t="str">
        <f t="shared" si="44"/>
        <v>film &amp; video</v>
      </c>
      <c r="R441" t="str">
        <f t="shared" si="45"/>
        <v>science fiction</v>
      </c>
      <c r="S441" s="9">
        <f t="shared" si="46"/>
        <v>42680.208333333328</v>
      </c>
      <c r="T441" s="9">
        <f t="shared" si="47"/>
        <v>42687.25</v>
      </c>
      <c r="U441">
        <f t="shared" si="48"/>
        <v>2016</v>
      </c>
    </row>
    <row r="442" spans="1:21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3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5">
        <f t="shared" si="42"/>
        <v>53.003513254551258</v>
      </c>
      <c r="Q442" t="str">
        <f t="shared" si="44"/>
        <v>film &amp; video</v>
      </c>
      <c r="R442" t="str">
        <f t="shared" si="45"/>
        <v>television</v>
      </c>
      <c r="S442" s="9">
        <f t="shared" si="46"/>
        <v>42916.208333333328</v>
      </c>
      <c r="T442" s="9">
        <f t="shared" si="47"/>
        <v>42926.208333333328</v>
      </c>
      <c r="U442">
        <f t="shared" si="48"/>
        <v>2017</v>
      </c>
    </row>
    <row r="443" spans="1:21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3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5">
        <f t="shared" si="42"/>
        <v>54.5</v>
      </c>
      <c r="Q443" t="str">
        <f t="shared" si="44"/>
        <v>technology</v>
      </c>
      <c r="R443" t="str">
        <f t="shared" si="45"/>
        <v>wearables</v>
      </c>
      <c r="S443" s="9">
        <f t="shared" si="46"/>
        <v>41025.208333333336</v>
      </c>
      <c r="T443" s="9">
        <f t="shared" si="47"/>
        <v>41053.208333333336</v>
      </c>
      <c r="U443">
        <f t="shared" si="48"/>
        <v>2012</v>
      </c>
    </row>
    <row r="444" spans="1:21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3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5">
        <f t="shared" si="42"/>
        <v>75.04195804195804</v>
      </c>
      <c r="Q444" t="str">
        <f t="shared" si="44"/>
        <v>theater</v>
      </c>
      <c r="R444" t="str">
        <f t="shared" si="45"/>
        <v>plays</v>
      </c>
      <c r="S444" s="9">
        <f t="shared" si="46"/>
        <v>42980.208333333328</v>
      </c>
      <c r="T444" s="9">
        <f t="shared" si="47"/>
        <v>42996.208333333328</v>
      </c>
      <c r="U444">
        <f t="shared" si="48"/>
        <v>2017</v>
      </c>
    </row>
    <row r="445" spans="1:21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3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5">
        <f t="shared" si="42"/>
        <v>35.911111111111111</v>
      </c>
      <c r="Q445" t="str">
        <f t="shared" si="44"/>
        <v>theater</v>
      </c>
      <c r="R445" t="str">
        <f t="shared" si="45"/>
        <v>plays</v>
      </c>
      <c r="S445" s="9">
        <f t="shared" si="46"/>
        <v>40451.208333333336</v>
      </c>
      <c r="T445" s="9">
        <f t="shared" si="47"/>
        <v>40470.208333333336</v>
      </c>
      <c r="U445">
        <f t="shared" si="48"/>
        <v>2010</v>
      </c>
    </row>
    <row r="446" spans="1:21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3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5">
        <f t="shared" si="42"/>
        <v>36.952702702702702</v>
      </c>
      <c r="Q446" t="str">
        <f t="shared" si="44"/>
        <v>music</v>
      </c>
      <c r="R446" t="str">
        <f t="shared" si="45"/>
        <v>indie rock</v>
      </c>
      <c r="S446" s="9">
        <f t="shared" si="46"/>
        <v>40748.208333333336</v>
      </c>
      <c r="T446" s="9">
        <f t="shared" si="47"/>
        <v>40750.208333333336</v>
      </c>
      <c r="U446">
        <f t="shared" si="48"/>
        <v>2011</v>
      </c>
    </row>
    <row r="447" spans="1:21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3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5">
        <f t="shared" si="42"/>
        <v>63.170588235294119</v>
      </c>
      <c r="Q447" t="str">
        <f t="shared" si="44"/>
        <v>theater</v>
      </c>
      <c r="R447" t="str">
        <f t="shared" si="45"/>
        <v>plays</v>
      </c>
      <c r="S447" s="9">
        <f t="shared" si="46"/>
        <v>40515.25</v>
      </c>
      <c r="T447" s="9">
        <f t="shared" si="47"/>
        <v>40536.25</v>
      </c>
      <c r="U447">
        <f t="shared" si="48"/>
        <v>2010</v>
      </c>
    </row>
    <row r="448" spans="1:21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3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5">
        <f t="shared" si="42"/>
        <v>29.99462365591398</v>
      </c>
      <c r="Q448" t="str">
        <f t="shared" si="44"/>
        <v>technology</v>
      </c>
      <c r="R448" t="str">
        <f t="shared" si="45"/>
        <v>wearables</v>
      </c>
      <c r="S448" s="9">
        <f t="shared" si="46"/>
        <v>41261.25</v>
      </c>
      <c r="T448" s="9">
        <f t="shared" si="47"/>
        <v>41263.25</v>
      </c>
      <c r="U448">
        <f t="shared" si="48"/>
        <v>2012</v>
      </c>
    </row>
    <row r="449" spans="1:21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3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5">
        <f t="shared" si="42"/>
        <v>86</v>
      </c>
      <c r="Q449" t="str">
        <f t="shared" si="44"/>
        <v>film &amp; video</v>
      </c>
      <c r="R449" t="str">
        <f t="shared" si="45"/>
        <v>television</v>
      </c>
      <c r="S449" s="9">
        <f t="shared" si="46"/>
        <v>43088.25</v>
      </c>
      <c r="T449" s="9">
        <f t="shared" si="47"/>
        <v>43104.25</v>
      </c>
      <c r="U449">
        <f t="shared" si="48"/>
        <v>2017</v>
      </c>
    </row>
    <row r="450" spans="1:21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3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5">
        <f t="shared" ref="P450:P513" si="49">E450/H450</f>
        <v>75.014876033057845</v>
      </c>
      <c r="Q450" t="str">
        <f t="shared" si="44"/>
        <v>games</v>
      </c>
      <c r="R450" t="str">
        <f t="shared" si="45"/>
        <v>video games</v>
      </c>
      <c r="S450" s="9">
        <f t="shared" si="46"/>
        <v>41378.208333333336</v>
      </c>
      <c r="T450" s="9">
        <f t="shared" si="47"/>
        <v>41380.208333333336</v>
      </c>
      <c r="U450">
        <f t="shared" si="48"/>
        <v>2013</v>
      </c>
    </row>
    <row r="451" spans="1:21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50">ROUND(E451/D451*100,0)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5">
        <f t="shared" si="49"/>
        <v>101.19767441860465</v>
      </c>
      <c r="Q451" t="str">
        <f t="shared" ref="Q451:Q514" si="51">LEFT(O451,SEARCH("/",O451)-1)</f>
        <v>games</v>
      </c>
      <c r="R451" t="str">
        <f t="shared" ref="R451:R514" si="52">RIGHT(O451,LEN(O451)-SEARCH("/",O451))</f>
        <v>video games</v>
      </c>
      <c r="S451" s="9">
        <f t="shared" ref="S451:S514" si="53">(((K451/60)/60)/24)+DATE(1970,1,1)</f>
        <v>43530.25</v>
      </c>
      <c r="T451" s="9">
        <f t="shared" ref="T451:T514" si="54">(((L451/60)/60)/24)+DATE(1970,1,1)</f>
        <v>43547.208333333328</v>
      </c>
      <c r="U451">
        <f t="shared" ref="U451:U514" si="55">YEAR(S451)</f>
        <v>2019</v>
      </c>
    </row>
    <row r="452" spans="1:21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50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5">
        <f t="shared" si="49"/>
        <v>4</v>
      </c>
      <c r="Q452" t="str">
        <f t="shared" si="51"/>
        <v>film &amp; video</v>
      </c>
      <c r="R452" t="str">
        <f t="shared" si="52"/>
        <v>animation</v>
      </c>
      <c r="S452" s="9">
        <f t="shared" si="53"/>
        <v>43394.208333333328</v>
      </c>
      <c r="T452" s="9">
        <f t="shared" si="54"/>
        <v>43417.25</v>
      </c>
      <c r="U452">
        <f t="shared" si="55"/>
        <v>2018</v>
      </c>
    </row>
    <row r="453" spans="1:21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50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5">
        <f t="shared" si="49"/>
        <v>29.001272669424118</v>
      </c>
      <c r="Q453" t="str">
        <f t="shared" si="51"/>
        <v>music</v>
      </c>
      <c r="R453" t="str">
        <f t="shared" si="52"/>
        <v>rock</v>
      </c>
      <c r="S453" s="9">
        <f t="shared" si="53"/>
        <v>42935.208333333328</v>
      </c>
      <c r="T453" s="9">
        <f t="shared" si="54"/>
        <v>42966.208333333328</v>
      </c>
      <c r="U453">
        <f t="shared" si="55"/>
        <v>2017</v>
      </c>
    </row>
    <row r="454" spans="1:21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50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5">
        <f t="shared" si="49"/>
        <v>98.225806451612897</v>
      </c>
      <c r="Q454" t="str">
        <f t="shared" si="51"/>
        <v>film &amp; video</v>
      </c>
      <c r="R454" t="str">
        <f t="shared" si="52"/>
        <v>drama</v>
      </c>
      <c r="S454" s="9">
        <f t="shared" si="53"/>
        <v>40365.208333333336</v>
      </c>
      <c r="T454" s="9">
        <f t="shared" si="54"/>
        <v>40366.208333333336</v>
      </c>
      <c r="U454">
        <f t="shared" si="55"/>
        <v>2010</v>
      </c>
    </row>
    <row r="455" spans="1:21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50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5">
        <f t="shared" si="49"/>
        <v>87.001693480101608</v>
      </c>
      <c r="Q455" t="str">
        <f t="shared" si="51"/>
        <v>film &amp; video</v>
      </c>
      <c r="R455" t="str">
        <f t="shared" si="52"/>
        <v>science fiction</v>
      </c>
      <c r="S455" s="9">
        <f t="shared" si="53"/>
        <v>42705.25</v>
      </c>
      <c r="T455" s="9">
        <f t="shared" si="54"/>
        <v>42746.25</v>
      </c>
      <c r="U455">
        <f t="shared" si="55"/>
        <v>2016</v>
      </c>
    </row>
    <row r="456" spans="1:21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50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5">
        <f t="shared" si="49"/>
        <v>45.205128205128204</v>
      </c>
      <c r="Q456" t="str">
        <f t="shared" si="51"/>
        <v>film &amp; video</v>
      </c>
      <c r="R456" t="str">
        <f t="shared" si="52"/>
        <v>drama</v>
      </c>
      <c r="S456" s="9">
        <f t="shared" si="53"/>
        <v>41568.208333333336</v>
      </c>
      <c r="T456" s="9">
        <f t="shared" si="54"/>
        <v>41604.25</v>
      </c>
      <c r="U456">
        <f t="shared" si="55"/>
        <v>2013</v>
      </c>
    </row>
    <row r="457" spans="1:21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50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5">
        <f t="shared" si="49"/>
        <v>37.001341561577675</v>
      </c>
      <c r="Q457" t="str">
        <f t="shared" si="51"/>
        <v>theater</v>
      </c>
      <c r="R457" t="str">
        <f t="shared" si="52"/>
        <v>plays</v>
      </c>
      <c r="S457" s="9">
        <f t="shared" si="53"/>
        <v>40809.208333333336</v>
      </c>
      <c r="T457" s="9">
        <f t="shared" si="54"/>
        <v>40832.208333333336</v>
      </c>
      <c r="U457">
        <f t="shared" si="55"/>
        <v>2011</v>
      </c>
    </row>
    <row r="458" spans="1:21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50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5">
        <f t="shared" si="49"/>
        <v>94.976947040498445</v>
      </c>
      <c r="Q458" t="str">
        <f t="shared" si="51"/>
        <v>music</v>
      </c>
      <c r="R458" t="str">
        <f t="shared" si="52"/>
        <v>indie rock</v>
      </c>
      <c r="S458" s="9">
        <f t="shared" si="53"/>
        <v>43141.25</v>
      </c>
      <c r="T458" s="9">
        <f t="shared" si="54"/>
        <v>43141.25</v>
      </c>
      <c r="U458">
        <f t="shared" si="55"/>
        <v>2018</v>
      </c>
    </row>
    <row r="459" spans="1:21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50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5">
        <f t="shared" si="49"/>
        <v>28.956521739130434</v>
      </c>
      <c r="Q459" t="str">
        <f t="shared" si="51"/>
        <v>theater</v>
      </c>
      <c r="R459" t="str">
        <f t="shared" si="52"/>
        <v>plays</v>
      </c>
      <c r="S459" s="9">
        <f t="shared" si="53"/>
        <v>42657.208333333328</v>
      </c>
      <c r="T459" s="9">
        <f t="shared" si="54"/>
        <v>42659.208333333328</v>
      </c>
      <c r="U459">
        <f t="shared" si="55"/>
        <v>2016</v>
      </c>
    </row>
    <row r="460" spans="1:21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50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5">
        <f t="shared" si="49"/>
        <v>55.993396226415094</v>
      </c>
      <c r="Q460" t="str">
        <f t="shared" si="51"/>
        <v>theater</v>
      </c>
      <c r="R460" t="str">
        <f t="shared" si="52"/>
        <v>plays</v>
      </c>
      <c r="S460" s="9">
        <f t="shared" si="53"/>
        <v>40265.208333333336</v>
      </c>
      <c r="T460" s="9">
        <f t="shared" si="54"/>
        <v>40309.208333333336</v>
      </c>
      <c r="U460">
        <f t="shared" si="55"/>
        <v>2010</v>
      </c>
    </row>
    <row r="461" spans="1:21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50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5">
        <f t="shared" si="49"/>
        <v>54.038095238095238</v>
      </c>
      <c r="Q461" t="str">
        <f t="shared" si="51"/>
        <v>film &amp; video</v>
      </c>
      <c r="R461" t="str">
        <f t="shared" si="52"/>
        <v>documentary</v>
      </c>
      <c r="S461" s="9">
        <f t="shared" si="53"/>
        <v>42001.25</v>
      </c>
      <c r="T461" s="9">
        <f t="shared" si="54"/>
        <v>42026.25</v>
      </c>
      <c r="U461">
        <f t="shared" si="55"/>
        <v>2014</v>
      </c>
    </row>
    <row r="462" spans="1:21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50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5">
        <f t="shared" si="49"/>
        <v>82.38</v>
      </c>
      <c r="Q462" t="str">
        <f t="shared" si="51"/>
        <v>theater</v>
      </c>
      <c r="R462" t="str">
        <f t="shared" si="52"/>
        <v>plays</v>
      </c>
      <c r="S462" s="9">
        <f t="shared" si="53"/>
        <v>40399.208333333336</v>
      </c>
      <c r="T462" s="9">
        <f t="shared" si="54"/>
        <v>40402.208333333336</v>
      </c>
      <c r="U462">
        <f t="shared" si="55"/>
        <v>2010</v>
      </c>
    </row>
    <row r="463" spans="1:21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50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5">
        <f t="shared" si="49"/>
        <v>66.997115384615384</v>
      </c>
      <c r="Q463" t="str">
        <f t="shared" si="51"/>
        <v>film &amp; video</v>
      </c>
      <c r="R463" t="str">
        <f t="shared" si="52"/>
        <v>drama</v>
      </c>
      <c r="S463" s="9">
        <f t="shared" si="53"/>
        <v>41757.208333333336</v>
      </c>
      <c r="T463" s="9">
        <f t="shared" si="54"/>
        <v>41777.208333333336</v>
      </c>
      <c r="U463">
        <f t="shared" si="55"/>
        <v>2014</v>
      </c>
    </row>
    <row r="464" spans="1:21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50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5">
        <f t="shared" si="49"/>
        <v>107.91401869158878</v>
      </c>
      <c r="Q464" t="str">
        <f t="shared" si="51"/>
        <v>games</v>
      </c>
      <c r="R464" t="str">
        <f t="shared" si="52"/>
        <v>mobile games</v>
      </c>
      <c r="S464" s="9">
        <f t="shared" si="53"/>
        <v>41304.25</v>
      </c>
      <c r="T464" s="9">
        <f t="shared" si="54"/>
        <v>41342.25</v>
      </c>
      <c r="U464">
        <f t="shared" si="55"/>
        <v>2013</v>
      </c>
    </row>
    <row r="465" spans="1:21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50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5">
        <f t="shared" si="49"/>
        <v>69.009501187648453</v>
      </c>
      <c r="Q465" t="str">
        <f t="shared" si="51"/>
        <v>film &amp; video</v>
      </c>
      <c r="R465" t="str">
        <f t="shared" si="52"/>
        <v>animation</v>
      </c>
      <c r="S465" s="9">
        <f t="shared" si="53"/>
        <v>41639.25</v>
      </c>
      <c r="T465" s="9">
        <f t="shared" si="54"/>
        <v>41643.25</v>
      </c>
      <c r="U465">
        <f t="shared" si="55"/>
        <v>2013</v>
      </c>
    </row>
    <row r="466" spans="1:21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50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5">
        <f t="shared" si="49"/>
        <v>39.006568144499177</v>
      </c>
      <c r="Q466" t="str">
        <f t="shared" si="51"/>
        <v>theater</v>
      </c>
      <c r="R466" t="str">
        <f t="shared" si="52"/>
        <v>plays</v>
      </c>
      <c r="S466" s="9">
        <f t="shared" si="53"/>
        <v>43142.25</v>
      </c>
      <c r="T466" s="9">
        <f t="shared" si="54"/>
        <v>43156.25</v>
      </c>
      <c r="U466">
        <f t="shared" si="55"/>
        <v>2018</v>
      </c>
    </row>
    <row r="467" spans="1:21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50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5">
        <f t="shared" si="49"/>
        <v>110.3625</v>
      </c>
      <c r="Q467" t="str">
        <f t="shared" si="51"/>
        <v>publishing</v>
      </c>
      <c r="R467" t="str">
        <f t="shared" si="52"/>
        <v>translations</v>
      </c>
      <c r="S467" s="9">
        <f t="shared" si="53"/>
        <v>43127.25</v>
      </c>
      <c r="T467" s="9">
        <f t="shared" si="54"/>
        <v>43136.25</v>
      </c>
      <c r="U467">
        <f t="shared" si="55"/>
        <v>2018</v>
      </c>
    </row>
    <row r="468" spans="1:21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50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5">
        <f t="shared" si="49"/>
        <v>94.857142857142861</v>
      </c>
      <c r="Q468" t="str">
        <f t="shared" si="51"/>
        <v>technology</v>
      </c>
      <c r="R468" t="str">
        <f t="shared" si="52"/>
        <v>wearables</v>
      </c>
      <c r="S468" s="9">
        <f t="shared" si="53"/>
        <v>41409.208333333336</v>
      </c>
      <c r="T468" s="9">
        <f t="shared" si="54"/>
        <v>41432.208333333336</v>
      </c>
      <c r="U468">
        <f t="shared" si="55"/>
        <v>2013</v>
      </c>
    </row>
    <row r="469" spans="1:21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50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5">
        <f t="shared" si="49"/>
        <v>57.935251798561154</v>
      </c>
      <c r="Q469" t="str">
        <f t="shared" si="51"/>
        <v>technology</v>
      </c>
      <c r="R469" t="str">
        <f t="shared" si="52"/>
        <v>web</v>
      </c>
      <c r="S469" s="9">
        <f t="shared" si="53"/>
        <v>42331.25</v>
      </c>
      <c r="T469" s="9">
        <f t="shared" si="54"/>
        <v>42338.25</v>
      </c>
      <c r="U469">
        <f t="shared" si="55"/>
        <v>2015</v>
      </c>
    </row>
    <row r="470" spans="1:21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50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5">
        <f t="shared" si="49"/>
        <v>101.25</v>
      </c>
      <c r="Q470" t="str">
        <f t="shared" si="51"/>
        <v>theater</v>
      </c>
      <c r="R470" t="str">
        <f t="shared" si="52"/>
        <v>plays</v>
      </c>
      <c r="S470" s="9">
        <f t="shared" si="53"/>
        <v>43569.208333333328</v>
      </c>
      <c r="T470" s="9">
        <f t="shared" si="54"/>
        <v>43585.208333333328</v>
      </c>
      <c r="U470">
        <f t="shared" si="55"/>
        <v>2019</v>
      </c>
    </row>
    <row r="471" spans="1:21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50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5">
        <f t="shared" si="49"/>
        <v>64.95597484276729</v>
      </c>
      <c r="Q471" t="str">
        <f t="shared" si="51"/>
        <v>film &amp; video</v>
      </c>
      <c r="R471" t="str">
        <f t="shared" si="52"/>
        <v>drama</v>
      </c>
      <c r="S471" s="9">
        <f t="shared" si="53"/>
        <v>42142.208333333328</v>
      </c>
      <c r="T471" s="9">
        <f t="shared" si="54"/>
        <v>42144.208333333328</v>
      </c>
      <c r="U471">
        <f t="shared" si="55"/>
        <v>2015</v>
      </c>
    </row>
    <row r="472" spans="1:21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50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5">
        <f t="shared" si="49"/>
        <v>27.00524934383202</v>
      </c>
      <c r="Q472" t="str">
        <f t="shared" si="51"/>
        <v>technology</v>
      </c>
      <c r="R472" t="str">
        <f t="shared" si="52"/>
        <v>wearables</v>
      </c>
      <c r="S472" s="9">
        <f t="shared" si="53"/>
        <v>42716.25</v>
      </c>
      <c r="T472" s="9">
        <f t="shared" si="54"/>
        <v>42723.25</v>
      </c>
      <c r="U472">
        <f t="shared" si="55"/>
        <v>2016</v>
      </c>
    </row>
    <row r="473" spans="1:21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50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5">
        <f t="shared" si="49"/>
        <v>50.97422680412371</v>
      </c>
      <c r="Q473" t="str">
        <f t="shared" si="51"/>
        <v>food</v>
      </c>
      <c r="R473" t="str">
        <f t="shared" si="52"/>
        <v>food trucks</v>
      </c>
      <c r="S473" s="9">
        <f t="shared" si="53"/>
        <v>41031.208333333336</v>
      </c>
      <c r="T473" s="9">
        <f t="shared" si="54"/>
        <v>41031.208333333336</v>
      </c>
      <c r="U473">
        <f t="shared" si="55"/>
        <v>2012</v>
      </c>
    </row>
    <row r="474" spans="1:21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50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5">
        <f t="shared" si="49"/>
        <v>104.94260869565217</v>
      </c>
      <c r="Q474" t="str">
        <f t="shared" si="51"/>
        <v>music</v>
      </c>
      <c r="R474" t="str">
        <f t="shared" si="52"/>
        <v>rock</v>
      </c>
      <c r="S474" s="9">
        <f t="shared" si="53"/>
        <v>43535.208333333328</v>
      </c>
      <c r="T474" s="9">
        <f t="shared" si="54"/>
        <v>43589.208333333328</v>
      </c>
      <c r="U474">
        <f t="shared" si="55"/>
        <v>2019</v>
      </c>
    </row>
    <row r="475" spans="1:21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50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5">
        <f t="shared" si="49"/>
        <v>84.028301886792448</v>
      </c>
      <c r="Q475" t="str">
        <f t="shared" si="51"/>
        <v>music</v>
      </c>
      <c r="R475" t="str">
        <f t="shared" si="52"/>
        <v>electric music</v>
      </c>
      <c r="S475" s="9">
        <f t="shared" si="53"/>
        <v>43277.208333333328</v>
      </c>
      <c r="T475" s="9">
        <f t="shared" si="54"/>
        <v>43278.208333333328</v>
      </c>
      <c r="U475">
        <f t="shared" si="55"/>
        <v>2018</v>
      </c>
    </row>
    <row r="476" spans="1:21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50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5">
        <f t="shared" si="49"/>
        <v>102.85915492957747</v>
      </c>
      <c r="Q476" t="str">
        <f t="shared" si="51"/>
        <v>film &amp; video</v>
      </c>
      <c r="R476" t="str">
        <f t="shared" si="52"/>
        <v>television</v>
      </c>
      <c r="S476" s="9">
        <f t="shared" si="53"/>
        <v>41989.25</v>
      </c>
      <c r="T476" s="9">
        <f t="shared" si="54"/>
        <v>41990.25</v>
      </c>
      <c r="U476">
        <f t="shared" si="55"/>
        <v>2014</v>
      </c>
    </row>
    <row r="477" spans="1:21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50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5">
        <f t="shared" si="49"/>
        <v>39.962085308056871</v>
      </c>
      <c r="Q477" t="str">
        <f t="shared" si="51"/>
        <v>publishing</v>
      </c>
      <c r="R477" t="str">
        <f t="shared" si="52"/>
        <v>translations</v>
      </c>
      <c r="S477" s="9">
        <f t="shared" si="53"/>
        <v>41450.208333333336</v>
      </c>
      <c r="T477" s="9">
        <f t="shared" si="54"/>
        <v>41454.208333333336</v>
      </c>
      <c r="U477">
        <f t="shared" si="55"/>
        <v>2013</v>
      </c>
    </row>
    <row r="478" spans="1:21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50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5">
        <f t="shared" si="49"/>
        <v>51.001785714285717</v>
      </c>
      <c r="Q478" t="str">
        <f t="shared" si="51"/>
        <v>publishing</v>
      </c>
      <c r="R478" t="str">
        <f t="shared" si="52"/>
        <v>fiction</v>
      </c>
      <c r="S478" s="9">
        <f t="shared" si="53"/>
        <v>43322.208333333328</v>
      </c>
      <c r="T478" s="9">
        <f t="shared" si="54"/>
        <v>43328.208333333328</v>
      </c>
      <c r="U478">
        <f t="shared" si="55"/>
        <v>2018</v>
      </c>
    </row>
    <row r="479" spans="1:21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50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5">
        <f t="shared" si="49"/>
        <v>40.823008849557525</v>
      </c>
      <c r="Q479" t="str">
        <f t="shared" si="51"/>
        <v>film &amp; video</v>
      </c>
      <c r="R479" t="str">
        <f t="shared" si="52"/>
        <v>science fiction</v>
      </c>
      <c r="S479" s="9">
        <f t="shared" si="53"/>
        <v>40720.208333333336</v>
      </c>
      <c r="T479" s="9">
        <f t="shared" si="54"/>
        <v>40747.208333333336</v>
      </c>
      <c r="U479">
        <f t="shared" si="55"/>
        <v>2011</v>
      </c>
    </row>
    <row r="480" spans="1:21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50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5">
        <f t="shared" si="49"/>
        <v>58.999637155297535</v>
      </c>
      <c r="Q480" t="str">
        <f t="shared" si="51"/>
        <v>technology</v>
      </c>
      <c r="R480" t="str">
        <f t="shared" si="52"/>
        <v>wearables</v>
      </c>
      <c r="S480" s="9">
        <f t="shared" si="53"/>
        <v>42072.208333333328</v>
      </c>
      <c r="T480" s="9">
        <f t="shared" si="54"/>
        <v>42084.208333333328</v>
      </c>
      <c r="U480">
        <f t="shared" si="55"/>
        <v>2015</v>
      </c>
    </row>
    <row r="481" spans="1:21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50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5">
        <f t="shared" si="49"/>
        <v>71.156069364161851</v>
      </c>
      <c r="Q481" t="str">
        <f t="shared" si="51"/>
        <v>food</v>
      </c>
      <c r="R481" t="str">
        <f t="shared" si="52"/>
        <v>food trucks</v>
      </c>
      <c r="S481" s="9">
        <f t="shared" si="53"/>
        <v>42945.208333333328</v>
      </c>
      <c r="T481" s="9">
        <f t="shared" si="54"/>
        <v>42947.208333333328</v>
      </c>
      <c r="U481">
        <f t="shared" si="55"/>
        <v>2017</v>
      </c>
    </row>
    <row r="482" spans="1:21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50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5">
        <f t="shared" si="49"/>
        <v>99.494252873563212</v>
      </c>
      <c r="Q482" t="str">
        <f t="shared" si="51"/>
        <v>photography</v>
      </c>
      <c r="R482" t="str">
        <f t="shared" si="52"/>
        <v>photography books</v>
      </c>
      <c r="S482" s="9">
        <f t="shared" si="53"/>
        <v>40248.25</v>
      </c>
      <c r="T482" s="9">
        <f t="shared" si="54"/>
        <v>40257.208333333336</v>
      </c>
      <c r="U482">
        <f t="shared" si="55"/>
        <v>2010</v>
      </c>
    </row>
    <row r="483" spans="1:21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50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5">
        <f t="shared" si="49"/>
        <v>103.98634590377114</v>
      </c>
      <c r="Q483" t="str">
        <f t="shared" si="51"/>
        <v>theater</v>
      </c>
      <c r="R483" t="str">
        <f t="shared" si="52"/>
        <v>plays</v>
      </c>
      <c r="S483" s="9">
        <f t="shared" si="53"/>
        <v>41913.208333333336</v>
      </c>
      <c r="T483" s="9">
        <f t="shared" si="54"/>
        <v>41955.25</v>
      </c>
      <c r="U483">
        <f t="shared" si="55"/>
        <v>2014</v>
      </c>
    </row>
    <row r="484" spans="1:21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50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5">
        <f t="shared" si="49"/>
        <v>76.555555555555557</v>
      </c>
      <c r="Q484" t="str">
        <f t="shared" si="51"/>
        <v>publishing</v>
      </c>
      <c r="R484" t="str">
        <f t="shared" si="52"/>
        <v>fiction</v>
      </c>
      <c r="S484" s="9">
        <f t="shared" si="53"/>
        <v>40963.25</v>
      </c>
      <c r="T484" s="9">
        <f t="shared" si="54"/>
        <v>40974.25</v>
      </c>
      <c r="U484">
        <f t="shared" si="55"/>
        <v>2012</v>
      </c>
    </row>
    <row r="485" spans="1:21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50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5">
        <f t="shared" si="49"/>
        <v>87.068592057761734</v>
      </c>
      <c r="Q485" t="str">
        <f t="shared" si="51"/>
        <v>theater</v>
      </c>
      <c r="R485" t="str">
        <f t="shared" si="52"/>
        <v>plays</v>
      </c>
      <c r="S485" s="9">
        <f t="shared" si="53"/>
        <v>43811.25</v>
      </c>
      <c r="T485" s="9">
        <f t="shared" si="54"/>
        <v>43818.25</v>
      </c>
      <c r="U485">
        <f t="shared" si="55"/>
        <v>2019</v>
      </c>
    </row>
    <row r="486" spans="1:21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50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5">
        <f t="shared" si="49"/>
        <v>48.99554707379135</v>
      </c>
      <c r="Q486" t="str">
        <f t="shared" si="51"/>
        <v>food</v>
      </c>
      <c r="R486" t="str">
        <f t="shared" si="52"/>
        <v>food trucks</v>
      </c>
      <c r="S486" s="9">
        <f t="shared" si="53"/>
        <v>41855.208333333336</v>
      </c>
      <c r="T486" s="9">
        <f t="shared" si="54"/>
        <v>41904.208333333336</v>
      </c>
      <c r="U486">
        <f t="shared" si="55"/>
        <v>2014</v>
      </c>
    </row>
    <row r="487" spans="1:21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50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5">
        <f t="shared" si="49"/>
        <v>42.969135802469133</v>
      </c>
      <c r="Q487" t="str">
        <f t="shared" si="51"/>
        <v>theater</v>
      </c>
      <c r="R487" t="str">
        <f t="shared" si="52"/>
        <v>plays</v>
      </c>
      <c r="S487" s="9">
        <f t="shared" si="53"/>
        <v>43626.208333333328</v>
      </c>
      <c r="T487" s="9">
        <f t="shared" si="54"/>
        <v>43667.208333333328</v>
      </c>
      <c r="U487">
        <f t="shared" si="55"/>
        <v>2019</v>
      </c>
    </row>
    <row r="488" spans="1:21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50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5">
        <f t="shared" si="49"/>
        <v>33.428571428571431</v>
      </c>
      <c r="Q488" t="str">
        <f t="shared" si="51"/>
        <v>publishing</v>
      </c>
      <c r="R488" t="str">
        <f t="shared" si="52"/>
        <v>translations</v>
      </c>
      <c r="S488" s="9">
        <f t="shared" si="53"/>
        <v>43168.25</v>
      </c>
      <c r="T488" s="9">
        <f t="shared" si="54"/>
        <v>43183.208333333328</v>
      </c>
      <c r="U488">
        <f t="shared" si="55"/>
        <v>2018</v>
      </c>
    </row>
    <row r="489" spans="1:21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50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5">
        <f t="shared" si="49"/>
        <v>83.982949701619773</v>
      </c>
      <c r="Q489" t="str">
        <f t="shared" si="51"/>
        <v>theater</v>
      </c>
      <c r="R489" t="str">
        <f t="shared" si="52"/>
        <v>plays</v>
      </c>
      <c r="S489" s="9">
        <f t="shared" si="53"/>
        <v>42845.208333333328</v>
      </c>
      <c r="T489" s="9">
        <f t="shared" si="54"/>
        <v>42878.208333333328</v>
      </c>
      <c r="U489">
        <f t="shared" si="55"/>
        <v>2017</v>
      </c>
    </row>
    <row r="490" spans="1:21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50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5">
        <f t="shared" si="49"/>
        <v>101.41739130434783</v>
      </c>
      <c r="Q490" t="str">
        <f t="shared" si="51"/>
        <v>theater</v>
      </c>
      <c r="R490" t="str">
        <f t="shared" si="52"/>
        <v>plays</v>
      </c>
      <c r="S490" s="9">
        <f t="shared" si="53"/>
        <v>42403.25</v>
      </c>
      <c r="T490" s="9">
        <f t="shared" si="54"/>
        <v>42420.25</v>
      </c>
      <c r="U490">
        <f t="shared" si="55"/>
        <v>2016</v>
      </c>
    </row>
    <row r="491" spans="1:21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50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5">
        <f t="shared" si="49"/>
        <v>109.87058823529412</v>
      </c>
      <c r="Q491" t="str">
        <f t="shared" si="51"/>
        <v>technology</v>
      </c>
      <c r="R491" t="str">
        <f t="shared" si="52"/>
        <v>wearables</v>
      </c>
      <c r="S491" s="9">
        <f t="shared" si="53"/>
        <v>40406.208333333336</v>
      </c>
      <c r="T491" s="9">
        <f t="shared" si="54"/>
        <v>40411.208333333336</v>
      </c>
      <c r="U491">
        <f t="shared" si="55"/>
        <v>2010</v>
      </c>
    </row>
    <row r="492" spans="1:21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50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5">
        <f t="shared" si="49"/>
        <v>31.916666666666668</v>
      </c>
      <c r="Q492" t="str">
        <f t="shared" si="51"/>
        <v>journalism</v>
      </c>
      <c r="R492" t="str">
        <f t="shared" si="52"/>
        <v>audio</v>
      </c>
      <c r="S492" s="9">
        <f t="shared" si="53"/>
        <v>43786.25</v>
      </c>
      <c r="T492" s="9">
        <f t="shared" si="54"/>
        <v>43793.25</v>
      </c>
      <c r="U492">
        <f t="shared" si="55"/>
        <v>2019</v>
      </c>
    </row>
    <row r="493" spans="1:21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50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5">
        <f t="shared" si="49"/>
        <v>70.993450675399103</v>
      </c>
      <c r="Q493" t="str">
        <f t="shared" si="51"/>
        <v>food</v>
      </c>
      <c r="R493" t="str">
        <f t="shared" si="52"/>
        <v>food trucks</v>
      </c>
      <c r="S493" s="9">
        <f t="shared" si="53"/>
        <v>41456.208333333336</v>
      </c>
      <c r="T493" s="9">
        <f t="shared" si="54"/>
        <v>41482.208333333336</v>
      </c>
      <c r="U493">
        <f t="shared" si="55"/>
        <v>2013</v>
      </c>
    </row>
    <row r="494" spans="1:21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50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5">
        <f t="shared" si="49"/>
        <v>77.026890756302521</v>
      </c>
      <c r="Q494" t="str">
        <f t="shared" si="51"/>
        <v>film &amp; video</v>
      </c>
      <c r="R494" t="str">
        <f t="shared" si="52"/>
        <v>shorts</v>
      </c>
      <c r="S494" s="9">
        <f t="shared" si="53"/>
        <v>40336.208333333336</v>
      </c>
      <c r="T494" s="9">
        <f t="shared" si="54"/>
        <v>40371.208333333336</v>
      </c>
      <c r="U494">
        <f t="shared" si="55"/>
        <v>2010</v>
      </c>
    </row>
    <row r="495" spans="1:21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50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5">
        <f t="shared" si="49"/>
        <v>101.78125</v>
      </c>
      <c r="Q495" t="str">
        <f t="shared" si="51"/>
        <v>photography</v>
      </c>
      <c r="R495" t="str">
        <f t="shared" si="52"/>
        <v>photography books</v>
      </c>
      <c r="S495" s="9">
        <f t="shared" si="53"/>
        <v>43645.208333333328</v>
      </c>
      <c r="T495" s="9">
        <f t="shared" si="54"/>
        <v>43658.208333333328</v>
      </c>
      <c r="U495">
        <f t="shared" si="55"/>
        <v>2019</v>
      </c>
    </row>
    <row r="496" spans="1:21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50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5">
        <f t="shared" si="49"/>
        <v>51.059701492537314</v>
      </c>
      <c r="Q496" t="str">
        <f t="shared" si="51"/>
        <v>technology</v>
      </c>
      <c r="R496" t="str">
        <f t="shared" si="52"/>
        <v>wearables</v>
      </c>
      <c r="S496" s="9">
        <f t="shared" si="53"/>
        <v>40990.208333333336</v>
      </c>
      <c r="T496" s="9">
        <f t="shared" si="54"/>
        <v>40991.208333333336</v>
      </c>
      <c r="U496">
        <f t="shared" si="55"/>
        <v>2012</v>
      </c>
    </row>
    <row r="497" spans="1:21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50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5">
        <f t="shared" si="49"/>
        <v>68.02051282051282</v>
      </c>
      <c r="Q497" t="str">
        <f t="shared" si="51"/>
        <v>theater</v>
      </c>
      <c r="R497" t="str">
        <f t="shared" si="52"/>
        <v>plays</v>
      </c>
      <c r="S497" s="9">
        <f t="shared" si="53"/>
        <v>41800.208333333336</v>
      </c>
      <c r="T497" s="9">
        <f t="shared" si="54"/>
        <v>41804.208333333336</v>
      </c>
      <c r="U497">
        <f t="shared" si="55"/>
        <v>2014</v>
      </c>
    </row>
    <row r="498" spans="1:21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50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5">
        <f t="shared" si="49"/>
        <v>30.87037037037037</v>
      </c>
      <c r="Q498" t="str">
        <f t="shared" si="51"/>
        <v>film &amp; video</v>
      </c>
      <c r="R498" t="str">
        <f t="shared" si="52"/>
        <v>animation</v>
      </c>
      <c r="S498" s="9">
        <f t="shared" si="53"/>
        <v>42876.208333333328</v>
      </c>
      <c r="T498" s="9">
        <f t="shared" si="54"/>
        <v>42893.208333333328</v>
      </c>
      <c r="U498">
        <f t="shared" si="55"/>
        <v>2017</v>
      </c>
    </row>
    <row r="499" spans="1:21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50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5">
        <f t="shared" si="49"/>
        <v>27.908333333333335</v>
      </c>
      <c r="Q499" t="str">
        <f t="shared" si="51"/>
        <v>technology</v>
      </c>
      <c r="R499" t="str">
        <f t="shared" si="52"/>
        <v>wearables</v>
      </c>
      <c r="S499" s="9">
        <f t="shared" si="53"/>
        <v>42724.25</v>
      </c>
      <c r="T499" s="9">
        <f t="shared" si="54"/>
        <v>42724.25</v>
      </c>
      <c r="U499">
        <f t="shared" si="55"/>
        <v>2016</v>
      </c>
    </row>
    <row r="500" spans="1:21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50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5">
        <f t="shared" si="49"/>
        <v>79.994818652849744</v>
      </c>
      <c r="Q500" t="str">
        <f t="shared" si="51"/>
        <v>technology</v>
      </c>
      <c r="R500" t="str">
        <f t="shared" si="52"/>
        <v>web</v>
      </c>
      <c r="S500" s="9">
        <f t="shared" si="53"/>
        <v>42005.25</v>
      </c>
      <c r="T500" s="9">
        <f t="shared" si="54"/>
        <v>42007.25</v>
      </c>
      <c r="U500">
        <f t="shared" si="55"/>
        <v>2015</v>
      </c>
    </row>
    <row r="501" spans="1:21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50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5">
        <f t="shared" si="49"/>
        <v>38.003378378378379</v>
      </c>
      <c r="Q501" t="str">
        <f t="shared" si="51"/>
        <v>film &amp; video</v>
      </c>
      <c r="R501" t="str">
        <f t="shared" si="52"/>
        <v>documentary</v>
      </c>
      <c r="S501" s="9">
        <f t="shared" si="53"/>
        <v>42444.208333333328</v>
      </c>
      <c r="T501" s="9">
        <f t="shared" si="54"/>
        <v>42449.208333333328</v>
      </c>
      <c r="U501">
        <f t="shared" si="55"/>
        <v>2016</v>
      </c>
    </row>
    <row r="502" spans="1:21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50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5" t="e">
        <f t="shared" si="49"/>
        <v>#DIV/0!</v>
      </c>
      <c r="Q502" t="str">
        <f t="shared" si="51"/>
        <v>theater</v>
      </c>
      <c r="R502" t="str">
        <f t="shared" si="52"/>
        <v>plays</v>
      </c>
      <c r="S502" s="9">
        <f t="shared" si="53"/>
        <v>41395.208333333336</v>
      </c>
      <c r="T502" s="9">
        <f t="shared" si="54"/>
        <v>41423.208333333336</v>
      </c>
      <c r="U502">
        <f t="shared" si="55"/>
        <v>2013</v>
      </c>
    </row>
    <row r="503" spans="1:21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50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5">
        <f t="shared" si="49"/>
        <v>59.990534521158132</v>
      </c>
      <c r="Q503" t="str">
        <f t="shared" si="51"/>
        <v>film &amp; video</v>
      </c>
      <c r="R503" t="str">
        <f t="shared" si="52"/>
        <v>documentary</v>
      </c>
      <c r="S503" s="9">
        <f t="shared" si="53"/>
        <v>41345.208333333336</v>
      </c>
      <c r="T503" s="9">
        <f t="shared" si="54"/>
        <v>41347.208333333336</v>
      </c>
      <c r="U503">
        <f t="shared" si="55"/>
        <v>2013</v>
      </c>
    </row>
    <row r="504" spans="1:21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50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5">
        <f t="shared" si="49"/>
        <v>37.037634408602152</v>
      </c>
      <c r="Q504" t="str">
        <f t="shared" si="51"/>
        <v>games</v>
      </c>
      <c r="R504" t="str">
        <f t="shared" si="52"/>
        <v>video games</v>
      </c>
      <c r="S504" s="9">
        <f t="shared" si="53"/>
        <v>41117.208333333336</v>
      </c>
      <c r="T504" s="9">
        <f t="shared" si="54"/>
        <v>41146.208333333336</v>
      </c>
      <c r="U504">
        <f t="shared" si="55"/>
        <v>2012</v>
      </c>
    </row>
    <row r="505" spans="1:21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50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5">
        <f t="shared" si="49"/>
        <v>99.963043478260872</v>
      </c>
      <c r="Q505" t="str">
        <f t="shared" si="51"/>
        <v>film &amp; video</v>
      </c>
      <c r="R505" t="str">
        <f t="shared" si="52"/>
        <v>drama</v>
      </c>
      <c r="S505" s="9">
        <f t="shared" si="53"/>
        <v>42186.208333333328</v>
      </c>
      <c r="T505" s="9">
        <f t="shared" si="54"/>
        <v>42206.208333333328</v>
      </c>
      <c r="U505">
        <f t="shared" si="55"/>
        <v>2015</v>
      </c>
    </row>
    <row r="506" spans="1:21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50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5">
        <f t="shared" si="49"/>
        <v>111.6774193548387</v>
      </c>
      <c r="Q506" t="str">
        <f t="shared" si="51"/>
        <v>music</v>
      </c>
      <c r="R506" t="str">
        <f t="shared" si="52"/>
        <v>rock</v>
      </c>
      <c r="S506" s="9">
        <f t="shared" si="53"/>
        <v>42142.208333333328</v>
      </c>
      <c r="T506" s="9">
        <f t="shared" si="54"/>
        <v>42143.208333333328</v>
      </c>
      <c r="U506">
        <f t="shared" si="55"/>
        <v>2015</v>
      </c>
    </row>
    <row r="507" spans="1:21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50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5">
        <f t="shared" si="49"/>
        <v>36.014409221902014</v>
      </c>
      <c r="Q507" t="str">
        <f t="shared" si="51"/>
        <v>publishing</v>
      </c>
      <c r="R507" t="str">
        <f t="shared" si="52"/>
        <v>radio &amp; podcasts</v>
      </c>
      <c r="S507" s="9">
        <f t="shared" si="53"/>
        <v>41341.25</v>
      </c>
      <c r="T507" s="9">
        <f t="shared" si="54"/>
        <v>41383.208333333336</v>
      </c>
      <c r="U507">
        <f t="shared" si="55"/>
        <v>2013</v>
      </c>
    </row>
    <row r="508" spans="1:21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50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5">
        <f t="shared" si="49"/>
        <v>66.010284810126578</v>
      </c>
      <c r="Q508" t="str">
        <f t="shared" si="51"/>
        <v>theater</v>
      </c>
      <c r="R508" t="str">
        <f t="shared" si="52"/>
        <v>plays</v>
      </c>
      <c r="S508" s="9">
        <f t="shared" si="53"/>
        <v>43062.25</v>
      </c>
      <c r="T508" s="9">
        <f t="shared" si="54"/>
        <v>43079.25</v>
      </c>
      <c r="U508">
        <f t="shared" si="55"/>
        <v>2017</v>
      </c>
    </row>
    <row r="509" spans="1:21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50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5">
        <f t="shared" si="49"/>
        <v>44.05263157894737</v>
      </c>
      <c r="Q509" t="str">
        <f t="shared" si="51"/>
        <v>technology</v>
      </c>
      <c r="R509" t="str">
        <f t="shared" si="52"/>
        <v>web</v>
      </c>
      <c r="S509" s="9">
        <f t="shared" si="53"/>
        <v>41373.208333333336</v>
      </c>
      <c r="T509" s="9">
        <f t="shared" si="54"/>
        <v>41422.208333333336</v>
      </c>
      <c r="U509">
        <f t="shared" si="55"/>
        <v>2013</v>
      </c>
    </row>
    <row r="510" spans="1:21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50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5">
        <f t="shared" si="49"/>
        <v>52.999726551818434</v>
      </c>
      <c r="Q510" t="str">
        <f t="shared" si="51"/>
        <v>theater</v>
      </c>
      <c r="R510" t="str">
        <f t="shared" si="52"/>
        <v>plays</v>
      </c>
      <c r="S510" s="9">
        <f t="shared" si="53"/>
        <v>43310.208333333328</v>
      </c>
      <c r="T510" s="9">
        <f t="shared" si="54"/>
        <v>43331.208333333328</v>
      </c>
      <c r="U510">
        <f t="shared" si="55"/>
        <v>2018</v>
      </c>
    </row>
    <row r="511" spans="1:21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50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5">
        <f t="shared" si="49"/>
        <v>95</v>
      </c>
      <c r="Q511" t="str">
        <f t="shared" si="51"/>
        <v>theater</v>
      </c>
      <c r="R511" t="str">
        <f t="shared" si="52"/>
        <v>plays</v>
      </c>
      <c r="S511" s="9">
        <f t="shared" si="53"/>
        <v>41034.208333333336</v>
      </c>
      <c r="T511" s="9">
        <f t="shared" si="54"/>
        <v>41044.208333333336</v>
      </c>
      <c r="U511">
        <f t="shared" si="55"/>
        <v>2012</v>
      </c>
    </row>
    <row r="512" spans="1:21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50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5">
        <f t="shared" si="49"/>
        <v>70.908396946564892</v>
      </c>
      <c r="Q512" t="str">
        <f t="shared" si="51"/>
        <v>film &amp; video</v>
      </c>
      <c r="R512" t="str">
        <f t="shared" si="52"/>
        <v>drama</v>
      </c>
      <c r="S512" s="9">
        <f t="shared" si="53"/>
        <v>43251.208333333328</v>
      </c>
      <c r="T512" s="9">
        <f t="shared" si="54"/>
        <v>43275.208333333328</v>
      </c>
      <c r="U512">
        <f t="shared" si="55"/>
        <v>2018</v>
      </c>
    </row>
    <row r="513" spans="1:21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50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5">
        <f t="shared" si="49"/>
        <v>98.060773480662988</v>
      </c>
      <c r="Q513" t="str">
        <f t="shared" si="51"/>
        <v>theater</v>
      </c>
      <c r="R513" t="str">
        <f t="shared" si="52"/>
        <v>plays</v>
      </c>
      <c r="S513" s="9">
        <f t="shared" si="53"/>
        <v>43671.208333333328</v>
      </c>
      <c r="T513" s="9">
        <f t="shared" si="54"/>
        <v>43681.208333333328</v>
      </c>
      <c r="U513">
        <f t="shared" si="55"/>
        <v>2019</v>
      </c>
    </row>
    <row r="514" spans="1:21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50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5">
        <f t="shared" ref="P514:P577" si="56">E514/H514</f>
        <v>53.046025104602514</v>
      </c>
      <c r="Q514" t="str">
        <f t="shared" si="51"/>
        <v>games</v>
      </c>
      <c r="R514" t="str">
        <f t="shared" si="52"/>
        <v>video games</v>
      </c>
      <c r="S514" s="9">
        <f t="shared" si="53"/>
        <v>41825.208333333336</v>
      </c>
      <c r="T514" s="9">
        <f t="shared" si="54"/>
        <v>41826.208333333336</v>
      </c>
      <c r="U514">
        <f t="shared" si="55"/>
        <v>2014</v>
      </c>
    </row>
    <row r="515" spans="1:21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7">ROUND(E515/D515*100,0)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5">
        <f t="shared" si="56"/>
        <v>93.142857142857139</v>
      </c>
      <c r="Q515" t="str">
        <f t="shared" ref="Q515:Q578" si="58">LEFT(O515,SEARCH("/",O515)-1)</f>
        <v>film &amp; video</v>
      </c>
      <c r="R515" t="str">
        <f t="shared" ref="R515:R578" si="59">RIGHT(O515,LEN(O515)-SEARCH("/",O515))</f>
        <v>television</v>
      </c>
      <c r="S515" s="9">
        <f t="shared" ref="S515:S578" si="60">(((K515/60)/60)/24)+DATE(1970,1,1)</f>
        <v>40430.208333333336</v>
      </c>
      <c r="T515" s="9">
        <f t="shared" ref="T515:T578" si="61">(((L515/60)/60)/24)+DATE(1970,1,1)</f>
        <v>40432.208333333336</v>
      </c>
      <c r="U515">
        <f t="shared" ref="U515:U578" si="62">YEAR(S515)</f>
        <v>2010</v>
      </c>
    </row>
    <row r="516" spans="1:21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7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5">
        <f t="shared" si="56"/>
        <v>58.945075757575758</v>
      </c>
      <c r="Q516" t="str">
        <f t="shared" si="58"/>
        <v>music</v>
      </c>
      <c r="R516" t="str">
        <f t="shared" si="59"/>
        <v>rock</v>
      </c>
      <c r="S516" s="9">
        <f t="shared" si="60"/>
        <v>41614.25</v>
      </c>
      <c r="T516" s="9">
        <f t="shared" si="61"/>
        <v>41619.25</v>
      </c>
      <c r="U516">
        <f t="shared" si="62"/>
        <v>2013</v>
      </c>
    </row>
    <row r="517" spans="1:21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7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5">
        <f t="shared" si="56"/>
        <v>36.067669172932334</v>
      </c>
      <c r="Q517" t="str">
        <f t="shared" si="58"/>
        <v>theater</v>
      </c>
      <c r="R517" t="str">
        <f t="shared" si="59"/>
        <v>plays</v>
      </c>
      <c r="S517" s="9">
        <f t="shared" si="60"/>
        <v>40900.25</v>
      </c>
      <c r="T517" s="9">
        <f t="shared" si="61"/>
        <v>40902.25</v>
      </c>
      <c r="U517">
        <f t="shared" si="62"/>
        <v>2011</v>
      </c>
    </row>
    <row r="518" spans="1:21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7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5">
        <f t="shared" si="56"/>
        <v>63.030732860520096</v>
      </c>
      <c r="Q518" t="str">
        <f t="shared" si="58"/>
        <v>publishing</v>
      </c>
      <c r="R518" t="str">
        <f t="shared" si="59"/>
        <v>nonfiction</v>
      </c>
      <c r="S518" s="9">
        <f t="shared" si="60"/>
        <v>40396.208333333336</v>
      </c>
      <c r="T518" s="9">
        <f t="shared" si="61"/>
        <v>40434.208333333336</v>
      </c>
      <c r="U518">
        <f t="shared" si="62"/>
        <v>2010</v>
      </c>
    </row>
    <row r="519" spans="1:21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7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5">
        <f t="shared" si="56"/>
        <v>84.717948717948715</v>
      </c>
      <c r="Q519" t="str">
        <f t="shared" si="58"/>
        <v>food</v>
      </c>
      <c r="R519" t="str">
        <f t="shared" si="59"/>
        <v>food trucks</v>
      </c>
      <c r="S519" s="9">
        <f t="shared" si="60"/>
        <v>42860.208333333328</v>
      </c>
      <c r="T519" s="9">
        <f t="shared" si="61"/>
        <v>42865.208333333328</v>
      </c>
      <c r="U519">
        <f t="shared" si="62"/>
        <v>2017</v>
      </c>
    </row>
    <row r="520" spans="1:21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7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5">
        <f t="shared" si="56"/>
        <v>62.2</v>
      </c>
      <c r="Q520" t="str">
        <f t="shared" si="58"/>
        <v>film &amp; video</v>
      </c>
      <c r="R520" t="str">
        <f t="shared" si="59"/>
        <v>animation</v>
      </c>
      <c r="S520" s="9">
        <f t="shared" si="60"/>
        <v>43154.25</v>
      </c>
      <c r="T520" s="9">
        <f t="shared" si="61"/>
        <v>43156.25</v>
      </c>
      <c r="U520">
        <f t="shared" si="62"/>
        <v>2018</v>
      </c>
    </row>
    <row r="521" spans="1:21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7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5">
        <f t="shared" si="56"/>
        <v>101.97518330513255</v>
      </c>
      <c r="Q521" t="str">
        <f t="shared" si="58"/>
        <v>music</v>
      </c>
      <c r="R521" t="str">
        <f t="shared" si="59"/>
        <v>rock</v>
      </c>
      <c r="S521" s="9">
        <f t="shared" si="60"/>
        <v>42012.25</v>
      </c>
      <c r="T521" s="9">
        <f t="shared" si="61"/>
        <v>42026.25</v>
      </c>
      <c r="U521">
        <f t="shared" si="62"/>
        <v>2015</v>
      </c>
    </row>
    <row r="522" spans="1:21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7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5">
        <f t="shared" si="56"/>
        <v>106.4375</v>
      </c>
      <c r="Q522" t="str">
        <f t="shared" si="58"/>
        <v>theater</v>
      </c>
      <c r="R522" t="str">
        <f t="shared" si="59"/>
        <v>plays</v>
      </c>
      <c r="S522" s="9">
        <f t="shared" si="60"/>
        <v>43574.208333333328</v>
      </c>
      <c r="T522" s="9">
        <f t="shared" si="61"/>
        <v>43577.208333333328</v>
      </c>
      <c r="U522">
        <f t="shared" si="62"/>
        <v>2019</v>
      </c>
    </row>
    <row r="523" spans="1:21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7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5">
        <f t="shared" si="56"/>
        <v>29.975609756097562</v>
      </c>
      <c r="Q523" t="str">
        <f t="shared" si="58"/>
        <v>film &amp; video</v>
      </c>
      <c r="R523" t="str">
        <f t="shared" si="59"/>
        <v>drama</v>
      </c>
      <c r="S523" s="9">
        <f t="shared" si="60"/>
        <v>42605.208333333328</v>
      </c>
      <c r="T523" s="9">
        <f t="shared" si="61"/>
        <v>42611.208333333328</v>
      </c>
      <c r="U523">
        <f t="shared" si="62"/>
        <v>2016</v>
      </c>
    </row>
    <row r="524" spans="1:21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7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5">
        <f t="shared" si="56"/>
        <v>85.806282722513089</v>
      </c>
      <c r="Q524" t="str">
        <f t="shared" si="58"/>
        <v>film &amp; video</v>
      </c>
      <c r="R524" t="str">
        <f t="shared" si="59"/>
        <v>shorts</v>
      </c>
      <c r="S524" s="9">
        <f t="shared" si="60"/>
        <v>41093.208333333336</v>
      </c>
      <c r="T524" s="9">
        <f t="shared" si="61"/>
        <v>41105.208333333336</v>
      </c>
      <c r="U524">
        <f t="shared" si="62"/>
        <v>2012</v>
      </c>
    </row>
    <row r="525" spans="1:21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7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5">
        <f t="shared" si="56"/>
        <v>70.82022471910112</v>
      </c>
      <c r="Q525" t="str">
        <f t="shared" si="58"/>
        <v>film &amp; video</v>
      </c>
      <c r="R525" t="str">
        <f t="shared" si="59"/>
        <v>shorts</v>
      </c>
      <c r="S525" s="9">
        <f t="shared" si="60"/>
        <v>40241.25</v>
      </c>
      <c r="T525" s="9">
        <f t="shared" si="61"/>
        <v>40246.25</v>
      </c>
      <c r="U525">
        <f t="shared" si="62"/>
        <v>2010</v>
      </c>
    </row>
    <row r="526" spans="1:21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7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5">
        <f t="shared" si="56"/>
        <v>40.998484082870135</v>
      </c>
      <c r="Q526" t="str">
        <f t="shared" si="58"/>
        <v>theater</v>
      </c>
      <c r="R526" t="str">
        <f t="shared" si="59"/>
        <v>plays</v>
      </c>
      <c r="S526" s="9">
        <f t="shared" si="60"/>
        <v>40294.208333333336</v>
      </c>
      <c r="T526" s="9">
        <f t="shared" si="61"/>
        <v>40307.208333333336</v>
      </c>
      <c r="U526">
        <f t="shared" si="62"/>
        <v>2010</v>
      </c>
    </row>
    <row r="527" spans="1:21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7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5">
        <f t="shared" si="56"/>
        <v>28.063492063492063</v>
      </c>
      <c r="Q527" t="str">
        <f t="shared" si="58"/>
        <v>technology</v>
      </c>
      <c r="R527" t="str">
        <f t="shared" si="59"/>
        <v>wearables</v>
      </c>
      <c r="S527" s="9">
        <f t="shared" si="60"/>
        <v>40505.25</v>
      </c>
      <c r="T527" s="9">
        <f t="shared" si="61"/>
        <v>40509.25</v>
      </c>
      <c r="U527">
        <f t="shared" si="62"/>
        <v>2010</v>
      </c>
    </row>
    <row r="528" spans="1:21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7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5">
        <f t="shared" si="56"/>
        <v>88.054421768707485</v>
      </c>
      <c r="Q528" t="str">
        <f t="shared" si="58"/>
        <v>theater</v>
      </c>
      <c r="R528" t="str">
        <f t="shared" si="59"/>
        <v>plays</v>
      </c>
      <c r="S528" s="9">
        <f t="shared" si="60"/>
        <v>42364.25</v>
      </c>
      <c r="T528" s="9">
        <f t="shared" si="61"/>
        <v>42401.25</v>
      </c>
      <c r="U528">
        <f t="shared" si="62"/>
        <v>2015</v>
      </c>
    </row>
    <row r="529" spans="1:21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7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5">
        <f t="shared" si="56"/>
        <v>31</v>
      </c>
      <c r="Q529" t="str">
        <f t="shared" si="58"/>
        <v>film &amp; video</v>
      </c>
      <c r="R529" t="str">
        <f t="shared" si="59"/>
        <v>animation</v>
      </c>
      <c r="S529" s="9">
        <f t="shared" si="60"/>
        <v>42405.25</v>
      </c>
      <c r="T529" s="9">
        <f t="shared" si="61"/>
        <v>42441.25</v>
      </c>
      <c r="U529">
        <f t="shared" si="62"/>
        <v>2016</v>
      </c>
    </row>
    <row r="530" spans="1:21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7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5">
        <f t="shared" si="56"/>
        <v>90.337500000000006</v>
      </c>
      <c r="Q530" t="str">
        <f t="shared" si="58"/>
        <v>music</v>
      </c>
      <c r="R530" t="str">
        <f t="shared" si="59"/>
        <v>indie rock</v>
      </c>
      <c r="S530" s="9">
        <f t="shared" si="60"/>
        <v>41601.25</v>
      </c>
      <c r="T530" s="9">
        <f t="shared" si="61"/>
        <v>41646.25</v>
      </c>
      <c r="U530">
        <f t="shared" si="62"/>
        <v>2013</v>
      </c>
    </row>
    <row r="531" spans="1:21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7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5">
        <f t="shared" si="56"/>
        <v>63.777777777777779</v>
      </c>
      <c r="Q531" t="str">
        <f t="shared" si="58"/>
        <v>games</v>
      </c>
      <c r="R531" t="str">
        <f t="shared" si="59"/>
        <v>video games</v>
      </c>
      <c r="S531" s="9">
        <f t="shared" si="60"/>
        <v>41769.208333333336</v>
      </c>
      <c r="T531" s="9">
        <f t="shared" si="61"/>
        <v>41797.208333333336</v>
      </c>
      <c r="U531">
        <f t="shared" si="62"/>
        <v>2014</v>
      </c>
    </row>
    <row r="532" spans="1:21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7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5">
        <f t="shared" si="56"/>
        <v>53.995515695067262</v>
      </c>
      <c r="Q532" t="str">
        <f t="shared" si="58"/>
        <v>publishing</v>
      </c>
      <c r="R532" t="str">
        <f t="shared" si="59"/>
        <v>fiction</v>
      </c>
      <c r="S532" s="9">
        <f t="shared" si="60"/>
        <v>40421.208333333336</v>
      </c>
      <c r="T532" s="9">
        <f t="shared" si="61"/>
        <v>40435.208333333336</v>
      </c>
      <c r="U532">
        <f t="shared" si="62"/>
        <v>2010</v>
      </c>
    </row>
    <row r="533" spans="1:21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7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5">
        <f t="shared" si="56"/>
        <v>48.993956043956047</v>
      </c>
      <c r="Q533" t="str">
        <f t="shared" si="58"/>
        <v>games</v>
      </c>
      <c r="R533" t="str">
        <f t="shared" si="59"/>
        <v>video games</v>
      </c>
      <c r="S533" s="9">
        <f t="shared" si="60"/>
        <v>41589.25</v>
      </c>
      <c r="T533" s="9">
        <f t="shared" si="61"/>
        <v>41645.25</v>
      </c>
      <c r="U533">
        <f t="shared" si="62"/>
        <v>2013</v>
      </c>
    </row>
    <row r="534" spans="1:21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7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5">
        <f t="shared" si="56"/>
        <v>63.857142857142854</v>
      </c>
      <c r="Q534" t="str">
        <f t="shared" si="58"/>
        <v>theater</v>
      </c>
      <c r="R534" t="str">
        <f t="shared" si="59"/>
        <v>plays</v>
      </c>
      <c r="S534" s="9">
        <f t="shared" si="60"/>
        <v>43125.25</v>
      </c>
      <c r="T534" s="9">
        <f t="shared" si="61"/>
        <v>43126.25</v>
      </c>
      <c r="U534">
        <f t="shared" si="62"/>
        <v>2018</v>
      </c>
    </row>
    <row r="535" spans="1:21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7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5">
        <f t="shared" si="56"/>
        <v>82.996393146979258</v>
      </c>
      <c r="Q535" t="str">
        <f t="shared" si="58"/>
        <v>music</v>
      </c>
      <c r="R535" t="str">
        <f t="shared" si="59"/>
        <v>indie rock</v>
      </c>
      <c r="S535" s="9">
        <f t="shared" si="60"/>
        <v>41479.208333333336</v>
      </c>
      <c r="T535" s="9">
        <f t="shared" si="61"/>
        <v>41515.208333333336</v>
      </c>
      <c r="U535">
        <f t="shared" si="62"/>
        <v>2013</v>
      </c>
    </row>
    <row r="536" spans="1:21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7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5">
        <f t="shared" si="56"/>
        <v>55.08230452674897</v>
      </c>
      <c r="Q536" t="str">
        <f t="shared" si="58"/>
        <v>film &amp; video</v>
      </c>
      <c r="R536" t="str">
        <f t="shared" si="59"/>
        <v>drama</v>
      </c>
      <c r="S536" s="9">
        <f t="shared" si="60"/>
        <v>43329.208333333328</v>
      </c>
      <c r="T536" s="9">
        <f t="shared" si="61"/>
        <v>43330.208333333328</v>
      </c>
      <c r="U536">
        <f t="shared" si="62"/>
        <v>2018</v>
      </c>
    </row>
    <row r="537" spans="1:21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7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5">
        <f t="shared" si="56"/>
        <v>62.044554455445542</v>
      </c>
      <c r="Q537" t="str">
        <f t="shared" si="58"/>
        <v>theater</v>
      </c>
      <c r="R537" t="str">
        <f t="shared" si="59"/>
        <v>plays</v>
      </c>
      <c r="S537" s="9">
        <f t="shared" si="60"/>
        <v>43259.208333333328</v>
      </c>
      <c r="T537" s="9">
        <f t="shared" si="61"/>
        <v>43261.208333333328</v>
      </c>
      <c r="U537">
        <f t="shared" si="62"/>
        <v>2018</v>
      </c>
    </row>
    <row r="538" spans="1:21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7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5">
        <f t="shared" si="56"/>
        <v>104.97857142857143</v>
      </c>
      <c r="Q538" t="str">
        <f t="shared" si="58"/>
        <v>publishing</v>
      </c>
      <c r="R538" t="str">
        <f t="shared" si="59"/>
        <v>fiction</v>
      </c>
      <c r="S538" s="9">
        <f t="shared" si="60"/>
        <v>40414.208333333336</v>
      </c>
      <c r="T538" s="9">
        <f t="shared" si="61"/>
        <v>40440.208333333336</v>
      </c>
      <c r="U538">
        <f t="shared" si="62"/>
        <v>2010</v>
      </c>
    </row>
    <row r="539" spans="1:21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7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5">
        <f t="shared" si="56"/>
        <v>94.044676806083643</v>
      </c>
      <c r="Q539" t="str">
        <f t="shared" si="58"/>
        <v>film &amp; video</v>
      </c>
      <c r="R539" t="str">
        <f t="shared" si="59"/>
        <v>documentary</v>
      </c>
      <c r="S539" s="9">
        <f t="shared" si="60"/>
        <v>43342.208333333328</v>
      </c>
      <c r="T539" s="9">
        <f t="shared" si="61"/>
        <v>43365.208333333328</v>
      </c>
      <c r="U539">
        <f t="shared" si="62"/>
        <v>2018</v>
      </c>
    </row>
    <row r="540" spans="1:21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7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5">
        <f t="shared" si="56"/>
        <v>44.007716049382715</v>
      </c>
      <c r="Q540" t="str">
        <f t="shared" si="58"/>
        <v>games</v>
      </c>
      <c r="R540" t="str">
        <f t="shared" si="59"/>
        <v>mobile games</v>
      </c>
      <c r="S540" s="9">
        <f t="shared" si="60"/>
        <v>41539.208333333336</v>
      </c>
      <c r="T540" s="9">
        <f t="shared" si="61"/>
        <v>41555.208333333336</v>
      </c>
      <c r="U540">
        <f t="shared" si="62"/>
        <v>2013</v>
      </c>
    </row>
    <row r="541" spans="1:21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7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5">
        <f t="shared" si="56"/>
        <v>92.467532467532465</v>
      </c>
      <c r="Q541" t="str">
        <f t="shared" si="58"/>
        <v>food</v>
      </c>
      <c r="R541" t="str">
        <f t="shared" si="59"/>
        <v>food trucks</v>
      </c>
      <c r="S541" s="9">
        <f t="shared" si="60"/>
        <v>43647.208333333328</v>
      </c>
      <c r="T541" s="9">
        <f t="shared" si="61"/>
        <v>43653.208333333328</v>
      </c>
      <c r="U541">
        <f t="shared" si="62"/>
        <v>2019</v>
      </c>
    </row>
    <row r="542" spans="1:21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7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5">
        <f t="shared" si="56"/>
        <v>57.072874493927124</v>
      </c>
      <c r="Q542" t="str">
        <f t="shared" si="58"/>
        <v>photography</v>
      </c>
      <c r="R542" t="str">
        <f t="shared" si="59"/>
        <v>photography books</v>
      </c>
      <c r="S542" s="9">
        <f t="shared" si="60"/>
        <v>43225.208333333328</v>
      </c>
      <c r="T542" s="9">
        <f t="shared" si="61"/>
        <v>43247.208333333328</v>
      </c>
      <c r="U542">
        <f t="shared" si="62"/>
        <v>2018</v>
      </c>
    </row>
    <row r="543" spans="1:21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7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5">
        <f t="shared" si="56"/>
        <v>109.07848101265823</v>
      </c>
      <c r="Q543" t="str">
        <f t="shared" si="58"/>
        <v>games</v>
      </c>
      <c r="R543" t="str">
        <f t="shared" si="59"/>
        <v>mobile games</v>
      </c>
      <c r="S543" s="9">
        <f t="shared" si="60"/>
        <v>42165.208333333328</v>
      </c>
      <c r="T543" s="9">
        <f t="shared" si="61"/>
        <v>42191.208333333328</v>
      </c>
      <c r="U543">
        <f t="shared" si="62"/>
        <v>2015</v>
      </c>
    </row>
    <row r="544" spans="1:21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7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5">
        <f t="shared" si="56"/>
        <v>39.387755102040813</v>
      </c>
      <c r="Q544" t="str">
        <f t="shared" si="58"/>
        <v>music</v>
      </c>
      <c r="R544" t="str">
        <f t="shared" si="59"/>
        <v>indie rock</v>
      </c>
      <c r="S544" s="9">
        <f t="shared" si="60"/>
        <v>42391.25</v>
      </c>
      <c r="T544" s="9">
        <f t="shared" si="61"/>
        <v>42421.25</v>
      </c>
      <c r="U544">
        <f t="shared" si="62"/>
        <v>2016</v>
      </c>
    </row>
    <row r="545" spans="1:21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7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5">
        <f t="shared" si="56"/>
        <v>77.022222222222226</v>
      </c>
      <c r="Q545" t="str">
        <f t="shared" si="58"/>
        <v>games</v>
      </c>
      <c r="R545" t="str">
        <f t="shared" si="59"/>
        <v>video games</v>
      </c>
      <c r="S545" s="9">
        <f t="shared" si="60"/>
        <v>41528.208333333336</v>
      </c>
      <c r="T545" s="9">
        <f t="shared" si="61"/>
        <v>41543.208333333336</v>
      </c>
      <c r="U545">
        <f t="shared" si="62"/>
        <v>2013</v>
      </c>
    </row>
    <row r="546" spans="1:21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7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5">
        <f t="shared" si="56"/>
        <v>92.166666666666671</v>
      </c>
      <c r="Q546" t="str">
        <f t="shared" si="58"/>
        <v>music</v>
      </c>
      <c r="R546" t="str">
        <f t="shared" si="59"/>
        <v>rock</v>
      </c>
      <c r="S546" s="9">
        <f t="shared" si="60"/>
        <v>42377.25</v>
      </c>
      <c r="T546" s="9">
        <f t="shared" si="61"/>
        <v>42390.25</v>
      </c>
      <c r="U546">
        <f t="shared" si="62"/>
        <v>2016</v>
      </c>
    </row>
    <row r="547" spans="1:21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7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5">
        <f t="shared" si="56"/>
        <v>61.007063197026021</v>
      </c>
      <c r="Q547" t="str">
        <f t="shared" si="58"/>
        <v>theater</v>
      </c>
      <c r="R547" t="str">
        <f t="shared" si="59"/>
        <v>plays</v>
      </c>
      <c r="S547" s="9">
        <f t="shared" si="60"/>
        <v>43824.25</v>
      </c>
      <c r="T547" s="9">
        <f t="shared" si="61"/>
        <v>43844.25</v>
      </c>
      <c r="U547">
        <f t="shared" si="62"/>
        <v>2019</v>
      </c>
    </row>
    <row r="548" spans="1:21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7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5">
        <f t="shared" si="56"/>
        <v>78.068181818181813</v>
      </c>
      <c r="Q548" t="str">
        <f t="shared" si="58"/>
        <v>theater</v>
      </c>
      <c r="R548" t="str">
        <f t="shared" si="59"/>
        <v>plays</v>
      </c>
      <c r="S548" s="9">
        <f t="shared" si="60"/>
        <v>43360.208333333328</v>
      </c>
      <c r="T548" s="9">
        <f t="shared" si="61"/>
        <v>43363.208333333328</v>
      </c>
      <c r="U548">
        <f t="shared" si="62"/>
        <v>2018</v>
      </c>
    </row>
    <row r="549" spans="1:21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7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5">
        <f t="shared" si="56"/>
        <v>80.75</v>
      </c>
      <c r="Q549" t="str">
        <f t="shared" si="58"/>
        <v>film &amp; video</v>
      </c>
      <c r="R549" t="str">
        <f t="shared" si="59"/>
        <v>drama</v>
      </c>
      <c r="S549" s="9">
        <f t="shared" si="60"/>
        <v>42029.25</v>
      </c>
      <c r="T549" s="9">
        <f t="shared" si="61"/>
        <v>42041.25</v>
      </c>
      <c r="U549">
        <f t="shared" si="62"/>
        <v>2015</v>
      </c>
    </row>
    <row r="550" spans="1:21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7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5">
        <f t="shared" si="56"/>
        <v>59.991289782244557</v>
      </c>
      <c r="Q550" t="str">
        <f t="shared" si="58"/>
        <v>theater</v>
      </c>
      <c r="R550" t="str">
        <f t="shared" si="59"/>
        <v>plays</v>
      </c>
      <c r="S550" s="9">
        <f t="shared" si="60"/>
        <v>42461.208333333328</v>
      </c>
      <c r="T550" s="9">
        <f t="shared" si="61"/>
        <v>42474.208333333328</v>
      </c>
      <c r="U550">
        <f t="shared" si="62"/>
        <v>2016</v>
      </c>
    </row>
    <row r="551" spans="1:21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7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5">
        <f t="shared" si="56"/>
        <v>110.03018372703411</v>
      </c>
      <c r="Q551" t="str">
        <f t="shared" si="58"/>
        <v>technology</v>
      </c>
      <c r="R551" t="str">
        <f t="shared" si="59"/>
        <v>wearables</v>
      </c>
      <c r="S551" s="9">
        <f t="shared" si="60"/>
        <v>41422.208333333336</v>
      </c>
      <c r="T551" s="9">
        <f t="shared" si="61"/>
        <v>41431.208333333336</v>
      </c>
      <c r="U551">
        <f t="shared" si="62"/>
        <v>2013</v>
      </c>
    </row>
    <row r="552" spans="1:21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7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5">
        <f t="shared" si="56"/>
        <v>4</v>
      </c>
      <c r="Q552" t="str">
        <f t="shared" si="58"/>
        <v>music</v>
      </c>
      <c r="R552" t="str">
        <f t="shared" si="59"/>
        <v>indie rock</v>
      </c>
      <c r="S552" s="9">
        <f t="shared" si="60"/>
        <v>40968.25</v>
      </c>
      <c r="T552" s="9">
        <f t="shared" si="61"/>
        <v>40989.208333333336</v>
      </c>
      <c r="U552">
        <f t="shared" si="62"/>
        <v>2012</v>
      </c>
    </row>
    <row r="553" spans="1:21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7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5">
        <f t="shared" si="56"/>
        <v>37.99856063332134</v>
      </c>
      <c r="Q553" t="str">
        <f t="shared" si="58"/>
        <v>technology</v>
      </c>
      <c r="R553" t="str">
        <f t="shared" si="59"/>
        <v>web</v>
      </c>
      <c r="S553" s="9">
        <f t="shared" si="60"/>
        <v>41993.25</v>
      </c>
      <c r="T553" s="9">
        <f t="shared" si="61"/>
        <v>42033.25</v>
      </c>
      <c r="U553">
        <f t="shared" si="62"/>
        <v>2014</v>
      </c>
    </row>
    <row r="554" spans="1:21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7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5">
        <f t="shared" si="56"/>
        <v>96.369565217391298</v>
      </c>
      <c r="Q554" t="str">
        <f t="shared" si="58"/>
        <v>theater</v>
      </c>
      <c r="R554" t="str">
        <f t="shared" si="59"/>
        <v>plays</v>
      </c>
      <c r="S554" s="9">
        <f t="shared" si="60"/>
        <v>42700.25</v>
      </c>
      <c r="T554" s="9">
        <f t="shared" si="61"/>
        <v>42702.25</v>
      </c>
      <c r="U554">
        <f t="shared" si="62"/>
        <v>2016</v>
      </c>
    </row>
    <row r="555" spans="1:21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7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5">
        <f t="shared" si="56"/>
        <v>72.978599221789878</v>
      </c>
      <c r="Q555" t="str">
        <f t="shared" si="58"/>
        <v>music</v>
      </c>
      <c r="R555" t="str">
        <f t="shared" si="59"/>
        <v>rock</v>
      </c>
      <c r="S555" s="9">
        <f t="shared" si="60"/>
        <v>40545.25</v>
      </c>
      <c r="T555" s="9">
        <f t="shared" si="61"/>
        <v>40546.25</v>
      </c>
      <c r="U555">
        <f t="shared" si="62"/>
        <v>2011</v>
      </c>
    </row>
    <row r="556" spans="1:21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7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5">
        <f t="shared" si="56"/>
        <v>26.007220216606498</v>
      </c>
      <c r="Q556" t="str">
        <f t="shared" si="58"/>
        <v>music</v>
      </c>
      <c r="R556" t="str">
        <f t="shared" si="59"/>
        <v>indie rock</v>
      </c>
      <c r="S556" s="9">
        <f t="shared" si="60"/>
        <v>42723.25</v>
      </c>
      <c r="T556" s="9">
        <f t="shared" si="61"/>
        <v>42729.25</v>
      </c>
      <c r="U556">
        <f t="shared" si="62"/>
        <v>2016</v>
      </c>
    </row>
    <row r="557" spans="1:21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7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5">
        <f t="shared" si="56"/>
        <v>104.36296296296297</v>
      </c>
      <c r="Q557" t="str">
        <f t="shared" si="58"/>
        <v>music</v>
      </c>
      <c r="R557" t="str">
        <f t="shared" si="59"/>
        <v>rock</v>
      </c>
      <c r="S557" s="9">
        <f t="shared" si="60"/>
        <v>41731.208333333336</v>
      </c>
      <c r="T557" s="9">
        <f t="shared" si="61"/>
        <v>41762.208333333336</v>
      </c>
      <c r="U557">
        <f t="shared" si="62"/>
        <v>2014</v>
      </c>
    </row>
    <row r="558" spans="1:21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7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5">
        <f t="shared" si="56"/>
        <v>102.18852459016394</v>
      </c>
      <c r="Q558" t="str">
        <f t="shared" si="58"/>
        <v>publishing</v>
      </c>
      <c r="R558" t="str">
        <f t="shared" si="59"/>
        <v>translations</v>
      </c>
      <c r="S558" s="9">
        <f t="shared" si="60"/>
        <v>40792.208333333336</v>
      </c>
      <c r="T558" s="9">
        <f t="shared" si="61"/>
        <v>40799.208333333336</v>
      </c>
      <c r="U558">
        <f t="shared" si="62"/>
        <v>2011</v>
      </c>
    </row>
    <row r="559" spans="1:21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7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5">
        <f t="shared" si="56"/>
        <v>54.117647058823529</v>
      </c>
      <c r="Q559" t="str">
        <f t="shared" si="58"/>
        <v>film &amp; video</v>
      </c>
      <c r="R559" t="str">
        <f t="shared" si="59"/>
        <v>science fiction</v>
      </c>
      <c r="S559" s="9">
        <f t="shared" si="60"/>
        <v>42279.208333333328</v>
      </c>
      <c r="T559" s="9">
        <f t="shared" si="61"/>
        <v>42282.208333333328</v>
      </c>
      <c r="U559">
        <f t="shared" si="62"/>
        <v>2015</v>
      </c>
    </row>
    <row r="560" spans="1:21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7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5">
        <f t="shared" si="56"/>
        <v>63.222222222222221</v>
      </c>
      <c r="Q560" t="str">
        <f t="shared" si="58"/>
        <v>theater</v>
      </c>
      <c r="R560" t="str">
        <f t="shared" si="59"/>
        <v>plays</v>
      </c>
      <c r="S560" s="9">
        <f t="shared" si="60"/>
        <v>42424.25</v>
      </c>
      <c r="T560" s="9">
        <f t="shared" si="61"/>
        <v>42467.208333333328</v>
      </c>
      <c r="U560">
        <f t="shared" si="62"/>
        <v>2016</v>
      </c>
    </row>
    <row r="561" spans="1:21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7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5">
        <f t="shared" si="56"/>
        <v>104.03228962818004</v>
      </c>
      <c r="Q561" t="str">
        <f t="shared" si="58"/>
        <v>theater</v>
      </c>
      <c r="R561" t="str">
        <f t="shared" si="59"/>
        <v>plays</v>
      </c>
      <c r="S561" s="9">
        <f t="shared" si="60"/>
        <v>42584.208333333328</v>
      </c>
      <c r="T561" s="9">
        <f t="shared" si="61"/>
        <v>42591.208333333328</v>
      </c>
      <c r="U561">
        <f t="shared" si="62"/>
        <v>2016</v>
      </c>
    </row>
    <row r="562" spans="1:21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7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5">
        <f t="shared" si="56"/>
        <v>49.994334277620396</v>
      </c>
      <c r="Q562" t="str">
        <f t="shared" si="58"/>
        <v>film &amp; video</v>
      </c>
      <c r="R562" t="str">
        <f t="shared" si="59"/>
        <v>animation</v>
      </c>
      <c r="S562" s="9">
        <f t="shared" si="60"/>
        <v>40865.25</v>
      </c>
      <c r="T562" s="9">
        <f t="shared" si="61"/>
        <v>40905.25</v>
      </c>
      <c r="U562">
        <f t="shared" si="62"/>
        <v>2011</v>
      </c>
    </row>
    <row r="563" spans="1:21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7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5">
        <f t="shared" si="56"/>
        <v>56.015151515151516</v>
      </c>
      <c r="Q563" t="str">
        <f t="shared" si="58"/>
        <v>theater</v>
      </c>
      <c r="R563" t="str">
        <f t="shared" si="59"/>
        <v>plays</v>
      </c>
      <c r="S563" s="9">
        <f t="shared" si="60"/>
        <v>40833.208333333336</v>
      </c>
      <c r="T563" s="9">
        <f t="shared" si="61"/>
        <v>40835.208333333336</v>
      </c>
      <c r="U563">
        <f t="shared" si="62"/>
        <v>2011</v>
      </c>
    </row>
    <row r="564" spans="1:21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7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5">
        <f t="shared" si="56"/>
        <v>48.807692307692307</v>
      </c>
      <c r="Q564" t="str">
        <f t="shared" si="58"/>
        <v>music</v>
      </c>
      <c r="R564" t="str">
        <f t="shared" si="59"/>
        <v>rock</v>
      </c>
      <c r="S564" s="9">
        <f t="shared" si="60"/>
        <v>43536.208333333328</v>
      </c>
      <c r="T564" s="9">
        <f t="shared" si="61"/>
        <v>43538.208333333328</v>
      </c>
      <c r="U564">
        <f t="shared" si="62"/>
        <v>2019</v>
      </c>
    </row>
    <row r="565" spans="1:21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7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5">
        <f t="shared" si="56"/>
        <v>60.082352941176474</v>
      </c>
      <c r="Q565" t="str">
        <f t="shared" si="58"/>
        <v>film &amp; video</v>
      </c>
      <c r="R565" t="str">
        <f t="shared" si="59"/>
        <v>documentary</v>
      </c>
      <c r="S565" s="9">
        <f t="shared" si="60"/>
        <v>43417.25</v>
      </c>
      <c r="T565" s="9">
        <f t="shared" si="61"/>
        <v>43437.25</v>
      </c>
      <c r="U565">
        <f t="shared" si="62"/>
        <v>2018</v>
      </c>
    </row>
    <row r="566" spans="1:21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7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5">
        <f t="shared" si="56"/>
        <v>78.990502793296088</v>
      </c>
      <c r="Q566" t="str">
        <f t="shared" si="58"/>
        <v>theater</v>
      </c>
      <c r="R566" t="str">
        <f t="shared" si="59"/>
        <v>plays</v>
      </c>
      <c r="S566" s="9">
        <f t="shared" si="60"/>
        <v>42078.208333333328</v>
      </c>
      <c r="T566" s="9">
        <f t="shared" si="61"/>
        <v>42086.208333333328</v>
      </c>
      <c r="U566">
        <f t="shared" si="62"/>
        <v>2015</v>
      </c>
    </row>
    <row r="567" spans="1:21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7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5">
        <f t="shared" si="56"/>
        <v>53.99499443826474</v>
      </c>
      <c r="Q567" t="str">
        <f t="shared" si="58"/>
        <v>theater</v>
      </c>
      <c r="R567" t="str">
        <f t="shared" si="59"/>
        <v>plays</v>
      </c>
      <c r="S567" s="9">
        <f t="shared" si="60"/>
        <v>40862.25</v>
      </c>
      <c r="T567" s="9">
        <f t="shared" si="61"/>
        <v>40882.25</v>
      </c>
      <c r="U567">
        <f t="shared" si="62"/>
        <v>2011</v>
      </c>
    </row>
    <row r="568" spans="1:21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7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5">
        <f t="shared" si="56"/>
        <v>111.45945945945945</v>
      </c>
      <c r="Q568" t="str">
        <f t="shared" si="58"/>
        <v>music</v>
      </c>
      <c r="R568" t="str">
        <f t="shared" si="59"/>
        <v>electric music</v>
      </c>
      <c r="S568" s="9">
        <f t="shared" si="60"/>
        <v>42424.25</v>
      </c>
      <c r="T568" s="9">
        <f t="shared" si="61"/>
        <v>42447.208333333328</v>
      </c>
      <c r="U568">
        <f t="shared" si="62"/>
        <v>2016</v>
      </c>
    </row>
    <row r="569" spans="1:21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7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5">
        <f t="shared" si="56"/>
        <v>60.922131147540981</v>
      </c>
      <c r="Q569" t="str">
        <f t="shared" si="58"/>
        <v>music</v>
      </c>
      <c r="R569" t="str">
        <f t="shared" si="59"/>
        <v>rock</v>
      </c>
      <c r="S569" s="9">
        <f t="shared" si="60"/>
        <v>41830.208333333336</v>
      </c>
      <c r="T569" s="9">
        <f t="shared" si="61"/>
        <v>41832.208333333336</v>
      </c>
      <c r="U569">
        <f t="shared" si="62"/>
        <v>2014</v>
      </c>
    </row>
    <row r="570" spans="1:21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7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5">
        <f t="shared" si="56"/>
        <v>26.0015444015444</v>
      </c>
      <c r="Q570" t="str">
        <f t="shared" si="58"/>
        <v>theater</v>
      </c>
      <c r="R570" t="str">
        <f t="shared" si="59"/>
        <v>plays</v>
      </c>
      <c r="S570" s="9">
        <f t="shared" si="60"/>
        <v>40374.208333333336</v>
      </c>
      <c r="T570" s="9">
        <f t="shared" si="61"/>
        <v>40419.208333333336</v>
      </c>
      <c r="U570">
        <f t="shared" si="62"/>
        <v>2010</v>
      </c>
    </row>
    <row r="571" spans="1:21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7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5">
        <f t="shared" si="56"/>
        <v>80.993208828522924</v>
      </c>
      <c r="Q571" t="str">
        <f t="shared" si="58"/>
        <v>film &amp; video</v>
      </c>
      <c r="R571" t="str">
        <f t="shared" si="59"/>
        <v>animation</v>
      </c>
      <c r="S571" s="9">
        <f t="shared" si="60"/>
        <v>40554.25</v>
      </c>
      <c r="T571" s="9">
        <f t="shared" si="61"/>
        <v>40566.25</v>
      </c>
      <c r="U571">
        <f t="shared" si="62"/>
        <v>2011</v>
      </c>
    </row>
    <row r="572" spans="1:21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7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5">
        <f t="shared" si="56"/>
        <v>34.995963302752294</v>
      </c>
      <c r="Q572" t="str">
        <f t="shared" si="58"/>
        <v>music</v>
      </c>
      <c r="R572" t="str">
        <f t="shared" si="59"/>
        <v>rock</v>
      </c>
      <c r="S572" s="9">
        <f t="shared" si="60"/>
        <v>41993.25</v>
      </c>
      <c r="T572" s="9">
        <f t="shared" si="61"/>
        <v>41999.25</v>
      </c>
      <c r="U572">
        <f t="shared" si="62"/>
        <v>2014</v>
      </c>
    </row>
    <row r="573" spans="1:21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7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5">
        <f t="shared" si="56"/>
        <v>94.142857142857139</v>
      </c>
      <c r="Q573" t="str">
        <f t="shared" si="58"/>
        <v>film &amp; video</v>
      </c>
      <c r="R573" t="str">
        <f t="shared" si="59"/>
        <v>shorts</v>
      </c>
      <c r="S573" s="9">
        <f t="shared" si="60"/>
        <v>42174.208333333328</v>
      </c>
      <c r="T573" s="9">
        <f t="shared" si="61"/>
        <v>42221.208333333328</v>
      </c>
      <c r="U573">
        <f t="shared" si="62"/>
        <v>2015</v>
      </c>
    </row>
    <row r="574" spans="1:21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7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5">
        <f t="shared" si="56"/>
        <v>52.085106382978722</v>
      </c>
      <c r="Q574" t="str">
        <f t="shared" si="58"/>
        <v>music</v>
      </c>
      <c r="R574" t="str">
        <f t="shared" si="59"/>
        <v>rock</v>
      </c>
      <c r="S574" s="9">
        <f t="shared" si="60"/>
        <v>42275.208333333328</v>
      </c>
      <c r="T574" s="9">
        <f t="shared" si="61"/>
        <v>42291.208333333328</v>
      </c>
      <c r="U574">
        <f t="shared" si="62"/>
        <v>2015</v>
      </c>
    </row>
    <row r="575" spans="1:21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7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5">
        <f t="shared" si="56"/>
        <v>24.986666666666668</v>
      </c>
      <c r="Q575" t="str">
        <f t="shared" si="58"/>
        <v>journalism</v>
      </c>
      <c r="R575" t="str">
        <f t="shared" si="59"/>
        <v>audio</v>
      </c>
      <c r="S575" s="9">
        <f t="shared" si="60"/>
        <v>41761.208333333336</v>
      </c>
      <c r="T575" s="9">
        <f t="shared" si="61"/>
        <v>41763.208333333336</v>
      </c>
      <c r="U575">
        <f t="shared" si="62"/>
        <v>2014</v>
      </c>
    </row>
    <row r="576" spans="1:21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7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5">
        <f t="shared" si="56"/>
        <v>69.215277777777771</v>
      </c>
      <c r="Q576" t="str">
        <f t="shared" si="58"/>
        <v>food</v>
      </c>
      <c r="R576" t="str">
        <f t="shared" si="59"/>
        <v>food trucks</v>
      </c>
      <c r="S576" s="9">
        <f t="shared" si="60"/>
        <v>43806.25</v>
      </c>
      <c r="T576" s="9">
        <f t="shared" si="61"/>
        <v>43816.25</v>
      </c>
      <c r="U576">
        <f t="shared" si="62"/>
        <v>2019</v>
      </c>
    </row>
    <row r="577" spans="1:21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7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5">
        <f t="shared" si="56"/>
        <v>93.944444444444443</v>
      </c>
      <c r="Q577" t="str">
        <f t="shared" si="58"/>
        <v>theater</v>
      </c>
      <c r="R577" t="str">
        <f t="shared" si="59"/>
        <v>plays</v>
      </c>
      <c r="S577" s="9">
        <f t="shared" si="60"/>
        <v>41779.208333333336</v>
      </c>
      <c r="T577" s="9">
        <f t="shared" si="61"/>
        <v>41782.208333333336</v>
      </c>
      <c r="U577">
        <f t="shared" si="62"/>
        <v>2014</v>
      </c>
    </row>
    <row r="578" spans="1:21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7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5">
        <f t="shared" ref="P578:P641" si="63">E578/H578</f>
        <v>98.40625</v>
      </c>
      <c r="Q578" t="str">
        <f t="shared" si="58"/>
        <v>theater</v>
      </c>
      <c r="R578" t="str">
        <f t="shared" si="59"/>
        <v>plays</v>
      </c>
      <c r="S578" s="9">
        <f t="shared" si="60"/>
        <v>43040.208333333328</v>
      </c>
      <c r="T578" s="9">
        <f t="shared" si="61"/>
        <v>43057.25</v>
      </c>
      <c r="U578">
        <f t="shared" si="62"/>
        <v>2017</v>
      </c>
    </row>
    <row r="579" spans="1:21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4">ROUND(E579/D579*100,0)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5">
        <f t="shared" si="63"/>
        <v>41.783783783783782</v>
      </c>
      <c r="Q579" t="str">
        <f t="shared" ref="Q579:Q642" si="65">LEFT(O579,SEARCH("/",O579)-1)</f>
        <v>music</v>
      </c>
      <c r="R579" t="str">
        <f t="shared" ref="R579:R642" si="66">RIGHT(O579,LEN(O579)-SEARCH("/",O579))</f>
        <v>jazz</v>
      </c>
      <c r="S579" s="9">
        <f t="shared" ref="S579:S642" si="67">(((K579/60)/60)/24)+DATE(1970,1,1)</f>
        <v>40613.25</v>
      </c>
      <c r="T579" s="9">
        <f t="shared" ref="T579:T642" si="68">(((L579/60)/60)/24)+DATE(1970,1,1)</f>
        <v>40639.208333333336</v>
      </c>
      <c r="U579">
        <f t="shared" ref="U579:U642" si="69">YEAR(S579)</f>
        <v>2011</v>
      </c>
    </row>
    <row r="580" spans="1:21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4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5">
        <f t="shared" si="63"/>
        <v>65.991836734693877</v>
      </c>
      <c r="Q580" t="str">
        <f t="shared" si="65"/>
        <v>film &amp; video</v>
      </c>
      <c r="R580" t="str">
        <f t="shared" si="66"/>
        <v>science fiction</v>
      </c>
      <c r="S580" s="9">
        <f t="shared" si="67"/>
        <v>40878.25</v>
      </c>
      <c r="T580" s="9">
        <f t="shared" si="68"/>
        <v>40881.25</v>
      </c>
      <c r="U580">
        <f t="shared" si="69"/>
        <v>2011</v>
      </c>
    </row>
    <row r="581" spans="1:21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4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5">
        <f t="shared" si="63"/>
        <v>72.05747126436782</v>
      </c>
      <c r="Q581" t="str">
        <f t="shared" si="65"/>
        <v>music</v>
      </c>
      <c r="R581" t="str">
        <f t="shared" si="66"/>
        <v>jazz</v>
      </c>
      <c r="S581" s="9">
        <f t="shared" si="67"/>
        <v>40762.208333333336</v>
      </c>
      <c r="T581" s="9">
        <f t="shared" si="68"/>
        <v>40774.208333333336</v>
      </c>
      <c r="U581">
        <f t="shared" si="69"/>
        <v>2011</v>
      </c>
    </row>
    <row r="582" spans="1:21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4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5">
        <f t="shared" si="63"/>
        <v>48.003209242618745</v>
      </c>
      <c r="Q582" t="str">
        <f t="shared" si="65"/>
        <v>theater</v>
      </c>
      <c r="R582" t="str">
        <f t="shared" si="66"/>
        <v>plays</v>
      </c>
      <c r="S582" s="9">
        <f t="shared" si="67"/>
        <v>41696.25</v>
      </c>
      <c r="T582" s="9">
        <f t="shared" si="68"/>
        <v>41704.25</v>
      </c>
      <c r="U582">
        <f t="shared" si="69"/>
        <v>2014</v>
      </c>
    </row>
    <row r="583" spans="1:21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4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5">
        <f t="shared" si="63"/>
        <v>54.098591549295776</v>
      </c>
      <c r="Q583" t="str">
        <f t="shared" si="65"/>
        <v>technology</v>
      </c>
      <c r="R583" t="str">
        <f t="shared" si="66"/>
        <v>web</v>
      </c>
      <c r="S583" s="9">
        <f t="shared" si="67"/>
        <v>40662.208333333336</v>
      </c>
      <c r="T583" s="9">
        <f t="shared" si="68"/>
        <v>40677.208333333336</v>
      </c>
      <c r="U583">
        <f t="shared" si="69"/>
        <v>2011</v>
      </c>
    </row>
    <row r="584" spans="1:21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4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5">
        <f t="shared" si="63"/>
        <v>107.88095238095238</v>
      </c>
      <c r="Q584" t="str">
        <f t="shared" si="65"/>
        <v>games</v>
      </c>
      <c r="R584" t="str">
        <f t="shared" si="66"/>
        <v>video games</v>
      </c>
      <c r="S584" s="9">
        <f t="shared" si="67"/>
        <v>42165.208333333328</v>
      </c>
      <c r="T584" s="9">
        <f t="shared" si="68"/>
        <v>42170.208333333328</v>
      </c>
      <c r="U584">
        <f t="shared" si="69"/>
        <v>2015</v>
      </c>
    </row>
    <row r="585" spans="1:21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4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5">
        <f t="shared" si="63"/>
        <v>67.034103410341032</v>
      </c>
      <c r="Q585" t="str">
        <f t="shared" si="65"/>
        <v>film &amp; video</v>
      </c>
      <c r="R585" t="str">
        <f t="shared" si="66"/>
        <v>documentary</v>
      </c>
      <c r="S585" s="9">
        <f t="shared" si="67"/>
        <v>40959.25</v>
      </c>
      <c r="T585" s="9">
        <f t="shared" si="68"/>
        <v>40976.25</v>
      </c>
      <c r="U585">
        <f t="shared" si="69"/>
        <v>2012</v>
      </c>
    </row>
    <row r="586" spans="1:21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4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5">
        <f t="shared" si="63"/>
        <v>64.01425914445133</v>
      </c>
      <c r="Q586" t="str">
        <f t="shared" si="65"/>
        <v>technology</v>
      </c>
      <c r="R586" t="str">
        <f t="shared" si="66"/>
        <v>web</v>
      </c>
      <c r="S586" s="9">
        <f t="shared" si="67"/>
        <v>41024.208333333336</v>
      </c>
      <c r="T586" s="9">
        <f t="shared" si="68"/>
        <v>41038.208333333336</v>
      </c>
      <c r="U586">
        <f t="shared" si="69"/>
        <v>2012</v>
      </c>
    </row>
    <row r="587" spans="1:21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4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5">
        <f t="shared" si="63"/>
        <v>96.066176470588232</v>
      </c>
      <c r="Q587" t="str">
        <f t="shared" si="65"/>
        <v>publishing</v>
      </c>
      <c r="R587" t="str">
        <f t="shared" si="66"/>
        <v>translations</v>
      </c>
      <c r="S587" s="9">
        <f t="shared" si="67"/>
        <v>40255.208333333336</v>
      </c>
      <c r="T587" s="9">
        <f t="shared" si="68"/>
        <v>40265.208333333336</v>
      </c>
      <c r="U587">
        <f t="shared" si="69"/>
        <v>2010</v>
      </c>
    </row>
    <row r="588" spans="1:21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4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5">
        <f t="shared" si="63"/>
        <v>51.184615384615384</v>
      </c>
      <c r="Q588" t="str">
        <f t="shared" si="65"/>
        <v>music</v>
      </c>
      <c r="R588" t="str">
        <f t="shared" si="66"/>
        <v>rock</v>
      </c>
      <c r="S588" s="9">
        <f t="shared" si="67"/>
        <v>40499.25</v>
      </c>
      <c r="T588" s="9">
        <f t="shared" si="68"/>
        <v>40518.25</v>
      </c>
      <c r="U588">
        <f t="shared" si="69"/>
        <v>2010</v>
      </c>
    </row>
    <row r="589" spans="1:21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4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5">
        <f t="shared" si="63"/>
        <v>43.92307692307692</v>
      </c>
      <c r="Q589" t="str">
        <f t="shared" si="65"/>
        <v>food</v>
      </c>
      <c r="R589" t="str">
        <f t="shared" si="66"/>
        <v>food trucks</v>
      </c>
      <c r="S589" s="9">
        <f t="shared" si="67"/>
        <v>43484.25</v>
      </c>
      <c r="T589" s="9">
        <f t="shared" si="68"/>
        <v>43536.208333333328</v>
      </c>
      <c r="U589">
        <f t="shared" si="69"/>
        <v>2019</v>
      </c>
    </row>
    <row r="590" spans="1:21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4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5">
        <f t="shared" si="63"/>
        <v>91.021198830409361</v>
      </c>
      <c r="Q590" t="str">
        <f t="shared" si="65"/>
        <v>theater</v>
      </c>
      <c r="R590" t="str">
        <f t="shared" si="66"/>
        <v>plays</v>
      </c>
      <c r="S590" s="9">
        <f t="shared" si="67"/>
        <v>40262.208333333336</v>
      </c>
      <c r="T590" s="9">
        <f t="shared" si="68"/>
        <v>40293.208333333336</v>
      </c>
      <c r="U590">
        <f t="shared" si="69"/>
        <v>2010</v>
      </c>
    </row>
    <row r="591" spans="1:21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4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5">
        <f t="shared" si="63"/>
        <v>50.127450980392155</v>
      </c>
      <c r="Q591" t="str">
        <f t="shared" si="65"/>
        <v>film &amp; video</v>
      </c>
      <c r="R591" t="str">
        <f t="shared" si="66"/>
        <v>documentary</v>
      </c>
      <c r="S591" s="9">
        <f t="shared" si="67"/>
        <v>42190.208333333328</v>
      </c>
      <c r="T591" s="9">
        <f t="shared" si="68"/>
        <v>42197.208333333328</v>
      </c>
      <c r="U591">
        <f t="shared" si="69"/>
        <v>2015</v>
      </c>
    </row>
    <row r="592" spans="1:21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4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5">
        <f t="shared" si="63"/>
        <v>67.720930232558146</v>
      </c>
      <c r="Q592" t="str">
        <f t="shared" si="65"/>
        <v>publishing</v>
      </c>
      <c r="R592" t="str">
        <f t="shared" si="66"/>
        <v>radio &amp; podcasts</v>
      </c>
      <c r="S592" s="9">
        <f t="shared" si="67"/>
        <v>41994.25</v>
      </c>
      <c r="T592" s="9">
        <f t="shared" si="68"/>
        <v>42005.25</v>
      </c>
      <c r="U592">
        <f t="shared" si="69"/>
        <v>2014</v>
      </c>
    </row>
    <row r="593" spans="1:21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4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5">
        <f t="shared" si="63"/>
        <v>61.03921568627451</v>
      </c>
      <c r="Q593" t="str">
        <f t="shared" si="65"/>
        <v>games</v>
      </c>
      <c r="R593" t="str">
        <f t="shared" si="66"/>
        <v>video games</v>
      </c>
      <c r="S593" s="9">
        <f t="shared" si="67"/>
        <v>40373.208333333336</v>
      </c>
      <c r="T593" s="9">
        <f t="shared" si="68"/>
        <v>40383.208333333336</v>
      </c>
      <c r="U593">
        <f t="shared" si="69"/>
        <v>2010</v>
      </c>
    </row>
    <row r="594" spans="1:21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4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5">
        <f t="shared" si="63"/>
        <v>80.011857707509876</v>
      </c>
      <c r="Q594" t="str">
        <f t="shared" si="65"/>
        <v>theater</v>
      </c>
      <c r="R594" t="str">
        <f t="shared" si="66"/>
        <v>plays</v>
      </c>
      <c r="S594" s="9">
        <f t="shared" si="67"/>
        <v>41789.208333333336</v>
      </c>
      <c r="T594" s="9">
        <f t="shared" si="68"/>
        <v>41798.208333333336</v>
      </c>
      <c r="U594">
        <f t="shared" si="69"/>
        <v>2014</v>
      </c>
    </row>
    <row r="595" spans="1:21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4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5">
        <f t="shared" si="63"/>
        <v>47.001497753369947</v>
      </c>
      <c r="Q595" t="str">
        <f t="shared" si="65"/>
        <v>film &amp; video</v>
      </c>
      <c r="R595" t="str">
        <f t="shared" si="66"/>
        <v>animation</v>
      </c>
      <c r="S595" s="9">
        <f t="shared" si="67"/>
        <v>41724.208333333336</v>
      </c>
      <c r="T595" s="9">
        <f t="shared" si="68"/>
        <v>41737.208333333336</v>
      </c>
      <c r="U595">
        <f t="shared" si="69"/>
        <v>2014</v>
      </c>
    </row>
    <row r="596" spans="1:21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4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5">
        <f t="shared" si="63"/>
        <v>71.127388535031841</v>
      </c>
      <c r="Q596" t="str">
        <f t="shared" si="65"/>
        <v>theater</v>
      </c>
      <c r="R596" t="str">
        <f t="shared" si="66"/>
        <v>plays</v>
      </c>
      <c r="S596" s="9">
        <f t="shared" si="67"/>
        <v>42548.208333333328</v>
      </c>
      <c r="T596" s="9">
        <f t="shared" si="68"/>
        <v>42551.208333333328</v>
      </c>
      <c r="U596">
        <f t="shared" si="69"/>
        <v>2016</v>
      </c>
    </row>
    <row r="597" spans="1:21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4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5">
        <f t="shared" si="63"/>
        <v>89.99079189686924</v>
      </c>
      <c r="Q597" t="str">
        <f t="shared" si="65"/>
        <v>theater</v>
      </c>
      <c r="R597" t="str">
        <f t="shared" si="66"/>
        <v>plays</v>
      </c>
      <c r="S597" s="9">
        <f t="shared" si="67"/>
        <v>40253.208333333336</v>
      </c>
      <c r="T597" s="9">
        <f t="shared" si="68"/>
        <v>40274.208333333336</v>
      </c>
      <c r="U597">
        <f t="shared" si="69"/>
        <v>2010</v>
      </c>
    </row>
    <row r="598" spans="1:21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4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5">
        <f t="shared" si="63"/>
        <v>43.032786885245905</v>
      </c>
      <c r="Q598" t="str">
        <f t="shared" si="65"/>
        <v>film &amp; video</v>
      </c>
      <c r="R598" t="str">
        <f t="shared" si="66"/>
        <v>drama</v>
      </c>
      <c r="S598" s="9">
        <f t="shared" si="67"/>
        <v>42434.25</v>
      </c>
      <c r="T598" s="9">
        <f t="shared" si="68"/>
        <v>42441.25</v>
      </c>
      <c r="U598">
        <f t="shared" si="69"/>
        <v>2016</v>
      </c>
    </row>
    <row r="599" spans="1:21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4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5">
        <f t="shared" si="63"/>
        <v>67.997714808043881</v>
      </c>
      <c r="Q599" t="str">
        <f t="shared" si="65"/>
        <v>theater</v>
      </c>
      <c r="R599" t="str">
        <f t="shared" si="66"/>
        <v>plays</v>
      </c>
      <c r="S599" s="9">
        <f t="shared" si="67"/>
        <v>43786.25</v>
      </c>
      <c r="T599" s="9">
        <f t="shared" si="68"/>
        <v>43804.25</v>
      </c>
      <c r="U599">
        <f t="shared" si="69"/>
        <v>2019</v>
      </c>
    </row>
    <row r="600" spans="1:21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4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5">
        <f t="shared" si="63"/>
        <v>73.004566210045667</v>
      </c>
      <c r="Q600" t="str">
        <f t="shared" si="65"/>
        <v>music</v>
      </c>
      <c r="R600" t="str">
        <f t="shared" si="66"/>
        <v>rock</v>
      </c>
      <c r="S600" s="9">
        <f t="shared" si="67"/>
        <v>40344.208333333336</v>
      </c>
      <c r="T600" s="9">
        <f t="shared" si="68"/>
        <v>40373.208333333336</v>
      </c>
      <c r="U600">
        <f t="shared" si="69"/>
        <v>2010</v>
      </c>
    </row>
    <row r="601" spans="1:21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4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5">
        <f t="shared" si="63"/>
        <v>62.341463414634148</v>
      </c>
      <c r="Q601" t="str">
        <f t="shared" si="65"/>
        <v>film &amp; video</v>
      </c>
      <c r="R601" t="str">
        <f t="shared" si="66"/>
        <v>documentary</v>
      </c>
      <c r="S601" s="9">
        <f t="shared" si="67"/>
        <v>42047.25</v>
      </c>
      <c r="T601" s="9">
        <f t="shared" si="68"/>
        <v>42055.25</v>
      </c>
      <c r="U601">
        <f t="shared" si="69"/>
        <v>2015</v>
      </c>
    </row>
    <row r="602" spans="1:21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4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5">
        <f t="shared" si="63"/>
        <v>5</v>
      </c>
      <c r="Q602" t="str">
        <f t="shared" si="65"/>
        <v>food</v>
      </c>
      <c r="R602" t="str">
        <f t="shared" si="66"/>
        <v>food trucks</v>
      </c>
      <c r="S602" s="9">
        <f t="shared" si="67"/>
        <v>41485.208333333336</v>
      </c>
      <c r="T602" s="9">
        <f t="shared" si="68"/>
        <v>41497.208333333336</v>
      </c>
      <c r="U602">
        <f t="shared" si="69"/>
        <v>2013</v>
      </c>
    </row>
    <row r="603" spans="1:21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4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5">
        <f t="shared" si="63"/>
        <v>67.103092783505161</v>
      </c>
      <c r="Q603" t="str">
        <f t="shared" si="65"/>
        <v>technology</v>
      </c>
      <c r="R603" t="str">
        <f t="shared" si="66"/>
        <v>wearables</v>
      </c>
      <c r="S603" s="9">
        <f t="shared" si="67"/>
        <v>41789.208333333336</v>
      </c>
      <c r="T603" s="9">
        <f t="shared" si="68"/>
        <v>41806.208333333336</v>
      </c>
      <c r="U603">
        <f t="shared" si="69"/>
        <v>2014</v>
      </c>
    </row>
    <row r="604" spans="1:21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4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5">
        <f t="shared" si="63"/>
        <v>79.978947368421046</v>
      </c>
      <c r="Q604" t="str">
        <f t="shared" si="65"/>
        <v>theater</v>
      </c>
      <c r="R604" t="str">
        <f t="shared" si="66"/>
        <v>plays</v>
      </c>
      <c r="S604" s="9">
        <f t="shared" si="67"/>
        <v>42160.208333333328</v>
      </c>
      <c r="T604" s="9">
        <f t="shared" si="68"/>
        <v>42171.208333333328</v>
      </c>
      <c r="U604">
        <f t="shared" si="69"/>
        <v>2015</v>
      </c>
    </row>
    <row r="605" spans="1:21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4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5">
        <f t="shared" si="63"/>
        <v>62.176470588235297</v>
      </c>
      <c r="Q605" t="str">
        <f t="shared" si="65"/>
        <v>theater</v>
      </c>
      <c r="R605" t="str">
        <f t="shared" si="66"/>
        <v>plays</v>
      </c>
      <c r="S605" s="9">
        <f t="shared" si="67"/>
        <v>43573.208333333328</v>
      </c>
      <c r="T605" s="9">
        <f t="shared" si="68"/>
        <v>43600.208333333328</v>
      </c>
      <c r="U605">
        <f t="shared" si="69"/>
        <v>2019</v>
      </c>
    </row>
    <row r="606" spans="1:21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4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5">
        <f t="shared" si="63"/>
        <v>53.005950297514879</v>
      </c>
      <c r="Q606" t="str">
        <f t="shared" si="65"/>
        <v>theater</v>
      </c>
      <c r="R606" t="str">
        <f t="shared" si="66"/>
        <v>plays</v>
      </c>
      <c r="S606" s="9">
        <f t="shared" si="67"/>
        <v>40565.25</v>
      </c>
      <c r="T606" s="9">
        <f t="shared" si="68"/>
        <v>40586.25</v>
      </c>
      <c r="U606">
        <f t="shared" si="69"/>
        <v>2011</v>
      </c>
    </row>
    <row r="607" spans="1:21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4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5">
        <f t="shared" si="63"/>
        <v>57.738317757009348</v>
      </c>
      <c r="Q607" t="str">
        <f t="shared" si="65"/>
        <v>publishing</v>
      </c>
      <c r="R607" t="str">
        <f t="shared" si="66"/>
        <v>nonfiction</v>
      </c>
      <c r="S607" s="9">
        <f t="shared" si="67"/>
        <v>42280.208333333328</v>
      </c>
      <c r="T607" s="9">
        <f t="shared" si="68"/>
        <v>42321.25</v>
      </c>
      <c r="U607">
        <f t="shared" si="69"/>
        <v>2015</v>
      </c>
    </row>
    <row r="608" spans="1:21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4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5">
        <f t="shared" si="63"/>
        <v>40.03125</v>
      </c>
      <c r="Q608" t="str">
        <f t="shared" si="65"/>
        <v>music</v>
      </c>
      <c r="R608" t="str">
        <f t="shared" si="66"/>
        <v>rock</v>
      </c>
      <c r="S608" s="9">
        <f t="shared" si="67"/>
        <v>42436.25</v>
      </c>
      <c r="T608" s="9">
        <f t="shared" si="68"/>
        <v>42447.208333333328</v>
      </c>
      <c r="U608">
        <f t="shared" si="69"/>
        <v>2016</v>
      </c>
    </row>
    <row r="609" spans="1:21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4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5">
        <f t="shared" si="63"/>
        <v>81.016591928251117</v>
      </c>
      <c r="Q609" t="str">
        <f t="shared" si="65"/>
        <v>food</v>
      </c>
      <c r="R609" t="str">
        <f t="shared" si="66"/>
        <v>food trucks</v>
      </c>
      <c r="S609" s="9">
        <f t="shared" si="67"/>
        <v>41721.208333333336</v>
      </c>
      <c r="T609" s="9">
        <f t="shared" si="68"/>
        <v>41723.208333333336</v>
      </c>
      <c r="U609">
        <f t="shared" si="69"/>
        <v>2014</v>
      </c>
    </row>
    <row r="610" spans="1:21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4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5">
        <f t="shared" si="63"/>
        <v>35.047468354430379</v>
      </c>
      <c r="Q610" t="str">
        <f t="shared" si="65"/>
        <v>music</v>
      </c>
      <c r="R610" t="str">
        <f t="shared" si="66"/>
        <v>jazz</v>
      </c>
      <c r="S610" s="9">
        <f t="shared" si="67"/>
        <v>43530.25</v>
      </c>
      <c r="T610" s="9">
        <f t="shared" si="68"/>
        <v>43534.25</v>
      </c>
      <c r="U610">
        <f t="shared" si="69"/>
        <v>2019</v>
      </c>
    </row>
    <row r="611" spans="1:21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4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5">
        <f t="shared" si="63"/>
        <v>102.92307692307692</v>
      </c>
      <c r="Q611" t="str">
        <f t="shared" si="65"/>
        <v>film &amp; video</v>
      </c>
      <c r="R611" t="str">
        <f t="shared" si="66"/>
        <v>science fiction</v>
      </c>
      <c r="S611" s="9">
        <f t="shared" si="67"/>
        <v>43481.25</v>
      </c>
      <c r="T611" s="9">
        <f t="shared" si="68"/>
        <v>43498.25</v>
      </c>
      <c r="U611">
        <f t="shared" si="69"/>
        <v>2019</v>
      </c>
    </row>
    <row r="612" spans="1:21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4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5">
        <f t="shared" si="63"/>
        <v>27.998126756166094</v>
      </c>
      <c r="Q612" t="str">
        <f t="shared" si="65"/>
        <v>theater</v>
      </c>
      <c r="R612" t="str">
        <f t="shared" si="66"/>
        <v>plays</v>
      </c>
      <c r="S612" s="9">
        <f t="shared" si="67"/>
        <v>41259.25</v>
      </c>
      <c r="T612" s="9">
        <f t="shared" si="68"/>
        <v>41273.25</v>
      </c>
      <c r="U612">
        <f t="shared" si="69"/>
        <v>2012</v>
      </c>
    </row>
    <row r="613" spans="1:21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4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5">
        <f t="shared" si="63"/>
        <v>75.733333333333334</v>
      </c>
      <c r="Q613" t="str">
        <f t="shared" si="65"/>
        <v>theater</v>
      </c>
      <c r="R613" t="str">
        <f t="shared" si="66"/>
        <v>plays</v>
      </c>
      <c r="S613" s="9">
        <f t="shared" si="67"/>
        <v>41480.208333333336</v>
      </c>
      <c r="T613" s="9">
        <f t="shared" si="68"/>
        <v>41492.208333333336</v>
      </c>
      <c r="U613">
        <f t="shared" si="69"/>
        <v>2013</v>
      </c>
    </row>
    <row r="614" spans="1:21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4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5">
        <f t="shared" si="63"/>
        <v>45.026041666666664</v>
      </c>
      <c r="Q614" t="str">
        <f t="shared" si="65"/>
        <v>music</v>
      </c>
      <c r="R614" t="str">
        <f t="shared" si="66"/>
        <v>electric music</v>
      </c>
      <c r="S614" s="9">
        <f t="shared" si="67"/>
        <v>40474.208333333336</v>
      </c>
      <c r="T614" s="9">
        <f t="shared" si="68"/>
        <v>40497.25</v>
      </c>
      <c r="U614">
        <f t="shared" si="69"/>
        <v>2010</v>
      </c>
    </row>
    <row r="615" spans="1:21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4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5">
        <f t="shared" si="63"/>
        <v>73.615384615384613</v>
      </c>
      <c r="Q615" t="str">
        <f t="shared" si="65"/>
        <v>theater</v>
      </c>
      <c r="R615" t="str">
        <f t="shared" si="66"/>
        <v>plays</v>
      </c>
      <c r="S615" s="9">
        <f t="shared" si="67"/>
        <v>42973.208333333328</v>
      </c>
      <c r="T615" s="9">
        <f t="shared" si="68"/>
        <v>42982.208333333328</v>
      </c>
      <c r="U615">
        <f t="shared" si="69"/>
        <v>2017</v>
      </c>
    </row>
    <row r="616" spans="1:21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4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5">
        <f t="shared" si="63"/>
        <v>56.991701244813278</v>
      </c>
      <c r="Q616" t="str">
        <f t="shared" si="65"/>
        <v>theater</v>
      </c>
      <c r="R616" t="str">
        <f t="shared" si="66"/>
        <v>plays</v>
      </c>
      <c r="S616" s="9">
        <f t="shared" si="67"/>
        <v>42746.25</v>
      </c>
      <c r="T616" s="9">
        <f t="shared" si="68"/>
        <v>42764.25</v>
      </c>
      <c r="U616">
        <f t="shared" si="69"/>
        <v>2017</v>
      </c>
    </row>
    <row r="617" spans="1:21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4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5">
        <f t="shared" si="63"/>
        <v>85.223529411764702</v>
      </c>
      <c r="Q617" t="str">
        <f t="shared" si="65"/>
        <v>theater</v>
      </c>
      <c r="R617" t="str">
        <f t="shared" si="66"/>
        <v>plays</v>
      </c>
      <c r="S617" s="9">
        <f t="shared" si="67"/>
        <v>42489.208333333328</v>
      </c>
      <c r="T617" s="9">
        <f t="shared" si="68"/>
        <v>42499.208333333328</v>
      </c>
      <c r="U617">
        <f t="shared" si="69"/>
        <v>2016</v>
      </c>
    </row>
    <row r="618" spans="1:21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4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5">
        <f t="shared" si="63"/>
        <v>50.962184873949582</v>
      </c>
      <c r="Q618" t="str">
        <f t="shared" si="65"/>
        <v>music</v>
      </c>
      <c r="R618" t="str">
        <f t="shared" si="66"/>
        <v>indie rock</v>
      </c>
      <c r="S618" s="9">
        <f t="shared" si="67"/>
        <v>41537.208333333336</v>
      </c>
      <c r="T618" s="9">
        <f t="shared" si="68"/>
        <v>41538.208333333336</v>
      </c>
      <c r="U618">
        <f t="shared" si="69"/>
        <v>2013</v>
      </c>
    </row>
    <row r="619" spans="1:21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4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5">
        <f t="shared" si="63"/>
        <v>63.563636363636363</v>
      </c>
      <c r="Q619" t="str">
        <f t="shared" si="65"/>
        <v>theater</v>
      </c>
      <c r="R619" t="str">
        <f t="shared" si="66"/>
        <v>plays</v>
      </c>
      <c r="S619" s="9">
        <f t="shared" si="67"/>
        <v>41794.208333333336</v>
      </c>
      <c r="T619" s="9">
        <f t="shared" si="68"/>
        <v>41804.208333333336</v>
      </c>
      <c r="U619">
        <f t="shared" si="69"/>
        <v>2014</v>
      </c>
    </row>
    <row r="620" spans="1:21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4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5">
        <f t="shared" si="63"/>
        <v>80.999165275459092</v>
      </c>
      <c r="Q620" t="str">
        <f t="shared" si="65"/>
        <v>publishing</v>
      </c>
      <c r="R620" t="str">
        <f t="shared" si="66"/>
        <v>nonfiction</v>
      </c>
      <c r="S620" s="9">
        <f t="shared" si="67"/>
        <v>41396.208333333336</v>
      </c>
      <c r="T620" s="9">
        <f t="shared" si="68"/>
        <v>41417.208333333336</v>
      </c>
      <c r="U620">
        <f t="shared" si="69"/>
        <v>2013</v>
      </c>
    </row>
    <row r="621" spans="1:21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4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5">
        <f t="shared" si="63"/>
        <v>86.044753086419746</v>
      </c>
      <c r="Q621" t="str">
        <f t="shared" si="65"/>
        <v>theater</v>
      </c>
      <c r="R621" t="str">
        <f t="shared" si="66"/>
        <v>plays</v>
      </c>
      <c r="S621" s="9">
        <f t="shared" si="67"/>
        <v>40669.208333333336</v>
      </c>
      <c r="T621" s="9">
        <f t="shared" si="68"/>
        <v>40670.208333333336</v>
      </c>
      <c r="U621">
        <f t="shared" si="69"/>
        <v>2011</v>
      </c>
    </row>
    <row r="622" spans="1:21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4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5">
        <f t="shared" si="63"/>
        <v>90.0390625</v>
      </c>
      <c r="Q622" t="str">
        <f t="shared" si="65"/>
        <v>photography</v>
      </c>
      <c r="R622" t="str">
        <f t="shared" si="66"/>
        <v>photography books</v>
      </c>
      <c r="S622" s="9">
        <f t="shared" si="67"/>
        <v>42559.208333333328</v>
      </c>
      <c r="T622" s="9">
        <f t="shared" si="68"/>
        <v>42563.208333333328</v>
      </c>
      <c r="U622">
        <f t="shared" si="69"/>
        <v>2016</v>
      </c>
    </row>
    <row r="623" spans="1:21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4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5">
        <f t="shared" si="63"/>
        <v>74.006063432835816</v>
      </c>
      <c r="Q623" t="str">
        <f t="shared" si="65"/>
        <v>theater</v>
      </c>
      <c r="R623" t="str">
        <f t="shared" si="66"/>
        <v>plays</v>
      </c>
      <c r="S623" s="9">
        <f t="shared" si="67"/>
        <v>42626.208333333328</v>
      </c>
      <c r="T623" s="9">
        <f t="shared" si="68"/>
        <v>42631.208333333328</v>
      </c>
      <c r="U623">
        <f t="shared" si="69"/>
        <v>2016</v>
      </c>
    </row>
    <row r="624" spans="1:21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4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5">
        <f t="shared" si="63"/>
        <v>92.4375</v>
      </c>
      <c r="Q624" t="str">
        <f t="shared" si="65"/>
        <v>music</v>
      </c>
      <c r="R624" t="str">
        <f t="shared" si="66"/>
        <v>indie rock</v>
      </c>
      <c r="S624" s="9">
        <f t="shared" si="67"/>
        <v>43205.208333333328</v>
      </c>
      <c r="T624" s="9">
        <f t="shared" si="68"/>
        <v>43231.208333333328</v>
      </c>
      <c r="U624">
        <f t="shared" si="69"/>
        <v>2018</v>
      </c>
    </row>
    <row r="625" spans="1:21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4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5">
        <f t="shared" si="63"/>
        <v>55.999257333828446</v>
      </c>
      <c r="Q625" t="str">
        <f t="shared" si="65"/>
        <v>theater</v>
      </c>
      <c r="R625" t="str">
        <f t="shared" si="66"/>
        <v>plays</v>
      </c>
      <c r="S625" s="9">
        <f t="shared" si="67"/>
        <v>42201.208333333328</v>
      </c>
      <c r="T625" s="9">
        <f t="shared" si="68"/>
        <v>42206.208333333328</v>
      </c>
      <c r="U625">
        <f t="shared" si="69"/>
        <v>2015</v>
      </c>
    </row>
    <row r="626" spans="1:21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4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5">
        <f t="shared" si="63"/>
        <v>32.983796296296298</v>
      </c>
      <c r="Q626" t="str">
        <f t="shared" si="65"/>
        <v>photography</v>
      </c>
      <c r="R626" t="str">
        <f t="shared" si="66"/>
        <v>photography books</v>
      </c>
      <c r="S626" s="9">
        <f t="shared" si="67"/>
        <v>42029.25</v>
      </c>
      <c r="T626" s="9">
        <f t="shared" si="68"/>
        <v>42035.25</v>
      </c>
      <c r="U626">
        <f t="shared" si="69"/>
        <v>2015</v>
      </c>
    </row>
    <row r="627" spans="1:21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4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5">
        <f t="shared" si="63"/>
        <v>93.596774193548384</v>
      </c>
      <c r="Q627" t="str">
        <f t="shared" si="65"/>
        <v>theater</v>
      </c>
      <c r="R627" t="str">
        <f t="shared" si="66"/>
        <v>plays</v>
      </c>
      <c r="S627" s="9">
        <f t="shared" si="67"/>
        <v>43857.25</v>
      </c>
      <c r="T627" s="9">
        <f t="shared" si="68"/>
        <v>43871.25</v>
      </c>
      <c r="U627">
        <f t="shared" si="69"/>
        <v>2020</v>
      </c>
    </row>
    <row r="628" spans="1:21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4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5">
        <f t="shared" si="63"/>
        <v>69.867724867724874</v>
      </c>
      <c r="Q628" t="str">
        <f t="shared" si="65"/>
        <v>theater</v>
      </c>
      <c r="R628" t="str">
        <f t="shared" si="66"/>
        <v>plays</v>
      </c>
      <c r="S628" s="9">
        <f t="shared" si="67"/>
        <v>40449.208333333336</v>
      </c>
      <c r="T628" s="9">
        <f t="shared" si="68"/>
        <v>40458.208333333336</v>
      </c>
      <c r="U628">
        <f t="shared" si="69"/>
        <v>2010</v>
      </c>
    </row>
    <row r="629" spans="1:21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4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5">
        <f t="shared" si="63"/>
        <v>72.129870129870127</v>
      </c>
      <c r="Q629" t="str">
        <f t="shared" si="65"/>
        <v>food</v>
      </c>
      <c r="R629" t="str">
        <f t="shared" si="66"/>
        <v>food trucks</v>
      </c>
      <c r="S629" s="9">
        <f t="shared" si="67"/>
        <v>40345.208333333336</v>
      </c>
      <c r="T629" s="9">
        <f t="shared" si="68"/>
        <v>40369.208333333336</v>
      </c>
      <c r="U629">
        <f t="shared" si="69"/>
        <v>2010</v>
      </c>
    </row>
    <row r="630" spans="1:21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4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5">
        <f t="shared" si="63"/>
        <v>30.041666666666668</v>
      </c>
      <c r="Q630" t="str">
        <f t="shared" si="65"/>
        <v>music</v>
      </c>
      <c r="R630" t="str">
        <f t="shared" si="66"/>
        <v>indie rock</v>
      </c>
      <c r="S630" s="9">
        <f t="shared" si="67"/>
        <v>40455.208333333336</v>
      </c>
      <c r="T630" s="9">
        <f t="shared" si="68"/>
        <v>40458.208333333336</v>
      </c>
      <c r="U630">
        <f t="shared" si="69"/>
        <v>2010</v>
      </c>
    </row>
    <row r="631" spans="1:21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4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5">
        <f t="shared" si="63"/>
        <v>73.968000000000004</v>
      </c>
      <c r="Q631" t="str">
        <f t="shared" si="65"/>
        <v>theater</v>
      </c>
      <c r="R631" t="str">
        <f t="shared" si="66"/>
        <v>plays</v>
      </c>
      <c r="S631" s="9">
        <f t="shared" si="67"/>
        <v>42557.208333333328</v>
      </c>
      <c r="T631" s="9">
        <f t="shared" si="68"/>
        <v>42559.208333333328</v>
      </c>
      <c r="U631">
        <f t="shared" si="69"/>
        <v>2016</v>
      </c>
    </row>
    <row r="632" spans="1:21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4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5">
        <f t="shared" si="63"/>
        <v>68.65517241379311</v>
      </c>
      <c r="Q632" t="str">
        <f t="shared" si="65"/>
        <v>theater</v>
      </c>
      <c r="R632" t="str">
        <f t="shared" si="66"/>
        <v>plays</v>
      </c>
      <c r="S632" s="9">
        <f t="shared" si="67"/>
        <v>43586.208333333328</v>
      </c>
      <c r="T632" s="9">
        <f t="shared" si="68"/>
        <v>43597.208333333328</v>
      </c>
      <c r="U632">
        <f t="shared" si="69"/>
        <v>2019</v>
      </c>
    </row>
    <row r="633" spans="1:21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4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5">
        <f t="shared" si="63"/>
        <v>59.992164544564154</v>
      </c>
      <c r="Q633" t="str">
        <f t="shared" si="65"/>
        <v>theater</v>
      </c>
      <c r="R633" t="str">
        <f t="shared" si="66"/>
        <v>plays</v>
      </c>
      <c r="S633" s="9">
        <f t="shared" si="67"/>
        <v>43550.208333333328</v>
      </c>
      <c r="T633" s="9">
        <f t="shared" si="68"/>
        <v>43554.208333333328</v>
      </c>
      <c r="U633">
        <f t="shared" si="69"/>
        <v>2019</v>
      </c>
    </row>
    <row r="634" spans="1:21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4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5">
        <f t="shared" si="63"/>
        <v>111.15827338129496</v>
      </c>
      <c r="Q634" t="str">
        <f t="shared" si="65"/>
        <v>theater</v>
      </c>
      <c r="R634" t="str">
        <f t="shared" si="66"/>
        <v>plays</v>
      </c>
      <c r="S634" s="9">
        <f t="shared" si="67"/>
        <v>41945.208333333336</v>
      </c>
      <c r="T634" s="9">
        <f t="shared" si="68"/>
        <v>41963.25</v>
      </c>
      <c r="U634">
        <f t="shared" si="69"/>
        <v>2014</v>
      </c>
    </row>
    <row r="635" spans="1:21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4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5">
        <f t="shared" si="63"/>
        <v>53.038095238095238</v>
      </c>
      <c r="Q635" t="str">
        <f t="shared" si="65"/>
        <v>film &amp; video</v>
      </c>
      <c r="R635" t="str">
        <f t="shared" si="66"/>
        <v>animation</v>
      </c>
      <c r="S635" s="9">
        <f t="shared" si="67"/>
        <v>42315.25</v>
      </c>
      <c r="T635" s="9">
        <f t="shared" si="68"/>
        <v>42319.25</v>
      </c>
      <c r="U635">
        <f t="shared" si="69"/>
        <v>2015</v>
      </c>
    </row>
    <row r="636" spans="1:21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4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5">
        <f t="shared" si="63"/>
        <v>55.985524728588658</v>
      </c>
      <c r="Q636" t="str">
        <f t="shared" si="65"/>
        <v>film &amp; video</v>
      </c>
      <c r="R636" t="str">
        <f t="shared" si="66"/>
        <v>television</v>
      </c>
      <c r="S636" s="9">
        <f t="shared" si="67"/>
        <v>42819.208333333328</v>
      </c>
      <c r="T636" s="9">
        <f t="shared" si="68"/>
        <v>42833.208333333328</v>
      </c>
      <c r="U636">
        <f t="shared" si="69"/>
        <v>2017</v>
      </c>
    </row>
    <row r="637" spans="1:21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4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5">
        <f t="shared" si="63"/>
        <v>69.986760812003524</v>
      </c>
      <c r="Q637" t="str">
        <f t="shared" si="65"/>
        <v>film &amp; video</v>
      </c>
      <c r="R637" t="str">
        <f t="shared" si="66"/>
        <v>television</v>
      </c>
      <c r="S637" s="9">
        <f t="shared" si="67"/>
        <v>41314.25</v>
      </c>
      <c r="T637" s="9">
        <f t="shared" si="68"/>
        <v>41346.208333333336</v>
      </c>
      <c r="U637">
        <f t="shared" si="69"/>
        <v>2013</v>
      </c>
    </row>
    <row r="638" spans="1:21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4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5">
        <f t="shared" si="63"/>
        <v>48.998079877112133</v>
      </c>
      <c r="Q638" t="str">
        <f t="shared" si="65"/>
        <v>film &amp; video</v>
      </c>
      <c r="R638" t="str">
        <f t="shared" si="66"/>
        <v>animation</v>
      </c>
      <c r="S638" s="9">
        <f t="shared" si="67"/>
        <v>40926.25</v>
      </c>
      <c r="T638" s="9">
        <f t="shared" si="68"/>
        <v>40971.25</v>
      </c>
      <c r="U638">
        <f t="shared" si="69"/>
        <v>2012</v>
      </c>
    </row>
    <row r="639" spans="1:21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4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5">
        <f t="shared" si="63"/>
        <v>103.84615384615384</v>
      </c>
      <c r="Q639" t="str">
        <f t="shared" si="65"/>
        <v>theater</v>
      </c>
      <c r="R639" t="str">
        <f t="shared" si="66"/>
        <v>plays</v>
      </c>
      <c r="S639" s="9">
        <f t="shared" si="67"/>
        <v>42688.25</v>
      </c>
      <c r="T639" s="9">
        <f t="shared" si="68"/>
        <v>42696.25</v>
      </c>
      <c r="U639">
        <f t="shared" si="69"/>
        <v>2016</v>
      </c>
    </row>
    <row r="640" spans="1:21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4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5">
        <f t="shared" si="63"/>
        <v>99.127659574468083</v>
      </c>
      <c r="Q640" t="str">
        <f t="shared" si="65"/>
        <v>theater</v>
      </c>
      <c r="R640" t="str">
        <f t="shared" si="66"/>
        <v>plays</v>
      </c>
      <c r="S640" s="9">
        <f t="shared" si="67"/>
        <v>40386.208333333336</v>
      </c>
      <c r="T640" s="9">
        <f t="shared" si="68"/>
        <v>40398.208333333336</v>
      </c>
      <c r="U640">
        <f t="shared" si="69"/>
        <v>2010</v>
      </c>
    </row>
    <row r="641" spans="1:21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4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5">
        <f t="shared" si="63"/>
        <v>107.37777777777778</v>
      </c>
      <c r="Q641" t="str">
        <f t="shared" si="65"/>
        <v>film &amp; video</v>
      </c>
      <c r="R641" t="str">
        <f t="shared" si="66"/>
        <v>drama</v>
      </c>
      <c r="S641" s="9">
        <f t="shared" si="67"/>
        <v>43309.208333333328</v>
      </c>
      <c r="T641" s="9">
        <f t="shared" si="68"/>
        <v>43309.208333333328</v>
      </c>
      <c r="U641">
        <f t="shared" si="69"/>
        <v>2018</v>
      </c>
    </row>
    <row r="642" spans="1:21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4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5">
        <f t="shared" ref="P642:P705" si="70">E642/H642</f>
        <v>76.922178988326849</v>
      </c>
      <c r="Q642" t="str">
        <f t="shared" si="65"/>
        <v>theater</v>
      </c>
      <c r="R642" t="str">
        <f t="shared" si="66"/>
        <v>plays</v>
      </c>
      <c r="S642" s="9">
        <f t="shared" si="67"/>
        <v>42387.25</v>
      </c>
      <c r="T642" s="9">
        <f t="shared" si="68"/>
        <v>42390.25</v>
      </c>
      <c r="U642">
        <f t="shared" si="69"/>
        <v>2016</v>
      </c>
    </row>
    <row r="643" spans="1:21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1">ROUND(E643/D643*100,0)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5">
        <f t="shared" si="70"/>
        <v>58.128865979381445</v>
      </c>
      <c r="Q643" t="str">
        <f t="shared" ref="Q643:Q706" si="72">LEFT(O643,SEARCH("/",O643)-1)</f>
        <v>theater</v>
      </c>
      <c r="R643" t="str">
        <f t="shared" ref="R643:R706" si="73">RIGHT(O643,LEN(O643)-SEARCH("/",O643))</f>
        <v>plays</v>
      </c>
      <c r="S643" s="9">
        <f t="shared" ref="S643:S706" si="74">(((K643/60)/60)/24)+DATE(1970,1,1)</f>
        <v>42786.25</v>
      </c>
      <c r="T643" s="9">
        <f t="shared" ref="T643:T706" si="75">(((L643/60)/60)/24)+DATE(1970,1,1)</f>
        <v>42814.208333333328</v>
      </c>
      <c r="U643">
        <f t="shared" ref="U643:U706" si="76">YEAR(S643)</f>
        <v>2017</v>
      </c>
    </row>
    <row r="644" spans="1:21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1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5">
        <f t="shared" si="70"/>
        <v>103.73643410852713</v>
      </c>
      <c r="Q644" t="str">
        <f t="shared" si="72"/>
        <v>technology</v>
      </c>
      <c r="R644" t="str">
        <f t="shared" si="73"/>
        <v>wearables</v>
      </c>
      <c r="S644" s="9">
        <f t="shared" si="74"/>
        <v>43451.25</v>
      </c>
      <c r="T644" s="9">
        <f t="shared" si="75"/>
        <v>43460.25</v>
      </c>
      <c r="U644">
        <f t="shared" si="76"/>
        <v>2018</v>
      </c>
    </row>
    <row r="645" spans="1:21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1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5">
        <f t="shared" si="70"/>
        <v>87.962666666666664</v>
      </c>
      <c r="Q645" t="str">
        <f t="shared" si="72"/>
        <v>theater</v>
      </c>
      <c r="R645" t="str">
        <f t="shared" si="73"/>
        <v>plays</v>
      </c>
      <c r="S645" s="9">
        <f t="shared" si="74"/>
        <v>42795.25</v>
      </c>
      <c r="T645" s="9">
        <f t="shared" si="75"/>
        <v>42813.208333333328</v>
      </c>
      <c r="U645">
        <f t="shared" si="76"/>
        <v>2017</v>
      </c>
    </row>
    <row r="646" spans="1:21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1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5">
        <f t="shared" si="70"/>
        <v>28</v>
      </c>
      <c r="Q646" t="str">
        <f t="shared" si="72"/>
        <v>theater</v>
      </c>
      <c r="R646" t="str">
        <f t="shared" si="73"/>
        <v>plays</v>
      </c>
      <c r="S646" s="9">
        <f t="shared" si="74"/>
        <v>43452.25</v>
      </c>
      <c r="T646" s="9">
        <f t="shared" si="75"/>
        <v>43468.25</v>
      </c>
      <c r="U646">
        <f t="shared" si="76"/>
        <v>2018</v>
      </c>
    </row>
    <row r="647" spans="1:21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1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5">
        <f t="shared" si="70"/>
        <v>37.999361294443261</v>
      </c>
      <c r="Q647" t="str">
        <f t="shared" si="72"/>
        <v>music</v>
      </c>
      <c r="R647" t="str">
        <f t="shared" si="73"/>
        <v>rock</v>
      </c>
      <c r="S647" s="9">
        <f t="shared" si="74"/>
        <v>43369.208333333328</v>
      </c>
      <c r="T647" s="9">
        <f t="shared" si="75"/>
        <v>43390.208333333328</v>
      </c>
      <c r="U647">
        <f t="shared" si="76"/>
        <v>2018</v>
      </c>
    </row>
    <row r="648" spans="1:21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1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5">
        <f t="shared" si="70"/>
        <v>29.999313893653515</v>
      </c>
      <c r="Q648" t="str">
        <f t="shared" si="72"/>
        <v>games</v>
      </c>
      <c r="R648" t="str">
        <f t="shared" si="73"/>
        <v>video games</v>
      </c>
      <c r="S648" s="9">
        <f t="shared" si="74"/>
        <v>41346.208333333336</v>
      </c>
      <c r="T648" s="9">
        <f t="shared" si="75"/>
        <v>41357.208333333336</v>
      </c>
      <c r="U648">
        <f t="shared" si="76"/>
        <v>2013</v>
      </c>
    </row>
    <row r="649" spans="1:21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1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5">
        <f t="shared" si="70"/>
        <v>103.5</v>
      </c>
      <c r="Q649" t="str">
        <f t="shared" si="72"/>
        <v>publishing</v>
      </c>
      <c r="R649" t="str">
        <f t="shared" si="73"/>
        <v>translations</v>
      </c>
      <c r="S649" s="9">
        <f t="shared" si="74"/>
        <v>43199.208333333328</v>
      </c>
      <c r="T649" s="9">
        <f t="shared" si="75"/>
        <v>43223.208333333328</v>
      </c>
      <c r="U649">
        <f t="shared" si="76"/>
        <v>2018</v>
      </c>
    </row>
    <row r="650" spans="1:21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1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5">
        <f t="shared" si="70"/>
        <v>85.994467496542185</v>
      </c>
      <c r="Q650" t="str">
        <f t="shared" si="72"/>
        <v>food</v>
      </c>
      <c r="R650" t="str">
        <f t="shared" si="73"/>
        <v>food trucks</v>
      </c>
      <c r="S650" s="9">
        <f t="shared" si="74"/>
        <v>42922.208333333328</v>
      </c>
      <c r="T650" s="9">
        <f t="shared" si="75"/>
        <v>42940.208333333328</v>
      </c>
      <c r="U650">
        <f t="shared" si="76"/>
        <v>2017</v>
      </c>
    </row>
    <row r="651" spans="1:21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1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5">
        <f t="shared" si="70"/>
        <v>98.011627906976742</v>
      </c>
      <c r="Q651" t="str">
        <f t="shared" si="72"/>
        <v>theater</v>
      </c>
      <c r="R651" t="str">
        <f t="shared" si="73"/>
        <v>plays</v>
      </c>
      <c r="S651" s="9">
        <f t="shared" si="74"/>
        <v>40471.208333333336</v>
      </c>
      <c r="T651" s="9">
        <f t="shared" si="75"/>
        <v>40482.208333333336</v>
      </c>
      <c r="U651">
        <f t="shared" si="76"/>
        <v>2010</v>
      </c>
    </row>
    <row r="652" spans="1:21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1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5">
        <f t="shared" si="70"/>
        <v>2</v>
      </c>
      <c r="Q652" t="str">
        <f t="shared" si="72"/>
        <v>music</v>
      </c>
      <c r="R652" t="str">
        <f t="shared" si="73"/>
        <v>jazz</v>
      </c>
      <c r="S652" s="9">
        <f t="shared" si="74"/>
        <v>41828.208333333336</v>
      </c>
      <c r="T652" s="9">
        <f t="shared" si="75"/>
        <v>41855.208333333336</v>
      </c>
      <c r="U652">
        <f t="shared" si="76"/>
        <v>2014</v>
      </c>
    </row>
    <row r="653" spans="1:21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1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5">
        <f t="shared" si="70"/>
        <v>44.994570837642193</v>
      </c>
      <c r="Q653" t="str">
        <f t="shared" si="72"/>
        <v>film &amp; video</v>
      </c>
      <c r="R653" t="str">
        <f t="shared" si="73"/>
        <v>shorts</v>
      </c>
      <c r="S653" s="9">
        <f t="shared" si="74"/>
        <v>41692.25</v>
      </c>
      <c r="T653" s="9">
        <f t="shared" si="75"/>
        <v>41707.25</v>
      </c>
      <c r="U653">
        <f t="shared" si="76"/>
        <v>2014</v>
      </c>
    </row>
    <row r="654" spans="1:21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1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5">
        <f t="shared" si="70"/>
        <v>31.012224938875306</v>
      </c>
      <c r="Q654" t="str">
        <f t="shared" si="72"/>
        <v>technology</v>
      </c>
      <c r="R654" t="str">
        <f t="shared" si="73"/>
        <v>web</v>
      </c>
      <c r="S654" s="9">
        <f t="shared" si="74"/>
        <v>42587.208333333328</v>
      </c>
      <c r="T654" s="9">
        <f t="shared" si="75"/>
        <v>42630.208333333328</v>
      </c>
      <c r="U654">
        <f t="shared" si="76"/>
        <v>2016</v>
      </c>
    </row>
    <row r="655" spans="1:21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1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5">
        <f t="shared" si="70"/>
        <v>59.970085470085472</v>
      </c>
      <c r="Q655" t="str">
        <f t="shared" si="72"/>
        <v>technology</v>
      </c>
      <c r="R655" t="str">
        <f t="shared" si="73"/>
        <v>web</v>
      </c>
      <c r="S655" s="9">
        <f t="shared" si="74"/>
        <v>42468.208333333328</v>
      </c>
      <c r="T655" s="9">
        <f t="shared" si="75"/>
        <v>42470.208333333328</v>
      </c>
      <c r="U655">
        <f t="shared" si="76"/>
        <v>2016</v>
      </c>
    </row>
    <row r="656" spans="1:21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1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5">
        <f t="shared" si="70"/>
        <v>58.9973474801061</v>
      </c>
      <c r="Q656" t="str">
        <f t="shared" si="72"/>
        <v>music</v>
      </c>
      <c r="R656" t="str">
        <f t="shared" si="73"/>
        <v>metal</v>
      </c>
      <c r="S656" s="9">
        <f t="shared" si="74"/>
        <v>42240.208333333328</v>
      </c>
      <c r="T656" s="9">
        <f t="shared" si="75"/>
        <v>42245.208333333328</v>
      </c>
      <c r="U656">
        <f t="shared" si="76"/>
        <v>2015</v>
      </c>
    </row>
    <row r="657" spans="1:21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1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5">
        <f t="shared" si="70"/>
        <v>50.045454545454547</v>
      </c>
      <c r="Q657" t="str">
        <f t="shared" si="72"/>
        <v>photography</v>
      </c>
      <c r="R657" t="str">
        <f t="shared" si="73"/>
        <v>photography books</v>
      </c>
      <c r="S657" s="9">
        <f t="shared" si="74"/>
        <v>42796.25</v>
      </c>
      <c r="T657" s="9">
        <f t="shared" si="75"/>
        <v>42809.208333333328</v>
      </c>
      <c r="U657">
        <f t="shared" si="76"/>
        <v>2017</v>
      </c>
    </row>
    <row r="658" spans="1:21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1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5">
        <f t="shared" si="70"/>
        <v>98.966269841269835</v>
      </c>
      <c r="Q658" t="str">
        <f t="shared" si="72"/>
        <v>food</v>
      </c>
      <c r="R658" t="str">
        <f t="shared" si="73"/>
        <v>food trucks</v>
      </c>
      <c r="S658" s="9">
        <f t="shared" si="74"/>
        <v>43097.25</v>
      </c>
      <c r="T658" s="9">
        <f t="shared" si="75"/>
        <v>43102.25</v>
      </c>
      <c r="U658">
        <f t="shared" si="76"/>
        <v>2017</v>
      </c>
    </row>
    <row r="659" spans="1:21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1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5">
        <f t="shared" si="70"/>
        <v>58.857142857142854</v>
      </c>
      <c r="Q659" t="str">
        <f t="shared" si="72"/>
        <v>film &amp; video</v>
      </c>
      <c r="R659" t="str">
        <f t="shared" si="73"/>
        <v>science fiction</v>
      </c>
      <c r="S659" s="9">
        <f t="shared" si="74"/>
        <v>43096.25</v>
      </c>
      <c r="T659" s="9">
        <f t="shared" si="75"/>
        <v>43112.25</v>
      </c>
      <c r="U659">
        <f t="shared" si="76"/>
        <v>2017</v>
      </c>
    </row>
    <row r="660" spans="1:21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1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5">
        <f t="shared" si="70"/>
        <v>81.010256410256417</v>
      </c>
      <c r="Q660" t="str">
        <f t="shared" si="72"/>
        <v>music</v>
      </c>
      <c r="R660" t="str">
        <f t="shared" si="73"/>
        <v>rock</v>
      </c>
      <c r="S660" s="9">
        <f t="shared" si="74"/>
        <v>42246.208333333328</v>
      </c>
      <c r="T660" s="9">
        <f t="shared" si="75"/>
        <v>42269.208333333328</v>
      </c>
      <c r="U660">
        <f t="shared" si="76"/>
        <v>2015</v>
      </c>
    </row>
    <row r="661" spans="1:21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1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5">
        <f t="shared" si="70"/>
        <v>76.013333333333335</v>
      </c>
      <c r="Q661" t="str">
        <f t="shared" si="72"/>
        <v>film &amp; video</v>
      </c>
      <c r="R661" t="str">
        <f t="shared" si="73"/>
        <v>documentary</v>
      </c>
      <c r="S661" s="9">
        <f t="shared" si="74"/>
        <v>40570.25</v>
      </c>
      <c r="T661" s="9">
        <f t="shared" si="75"/>
        <v>40571.25</v>
      </c>
      <c r="U661">
        <f t="shared" si="76"/>
        <v>2011</v>
      </c>
    </row>
    <row r="662" spans="1:21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1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5">
        <f t="shared" si="70"/>
        <v>96.597402597402592</v>
      </c>
      <c r="Q662" t="str">
        <f t="shared" si="72"/>
        <v>theater</v>
      </c>
      <c r="R662" t="str">
        <f t="shared" si="73"/>
        <v>plays</v>
      </c>
      <c r="S662" s="9">
        <f t="shared" si="74"/>
        <v>42237.208333333328</v>
      </c>
      <c r="T662" s="9">
        <f t="shared" si="75"/>
        <v>42246.208333333328</v>
      </c>
      <c r="U662">
        <f t="shared" si="76"/>
        <v>2015</v>
      </c>
    </row>
    <row r="663" spans="1:21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1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5">
        <f t="shared" si="70"/>
        <v>76.957446808510639</v>
      </c>
      <c r="Q663" t="str">
        <f t="shared" si="72"/>
        <v>music</v>
      </c>
      <c r="R663" t="str">
        <f t="shared" si="73"/>
        <v>jazz</v>
      </c>
      <c r="S663" s="9">
        <f t="shared" si="74"/>
        <v>40996.208333333336</v>
      </c>
      <c r="T663" s="9">
        <f t="shared" si="75"/>
        <v>41026.208333333336</v>
      </c>
      <c r="U663">
        <f t="shared" si="76"/>
        <v>2012</v>
      </c>
    </row>
    <row r="664" spans="1:21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1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5">
        <f t="shared" si="70"/>
        <v>67.984732824427482</v>
      </c>
      <c r="Q664" t="str">
        <f t="shared" si="72"/>
        <v>theater</v>
      </c>
      <c r="R664" t="str">
        <f t="shared" si="73"/>
        <v>plays</v>
      </c>
      <c r="S664" s="9">
        <f t="shared" si="74"/>
        <v>43443.25</v>
      </c>
      <c r="T664" s="9">
        <f t="shared" si="75"/>
        <v>43447.25</v>
      </c>
      <c r="U664">
        <f t="shared" si="76"/>
        <v>2018</v>
      </c>
    </row>
    <row r="665" spans="1:21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1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5">
        <f t="shared" si="70"/>
        <v>88.781609195402297</v>
      </c>
      <c r="Q665" t="str">
        <f t="shared" si="72"/>
        <v>theater</v>
      </c>
      <c r="R665" t="str">
        <f t="shared" si="73"/>
        <v>plays</v>
      </c>
      <c r="S665" s="9">
        <f t="shared" si="74"/>
        <v>40458.208333333336</v>
      </c>
      <c r="T665" s="9">
        <f t="shared" si="75"/>
        <v>40481.208333333336</v>
      </c>
      <c r="U665">
        <f t="shared" si="76"/>
        <v>2010</v>
      </c>
    </row>
    <row r="666" spans="1:21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1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5">
        <f t="shared" si="70"/>
        <v>24.99623706491063</v>
      </c>
      <c r="Q666" t="str">
        <f t="shared" si="72"/>
        <v>music</v>
      </c>
      <c r="R666" t="str">
        <f t="shared" si="73"/>
        <v>jazz</v>
      </c>
      <c r="S666" s="9">
        <f t="shared" si="74"/>
        <v>40959.25</v>
      </c>
      <c r="T666" s="9">
        <f t="shared" si="75"/>
        <v>40969.25</v>
      </c>
      <c r="U666">
        <f t="shared" si="76"/>
        <v>2012</v>
      </c>
    </row>
    <row r="667" spans="1:21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1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5">
        <f t="shared" si="70"/>
        <v>44.922794117647058</v>
      </c>
      <c r="Q667" t="str">
        <f t="shared" si="72"/>
        <v>film &amp; video</v>
      </c>
      <c r="R667" t="str">
        <f t="shared" si="73"/>
        <v>documentary</v>
      </c>
      <c r="S667" s="9">
        <f t="shared" si="74"/>
        <v>40733.208333333336</v>
      </c>
      <c r="T667" s="9">
        <f t="shared" si="75"/>
        <v>40747.208333333336</v>
      </c>
      <c r="U667">
        <f t="shared" si="76"/>
        <v>2011</v>
      </c>
    </row>
    <row r="668" spans="1:21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1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5">
        <f t="shared" si="70"/>
        <v>79.400000000000006</v>
      </c>
      <c r="Q668" t="str">
        <f t="shared" si="72"/>
        <v>theater</v>
      </c>
      <c r="R668" t="str">
        <f t="shared" si="73"/>
        <v>plays</v>
      </c>
      <c r="S668" s="9">
        <f t="shared" si="74"/>
        <v>41516.208333333336</v>
      </c>
      <c r="T668" s="9">
        <f t="shared" si="75"/>
        <v>41522.208333333336</v>
      </c>
      <c r="U668">
        <f t="shared" si="76"/>
        <v>2013</v>
      </c>
    </row>
    <row r="669" spans="1:21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1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5">
        <f t="shared" si="70"/>
        <v>29.009546539379475</v>
      </c>
      <c r="Q669" t="str">
        <f t="shared" si="72"/>
        <v>journalism</v>
      </c>
      <c r="R669" t="str">
        <f t="shared" si="73"/>
        <v>audio</v>
      </c>
      <c r="S669" s="9">
        <f t="shared" si="74"/>
        <v>41892.208333333336</v>
      </c>
      <c r="T669" s="9">
        <f t="shared" si="75"/>
        <v>41901.208333333336</v>
      </c>
      <c r="U669">
        <f t="shared" si="76"/>
        <v>2014</v>
      </c>
    </row>
    <row r="670" spans="1:21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1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5">
        <f t="shared" si="70"/>
        <v>73.59210526315789</v>
      </c>
      <c r="Q670" t="str">
        <f t="shared" si="72"/>
        <v>theater</v>
      </c>
      <c r="R670" t="str">
        <f t="shared" si="73"/>
        <v>plays</v>
      </c>
      <c r="S670" s="9">
        <f t="shared" si="74"/>
        <v>41122.208333333336</v>
      </c>
      <c r="T670" s="9">
        <f t="shared" si="75"/>
        <v>41134.208333333336</v>
      </c>
      <c r="U670">
        <f t="shared" si="76"/>
        <v>2012</v>
      </c>
    </row>
    <row r="671" spans="1:21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1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5">
        <f t="shared" si="70"/>
        <v>107.97038864898211</v>
      </c>
      <c r="Q671" t="str">
        <f t="shared" si="72"/>
        <v>theater</v>
      </c>
      <c r="R671" t="str">
        <f t="shared" si="73"/>
        <v>plays</v>
      </c>
      <c r="S671" s="9">
        <f t="shared" si="74"/>
        <v>42912.208333333328</v>
      </c>
      <c r="T671" s="9">
        <f t="shared" si="75"/>
        <v>42921.208333333328</v>
      </c>
      <c r="U671">
        <f t="shared" si="76"/>
        <v>2017</v>
      </c>
    </row>
    <row r="672" spans="1:21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1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5">
        <f t="shared" si="70"/>
        <v>68.987284287011803</v>
      </c>
      <c r="Q672" t="str">
        <f t="shared" si="72"/>
        <v>music</v>
      </c>
      <c r="R672" t="str">
        <f t="shared" si="73"/>
        <v>indie rock</v>
      </c>
      <c r="S672" s="9">
        <f t="shared" si="74"/>
        <v>42425.25</v>
      </c>
      <c r="T672" s="9">
        <f t="shared" si="75"/>
        <v>42437.25</v>
      </c>
      <c r="U672">
        <f t="shared" si="76"/>
        <v>2016</v>
      </c>
    </row>
    <row r="673" spans="1:21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1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5">
        <f t="shared" si="70"/>
        <v>111.02236719478098</v>
      </c>
      <c r="Q673" t="str">
        <f t="shared" si="72"/>
        <v>theater</v>
      </c>
      <c r="R673" t="str">
        <f t="shared" si="73"/>
        <v>plays</v>
      </c>
      <c r="S673" s="9">
        <f t="shared" si="74"/>
        <v>40390.208333333336</v>
      </c>
      <c r="T673" s="9">
        <f t="shared" si="75"/>
        <v>40394.208333333336</v>
      </c>
      <c r="U673">
        <f t="shared" si="76"/>
        <v>2010</v>
      </c>
    </row>
    <row r="674" spans="1:21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1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5">
        <f t="shared" si="70"/>
        <v>24.997515808491418</v>
      </c>
      <c r="Q674" t="str">
        <f t="shared" si="72"/>
        <v>theater</v>
      </c>
      <c r="R674" t="str">
        <f t="shared" si="73"/>
        <v>plays</v>
      </c>
      <c r="S674" s="9">
        <f t="shared" si="74"/>
        <v>43180.208333333328</v>
      </c>
      <c r="T674" s="9">
        <f t="shared" si="75"/>
        <v>43190.208333333328</v>
      </c>
      <c r="U674">
        <f t="shared" si="76"/>
        <v>2018</v>
      </c>
    </row>
    <row r="675" spans="1:21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1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5">
        <f t="shared" si="70"/>
        <v>42.155172413793103</v>
      </c>
      <c r="Q675" t="str">
        <f t="shared" si="72"/>
        <v>music</v>
      </c>
      <c r="R675" t="str">
        <f t="shared" si="73"/>
        <v>indie rock</v>
      </c>
      <c r="S675" s="9">
        <f t="shared" si="74"/>
        <v>42475.208333333328</v>
      </c>
      <c r="T675" s="9">
        <f t="shared" si="75"/>
        <v>42496.208333333328</v>
      </c>
      <c r="U675">
        <f t="shared" si="76"/>
        <v>2016</v>
      </c>
    </row>
    <row r="676" spans="1:21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1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5">
        <f t="shared" si="70"/>
        <v>47.003284072249592</v>
      </c>
      <c r="Q676" t="str">
        <f t="shared" si="72"/>
        <v>photography</v>
      </c>
      <c r="R676" t="str">
        <f t="shared" si="73"/>
        <v>photography books</v>
      </c>
      <c r="S676" s="9">
        <f t="shared" si="74"/>
        <v>40774.208333333336</v>
      </c>
      <c r="T676" s="9">
        <f t="shared" si="75"/>
        <v>40821.208333333336</v>
      </c>
      <c r="U676">
        <f t="shared" si="76"/>
        <v>2011</v>
      </c>
    </row>
    <row r="677" spans="1:21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1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5">
        <f t="shared" si="70"/>
        <v>36.0392749244713</v>
      </c>
      <c r="Q677" t="str">
        <f t="shared" si="72"/>
        <v>journalism</v>
      </c>
      <c r="R677" t="str">
        <f t="shared" si="73"/>
        <v>audio</v>
      </c>
      <c r="S677" s="9">
        <f t="shared" si="74"/>
        <v>43719.208333333328</v>
      </c>
      <c r="T677" s="9">
        <f t="shared" si="75"/>
        <v>43726.208333333328</v>
      </c>
      <c r="U677">
        <f t="shared" si="76"/>
        <v>2019</v>
      </c>
    </row>
    <row r="678" spans="1:21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1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5">
        <f t="shared" si="70"/>
        <v>101.03760683760684</v>
      </c>
      <c r="Q678" t="str">
        <f t="shared" si="72"/>
        <v>photography</v>
      </c>
      <c r="R678" t="str">
        <f t="shared" si="73"/>
        <v>photography books</v>
      </c>
      <c r="S678" s="9">
        <f t="shared" si="74"/>
        <v>41178.208333333336</v>
      </c>
      <c r="T678" s="9">
        <f t="shared" si="75"/>
        <v>41187.208333333336</v>
      </c>
      <c r="U678">
        <f t="shared" si="76"/>
        <v>2012</v>
      </c>
    </row>
    <row r="679" spans="1:21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1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5">
        <f t="shared" si="70"/>
        <v>39.927927927927925</v>
      </c>
      <c r="Q679" t="str">
        <f t="shared" si="72"/>
        <v>publishing</v>
      </c>
      <c r="R679" t="str">
        <f t="shared" si="73"/>
        <v>fiction</v>
      </c>
      <c r="S679" s="9">
        <f t="shared" si="74"/>
        <v>42561.208333333328</v>
      </c>
      <c r="T679" s="9">
        <f t="shared" si="75"/>
        <v>42611.208333333328</v>
      </c>
      <c r="U679">
        <f t="shared" si="76"/>
        <v>2016</v>
      </c>
    </row>
    <row r="680" spans="1:21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1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5">
        <f t="shared" si="70"/>
        <v>83.158139534883716</v>
      </c>
      <c r="Q680" t="str">
        <f t="shared" si="72"/>
        <v>film &amp; video</v>
      </c>
      <c r="R680" t="str">
        <f t="shared" si="73"/>
        <v>drama</v>
      </c>
      <c r="S680" s="9">
        <f t="shared" si="74"/>
        <v>43484.25</v>
      </c>
      <c r="T680" s="9">
        <f t="shared" si="75"/>
        <v>43486.25</v>
      </c>
      <c r="U680">
        <f t="shared" si="76"/>
        <v>2019</v>
      </c>
    </row>
    <row r="681" spans="1:21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1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5">
        <f t="shared" si="70"/>
        <v>39.97520661157025</v>
      </c>
      <c r="Q681" t="str">
        <f t="shared" si="72"/>
        <v>food</v>
      </c>
      <c r="R681" t="str">
        <f t="shared" si="73"/>
        <v>food trucks</v>
      </c>
      <c r="S681" s="9">
        <f t="shared" si="74"/>
        <v>43756.208333333328</v>
      </c>
      <c r="T681" s="9">
        <f t="shared" si="75"/>
        <v>43761.208333333328</v>
      </c>
      <c r="U681">
        <f t="shared" si="76"/>
        <v>2019</v>
      </c>
    </row>
    <row r="682" spans="1:21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1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5">
        <f t="shared" si="70"/>
        <v>47.993908629441627</v>
      </c>
      <c r="Q682" t="str">
        <f t="shared" si="72"/>
        <v>games</v>
      </c>
      <c r="R682" t="str">
        <f t="shared" si="73"/>
        <v>mobile games</v>
      </c>
      <c r="S682" s="9">
        <f t="shared" si="74"/>
        <v>43813.25</v>
      </c>
      <c r="T682" s="9">
        <f t="shared" si="75"/>
        <v>43815.25</v>
      </c>
      <c r="U682">
        <f t="shared" si="76"/>
        <v>2019</v>
      </c>
    </row>
    <row r="683" spans="1:21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1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5">
        <f t="shared" si="70"/>
        <v>95.978877489438744</v>
      </c>
      <c r="Q683" t="str">
        <f t="shared" si="72"/>
        <v>theater</v>
      </c>
      <c r="R683" t="str">
        <f t="shared" si="73"/>
        <v>plays</v>
      </c>
      <c r="S683" s="9">
        <f t="shared" si="74"/>
        <v>40898.25</v>
      </c>
      <c r="T683" s="9">
        <f t="shared" si="75"/>
        <v>40904.25</v>
      </c>
      <c r="U683">
        <f t="shared" si="76"/>
        <v>2011</v>
      </c>
    </row>
    <row r="684" spans="1:21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1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5">
        <f t="shared" si="70"/>
        <v>78.728155339805824</v>
      </c>
      <c r="Q684" t="str">
        <f t="shared" si="72"/>
        <v>theater</v>
      </c>
      <c r="R684" t="str">
        <f t="shared" si="73"/>
        <v>plays</v>
      </c>
      <c r="S684" s="9">
        <f t="shared" si="74"/>
        <v>41619.25</v>
      </c>
      <c r="T684" s="9">
        <f t="shared" si="75"/>
        <v>41628.25</v>
      </c>
      <c r="U684">
        <f t="shared" si="76"/>
        <v>2013</v>
      </c>
    </row>
    <row r="685" spans="1:21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1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5">
        <f t="shared" si="70"/>
        <v>56.081632653061227</v>
      </c>
      <c r="Q685" t="str">
        <f t="shared" si="72"/>
        <v>theater</v>
      </c>
      <c r="R685" t="str">
        <f t="shared" si="73"/>
        <v>plays</v>
      </c>
      <c r="S685" s="9">
        <f t="shared" si="74"/>
        <v>43359.208333333328</v>
      </c>
      <c r="T685" s="9">
        <f t="shared" si="75"/>
        <v>43361.208333333328</v>
      </c>
      <c r="U685">
        <f t="shared" si="76"/>
        <v>2018</v>
      </c>
    </row>
    <row r="686" spans="1:21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1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5">
        <f t="shared" si="70"/>
        <v>69.090909090909093</v>
      </c>
      <c r="Q686" t="str">
        <f t="shared" si="72"/>
        <v>publishing</v>
      </c>
      <c r="R686" t="str">
        <f t="shared" si="73"/>
        <v>nonfiction</v>
      </c>
      <c r="S686" s="9">
        <f t="shared" si="74"/>
        <v>40358.208333333336</v>
      </c>
      <c r="T686" s="9">
        <f t="shared" si="75"/>
        <v>40378.208333333336</v>
      </c>
      <c r="U686">
        <f t="shared" si="76"/>
        <v>2010</v>
      </c>
    </row>
    <row r="687" spans="1:21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1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5">
        <f t="shared" si="70"/>
        <v>102.05291576673866</v>
      </c>
      <c r="Q687" t="str">
        <f t="shared" si="72"/>
        <v>theater</v>
      </c>
      <c r="R687" t="str">
        <f t="shared" si="73"/>
        <v>plays</v>
      </c>
      <c r="S687" s="9">
        <f t="shared" si="74"/>
        <v>42239.208333333328</v>
      </c>
      <c r="T687" s="9">
        <f t="shared" si="75"/>
        <v>42263.208333333328</v>
      </c>
      <c r="U687">
        <f t="shared" si="76"/>
        <v>2015</v>
      </c>
    </row>
    <row r="688" spans="1:21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1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5">
        <f t="shared" si="70"/>
        <v>107.32089552238806</v>
      </c>
      <c r="Q688" t="str">
        <f t="shared" si="72"/>
        <v>technology</v>
      </c>
      <c r="R688" t="str">
        <f t="shared" si="73"/>
        <v>wearables</v>
      </c>
      <c r="S688" s="9">
        <f t="shared" si="74"/>
        <v>43186.208333333328</v>
      </c>
      <c r="T688" s="9">
        <f t="shared" si="75"/>
        <v>43197.208333333328</v>
      </c>
      <c r="U688">
        <f t="shared" si="76"/>
        <v>2018</v>
      </c>
    </row>
    <row r="689" spans="1:21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1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5">
        <f t="shared" si="70"/>
        <v>51.970260223048328</v>
      </c>
      <c r="Q689" t="str">
        <f t="shared" si="72"/>
        <v>theater</v>
      </c>
      <c r="R689" t="str">
        <f t="shared" si="73"/>
        <v>plays</v>
      </c>
      <c r="S689" s="9">
        <f t="shared" si="74"/>
        <v>42806.25</v>
      </c>
      <c r="T689" s="9">
        <f t="shared" si="75"/>
        <v>42809.208333333328</v>
      </c>
      <c r="U689">
        <f t="shared" si="76"/>
        <v>2017</v>
      </c>
    </row>
    <row r="690" spans="1:21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1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5">
        <f t="shared" si="70"/>
        <v>71.137142857142862</v>
      </c>
      <c r="Q690" t="str">
        <f t="shared" si="72"/>
        <v>film &amp; video</v>
      </c>
      <c r="R690" t="str">
        <f t="shared" si="73"/>
        <v>television</v>
      </c>
      <c r="S690" s="9">
        <f t="shared" si="74"/>
        <v>43475.25</v>
      </c>
      <c r="T690" s="9">
        <f t="shared" si="75"/>
        <v>43491.25</v>
      </c>
      <c r="U690">
        <f t="shared" si="76"/>
        <v>2019</v>
      </c>
    </row>
    <row r="691" spans="1:21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1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5">
        <f t="shared" si="70"/>
        <v>106.49275362318841</v>
      </c>
      <c r="Q691" t="str">
        <f t="shared" si="72"/>
        <v>technology</v>
      </c>
      <c r="R691" t="str">
        <f t="shared" si="73"/>
        <v>web</v>
      </c>
      <c r="S691" s="9">
        <f t="shared" si="74"/>
        <v>41576.208333333336</v>
      </c>
      <c r="T691" s="9">
        <f t="shared" si="75"/>
        <v>41588.25</v>
      </c>
      <c r="U691">
        <f t="shared" si="76"/>
        <v>2013</v>
      </c>
    </row>
    <row r="692" spans="1:21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1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5">
        <f t="shared" si="70"/>
        <v>42.93684210526316</v>
      </c>
      <c r="Q692" t="str">
        <f t="shared" si="72"/>
        <v>film &amp; video</v>
      </c>
      <c r="R692" t="str">
        <f t="shared" si="73"/>
        <v>documentary</v>
      </c>
      <c r="S692" s="9">
        <f t="shared" si="74"/>
        <v>40874.25</v>
      </c>
      <c r="T692" s="9">
        <f t="shared" si="75"/>
        <v>40880.25</v>
      </c>
      <c r="U692">
        <f t="shared" si="76"/>
        <v>2011</v>
      </c>
    </row>
    <row r="693" spans="1:21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1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5">
        <f t="shared" si="70"/>
        <v>30.037974683544302</v>
      </c>
      <c r="Q693" t="str">
        <f t="shared" si="72"/>
        <v>film &amp; video</v>
      </c>
      <c r="R693" t="str">
        <f t="shared" si="73"/>
        <v>documentary</v>
      </c>
      <c r="S693" s="9">
        <f t="shared" si="74"/>
        <v>41185.208333333336</v>
      </c>
      <c r="T693" s="9">
        <f t="shared" si="75"/>
        <v>41202.208333333336</v>
      </c>
      <c r="U693">
        <f t="shared" si="76"/>
        <v>2012</v>
      </c>
    </row>
    <row r="694" spans="1:21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1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5">
        <f t="shared" si="70"/>
        <v>70.623376623376629</v>
      </c>
      <c r="Q694" t="str">
        <f t="shared" si="72"/>
        <v>music</v>
      </c>
      <c r="R694" t="str">
        <f t="shared" si="73"/>
        <v>rock</v>
      </c>
      <c r="S694" s="9">
        <f t="shared" si="74"/>
        <v>43655.208333333328</v>
      </c>
      <c r="T694" s="9">
        <f t="shared" si="75"/>
        <v>43673.208333333328</v>
      </c>
      <c r="U694">
        <f t="shared" si="76"/>
        <v>2019</v>
      </c>
    </row>
    <row r="695" spans="1:21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1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5">
        <f t="shared" si="70"/>
        <v>66.016018306636155</v>
      </c>
      <c r="Q695" t="str">
        <f t="shared" si="72"/>
        <v>theater</v>
      </c>
      <c r="R695" t="str">
        <f t="shared" si="73"/>
        <v>plays</v>
      </c>
      <c r="S695" s="9">
        <f t="shared" si="74"/>
        <v>43025.208333333328</v>
      </c>
      <c r="T695" s="9">
        <f t="shared" si="75"/>
        <v>43042.208333333328</v>
      </c>
      <c r="U695">
        <f t="shared" si="76"/>
        <v>2017</v>
      </c>
    </row>
    <row r="696" spans="1:21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1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5">
        <f t="shared" si="70"/>
        <v>96.911392405063296</v>
      </c>
      <c r="Q696" t="str">
        <f t="shared" si="72"/>
        <v>theater</v>
      </c>
      <c r="R696" t="str">
        <f t="shared" si="73"/>
        <v>plays</v>
      </c>
      <c r="S696" s="9">
        <f t="shared" si="74"/>
        <v>43066.25</v>
      </c>
      <c r="T696" s="9">
        <f t="shared" si="75"/>
        <v>43103.25</v>
      </c>
      <c r="U696">
        <f t="shared" si="76"/>
        <v>2017</v>
      </c>
    </row>
    <row r="697" spans="1:21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1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5">
        <f t="shared" si="70"/>
        <v>62.867346938775512</v>
      </c>
      <c r="Q697" t="str">
        <f t="shared" si="72"/>
        <v>music</v>
      </c>
      <c r="R697" t="str">
        <f t="shared" si="73"/>
        <v>rock</v>
      </c>
      <c r="S697" s="9">
        <f t="shared" si="74"/>
        <v>42322.25</v>
      </c>
      <c r="T697" s="9">
        <f t="shared" si="75"/>
        <v>42338.25</v>
      </c>
      <c r="U697">
        <f t="shared" si="76"/>
        <v>2015</v>
      </c>
    </row>
    <row r="698" spans="1:21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1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5">
        <f t="shared" si="70"/>
        <v>108.98537682789652</v>
      </c>
      <c r="Q698" t="str">
        <f t="shared" si="72"/>
        <v>theater</v>
      </c>
      <c r="R698" t="str">
        <f t="shared" si="73"/>
        <v>plays</v>
      </c>
      <c r="S698" s="9">
        <f t="shared" si="74"/>
        <v>42114.208333333328</v>
      </c>
      <c r="T698" s="9">
        <f t="shared" si="75"/>
        <v>42115.208333333328</v>
      </c>
      <c r="U698">
        <f t="shared" si="76"/>
        <v>2015</v>
      </c>
    </row>
    <row r="699" spans="1:21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1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5">
        <f t="shared" si="70"/>
        <v>26.999314599040439</v>
      </c>
      <c r="Q699" t="str">
        <f t="shared" si="72"/>
        <v>music</v>
      </c>
      <c r="R699" t="str">
        <f t="shared" si="73"/>
        <v>electric music</v>
      </c>
      <c r="S699" s="9">
        <f t="shared" si="74"/>
        <v>43190.208333333328</v>
      </c>
      <c r="T699" s="9">
        <f t="shared" si="75"/>
        <v>43192.208333333328</v>
      </c>
      <c r="U699">
        <f t="shared" si="76"/>
        <v>2018</v>
      </c>
    </row>
    <row r="700" spans="1:21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1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5">
        <f t="shared" si="70"/>
        <v>65.004147943311438</v>
      </c>
      <c r="Q700" t="str">
        <f t="shared" si="72"/>
        <v>technology</v>
      </c>
      <c r="R700" t="str">
        <f t="shared" si="73"/>
        <v>wearables</v>
      </c>
      <c r="S700" s="9">
        <f t="shared" si="74"/>
        <v>40871.25</v>
      </c>
      <c r="T700" s="9">
        <f t="shared" si="75"/>
        <v>40885.25</v>
      </c>
      <c r="U700">
        <f t="shared" si="76"/>
        <v>2011</v>
      </c>
    </row>
    <row r="701" spans="1:21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1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5">
        <f t="shared" si="70"/>
        <v>111.51785714285714</v>
      </c>
      <c r="Q701" t="str">
        <f t="shared" si="72"/>
        <v>film &amp; video</v>
      </c>
      <c r="R701" t="str">
        <f t="shared" si="73"/>
        <v>drama</v>
      </c>
      <c r="S701" s="9">
        <f t="shared" si="74"/>
        <v>43641.208333333328</v>
      </c>
      <c r="T701" s="9">
        <f t="shared" si="75"/>
        <v>43642.208333333328</v>
      </c>
      <c r="U701">
        <f t="shared" si="76"/>
        <v>2019</v>
      </c>
    </row>
    <row r="702" spans="1:21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1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5">
        <f t="shared" si="70"/>
        <v>3</v>
      </c>
      <c r="Q702" t="str">
        <f t="shared" si="72"/>
        <v>technology</v>
      </c>
      <c r="R702" t="str">
        <f t="shared" si="73"/>
        <v>wearables</v>
      </c>
      <c r="S702" s="9">
        <f t="shared" si="74"/>
        <v>40203.25</v>
      </c>
      <c r="T702" s="9">
        <f t="shared" si="75"/>
        <v>40218.25</v>
      </c>
      <c r="U702">
        <f t="shared" si="76"/>
        <v>2010</v>
      </c>
    </row>
    <row r="703" spans="1:21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1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5">
        <f t="shared" si="70"/>
        <v>110.99268292682927</v>
      </c>
      <c r="Q703" t="str">
        <f t="shared" si="72"/>
        <v>theater</v>
      </c>
      <c r="R703" t="str">
        <f t="shared" si="73"/>
        <v>plays</v>
      </c>
      <c r="S703" s="9">
        <f t="shared" si="74"/>
        <v>40629.208333333336</v>
      </c>
      <c r="T703" s="9">
        <f t="shared" si="75"/>
        <v>40636.208333333336</v>
      </c>
      <c r="U703">
        <f t="shared" si="76"/>
        <v>2011</v>
      </c>
    </row>
    <row r="704" spans="1:21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1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5">
        <f t="shared" si="70"/>
        <v>56.746987951807228</v>
      </c>
      <c r="Q704" t="str">
        <f t="shared" si="72"/>
        <v>technology</v>
      </c>
      <c r="R704" t="str">
        <f t="shared" si="73"/>
        <v>wearables</v>
      </c>
      <c r="S704" s="9">
        <f t="shared" si="74"/>
        <v>41477.208333333336</v>
      </c>
      <c r="T704" s="9">
        <f t="shared" si="75"/>
        <v>41482.208333333336</v>
      </c>
      <c r="U704">
        <f t="shared" si="76"/>
        <v>2013</v>
      </c>
    </row>
    <row r="705" spans="1:21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1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5">
        <f t="shared" si="70"/>
        <v>97.020608439646708</v>
      </c>
      <c r="Q705" t="str">
        <f t="shared" si="72"/>
        <v>publishing</v>
      </c>
      <c r="R705" t="str">
        <f t="shared" si="73"/>
        <v>translations</v>
      </c>
      <c r="S705" s="9">
        <f t="shared" si="74"/>
        <v>41020.208333333336</v>
      </c>
      <c r="T705" s="9">
        <f t="shared" si="75"/>
        <v>41037.208333333336</v>
      </c>
      <c r="U705">
        <f t="shared" si="76"/>
        <v>2012</v>
      </c>
    </row>
    <row r="706" spans="1:21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1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5">
        <f t="shared" ref="P706:P769" si="77">E706/H706</f>
        <v>92.08620689655173</v>
      </c>
      <c r="Q706" t="str">
        <f t="shared" si="72"/>
        <v>film &amp; video</v>
      </c>
      <c r="R706" t="str">
        <f t="shared" si="73"/>
        <v>animation</v>
      </c>
      <c r="S706" s="9">
        <f t="shared" si="74"/>
        <v>42555.208333333328</v>
      </c>
      <c r="T706" s="9">
        <f t="shared" si="75"/>
        <v>42570.208333333328</v>
      </c>
      <c r="U706">
        <f t="shared" si="76"/>
        <v>2016</v>
      </c>
    </row>
    <row r="707" spans="1:21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8">ROUND(E707/D707*100,0)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5">
        <f t="shared" si="77"/>
        <v>82.986666666666665</v>
      </c>
      <c r="Q707" t="str">
        <f t="shared" ref="Q707:Q770" si="79">LEFT(O707,SEARCH("/",O707)-1)</f>
        <v>publishing</v>
      </c>
      <c r="R707" t="str">
        <f t="shared" ref="R707:R770" si="80">RIGHT(O707,LEN(O707)-SEARCH("/",O707))</f>
        <v>nonfiction</v>
      </c>
      <c r="S707" s="9">
        <f t="shared" ref="S707:S770" si="81">(((K707/60)/60)/24)+DATE(1970,1,1)</f>
        <v>41619.25</v>
      </c>
      <c r="T707" s="9">
        <f t="shared" ref="T707:T770" si="82">(((L707/60)/60)/24)+DATE(1970,1,1)</f>
        <v>41623.25</v>
      </c>
      <c r="U707">
        <f t="shared" ref="U707:U770" si="83">YEAR(S707)</f>
        <v>2013</v>
      </c>
    </row>
    <row r="708" spans="1:21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8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5">
        <f t="shared" si="77"/>
        <v>103.03791821561339</v>
      </c>
      <c r="Q708" t="str">
        <f t="shared" si="79"/>
        <v>technology</v>
      </c>
      <c r="R708" t="str">
        <f t="shared" si="80"/>
        <v>web</v>
      </c>
      <c r="S708" s="9">
        <f t="shared" si="81"/>
        <v>43471.25</v>
      </c>
      <c r="T708" s="9">
        <f t="shared" si="82"/>
        <v>43479.25</v>
      </c>
      <c r="U708">
        <f t="shared" si="83"/>
        <v>2019</v>
      </c>
    </row>
    <row r="709" spans="1:21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8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5">
        <f t="shared" si="77"/>
        <v>68.922619047619051</v>
      </c>
      <c r="Q709" t="str">
        <f t="shared" si="79"/>
        <v>film &amp; video</v>
      </c>
      <c r="R709" t="str">
        <f t="shared" si="80"/>
        <v>drama</v>
      </c>
      <c r="S709" s="9">
        <f t="shared" si="81"/>
        <v>43442.25</v>
      </c>
      <c r="T709" s="9">
        <f t="shared" si="82"/>
        <v>43478.25</v>
      </c>
      <c r="U709">
        <f t="shared" si="83"/>
        <v>2018</v>
      </c>
    </row>
    <row r="710" spans="1:21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8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5">
        <f t="shared" si="77"/>
        <v>87.737226277372258</v>
      </c>
      <c r="Q710" t="str">
        <f t="shared" si="79"/>
        <v>theater</v>
      </c>
      <c r="R710" t="str">
        <f t="shared" si="80"/>
        <v>plays</v>
      </c>
      <c r="S710" s="9">
        <f t="shared" si="81"/>
        <v>42877.208333333328</v>
      </c>
      <c r="T710" s="9">
        <f t="shared" si="82"/>
        <v>42887.208333333328</v>
      </c>
      <c r="U710">
        <f t="shared" si="83"/>
        <v>2017</v>
      </c>
    </row>
    <row r="711" spans="1:21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8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5">
        <f t="shared" si="77"/>
        <v>75.021505376344081</v>
      </c>
      <c r="Q711" t="str">
        <f t="shared" si="79"/>
        <v>theater</v>
      </c>
      <c r="R711" t="str">
        <f t="shared" si="80"/>
        <v>plays</v>
      </c>
      <c r="S711" s="9">
        <f t="shared" si="81"/>
        <v>41018.208333333336</v>
      </c>
      <c r="T711" s="9">
        <f t="shared" si="82"/>
        <v>41025.208333333336</v>
      </c>
      <c r="U711">
        <f t="shared" si="83"/>
        <v>2012</v>
      </c>
    </row>
    <row r="712" spans="1:21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8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5">
        <f t="shared" si="77"/>
        <v>50.863999999999997</v>
      </c>
      <c r="Q712" t="str">
        <f t="shared" si="79"/>
        <v>theater</v>
      </c>
      <c r="R712" t="str">
        <f t="shared" si="80"/>
        <v>plays</v>
      </c>
      <c r="S712" s="9">
        <f t="shared" si="81"/>
        <v>43295.208333333328</v>
      </c>
      <c r="T712" s="9">
        <f t="shared" si="82"/>
        <v>43302.208333333328</v>
      </c>
      <c r="U712">
        <f t="shared" si="83"/>
        <v>2018</v>
      </c>
    </row>
    <row r="713" spans="1:21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8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5">
        <f t="shared" si="77"/>
        <v>90</v>
      </c>
      <c r="Q713" t="str">
        <f t="shared" si="79"/>
        <v>theater</v>
      </c>
      <c r="R713" t="str">
        <f t="shared" si="80"/>
        <v>plays</v>
      </c>
      <c r="S713" s="9">
        <f t="shared" si="81"/>
        <v>42393.25</v>
      </c>
      <c r="T713" s="9">
        <f t="shared" si="82"/>
        <v>42395.25</v>
      </c>
      <c r="U713">
        <f t="shared" si="83"/>
        <v>2016</v>
      </c>
    </row>
    <row r="714" spans="1:21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8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5">
        <f t="shared" si="77"/>
        <v>72.896039603960389</v>
      </c>
      <c r="Q714" t="str">
        <f t="shared" si="79"/>
        <v>theater</v>
      </c>
      <c r="R714" t="str">
        <f t="shared" si="80"/>
        <v>plays</v>
      </c>
      <c r="S714" s="9">
        <f t="shared" si="81"/>
        <v>42559.208333333328</v>
      </c>
      <c r="T714" s="9">
        <f t="shared" si="82"/>
        <v>42600.208333333328</v>
      </c>
      <c r="U714">
        <f t="shared" si="83"/>
        <v>2016</v>
      </c>
    </row>
    <row r="715" spans="1:21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8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5">
        <f t="shared" si="77"/>
        <v>108.48543689320388</v>
      </c>
      <c r="Q715" t="str">
        <f t="shared" si="79"/>
        <v>publishing</v>
      </c>
      <c r="R715" t="str">
        <f t="shared" si="80"/>
        <v>radio &amp; podcasts</v>
      </c>
      <c r="S715" s="9">
        <f t="shared" si="81"/>
        <v>42604.208333333328</v>
      </c>
      <c r="T715" s="9">
        <f t="shared" si="82"/>
        <v>42616.208333333328</v>
      </c>
      <c r="U715">
        <f t="shared" si="83"/>
        <v>2016</v>
      </c>
    </row>
    <row r="716" spans="1:21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8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5">
        <f t="shared" si="77"/>
        <v>101.98095238095237</v>
      </c>
      <c r="Q716" t="str">
        <f t="shared" si="79"/>
        <v>music</v>
      </c>
      <c r="R716" t="str">
        <f t="shared" si="80"/>
        <v>rock</v>
      </c>
      <c r="S716" s="9">
        <f t="shared" si="81"/>
        <v>41870.208333333336</v>
      </c>
      <c r="T716" s="9">
        <f t="shared" si="82"/>
        <v>41871.208333333336</v>
      </c>
      <c r="U716">
        <f t="shared" si="83"/>
        <v>2014</v>
      </c>
    </row>
    <row r="717" spans="1:21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8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5">
        <f t="shared" si="77"/>
        <v>44.009146341463413</v>
      </c>
      <c r="Q717" t="str">
        <f t="shared" si="79"/>
        <v>games</v>
      </c>
      <c r="R717" t="str">
        <f t="shared" si="80"/>
        <v>mobile games</v>
      </c>
      <c r="S717" s="9">
        <f t="shared" si="81"/>
        <v>40397.208333333336</v>
      </c>
      <c r="T717" s="9">
        <f t="shared" si="82"/>
        <v>40402.208333333336</v>
      </c>
      <c r="U717">
        <f t="shared" si="83"/>
        <v>2010</v>
      </c>
    </row>
    <row r="718" spans="1:21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8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5">
        <f t="shared" si="77"/>
        <v>65.942675159235662</v>
      </c>
      <c r="Q718" t="str">
        <f t="shared" si="79"/>
        <v>theater</v>
      </c>
      <c r="R718" t="str">
        <f t="shared" si="80"/>
        <v>plays</v>
      </c>
      <c r="S718" s="9">
        <f t="shared" si="81"/>
        <v>41465.208333333336</v>
      </c>
      <c r="T718" s="9">
        <f t="shared" si="82"/>
        <v>41493.208333333336</v>
      </c>
      <c r="U718">
        <f t="shared" si="83"/>
        <v>2013</v>
      </c>
    </row>
    <row r="719" spans="1:21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8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5">
        <f t="shared" si="77"/>
        <v>24.987387387387386</v>
      </c>
      <c r="Q719" t="str">
        <f t="shared" si="79"/>
        <v>film &amp; video</v>
      </c>
      <c r="R719" t="str">
        <f t="shared" si="80"/>
        <v>documentary</v>
      </c>
      <c r="S719" s="9">
        <f t="shared" si="81"/>
        <v>40777.208333333336</v>
      </c>
      <c r="T719" s="9">
        <f t="shared" si="82"/>
        <v>40798.208333333336</v>
      </c>
      <c r="U719">
        <f t="shared" si="83"/>
        <v>2011</v>
      </c>
    </row>
    <row r="720" spans="1:21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8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5">
        <f t="shared" si="77"/>
        <v>28.003367003367003</v>
      </c>
      <c r="Q720" t="str">
        <f t="shared" si="79"/>
        <v>technology</v>
      </c>
      <c r="R720" t="str">
        <f t="shared" si="80"/>
        <v>wearables</v>
      </c>
      <c r="S720" s="9">
        <f t="shared" si="81"/>
        <v>41442.208333333336</v>
      </c>
      <c r="T720" s="9">
        <f t="shared" si="82"/>
        <v>41468.208333333336</v>
      </c>
      <c r="U720">
        <f t="shared" si="83"/>
        <v>2013</v>
      </c>
    </row>
    <row r="721" spans="1:21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8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5">
        <f t="shared" si="77"/>
        <v>85.829268292682926</v>
      </c>
      <c r="Q721" t="str">
        <f t="shared" si="79"/>
        <v>publishing</v>
      </c>
      <c r="R721" t="str">
        <f t="shared" si="80"/>
        <v>fiction</v>
      </c>
      <c r="S721" s="9">
        <f t="shared" si="81"/>
        <v>41058.208333333336</v>
      </c>
      <c r="T721" s="9">
        <f t="shared" si="82"/>
        <v>41069.208333333336</v>
      </c>
      <c r="U721">
        <f t="shared" si="83"/>
        <v>2012</v>
      </c>
    </row>
    <row r="722" spans="1:21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8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5">
        <f t="shared" si="77"/>
        <v>84.921052631578945</v>
      </c>
      <c r="Q722" t="str">
        <f t="shared" si="79"/>
        <v>theater</v>
      </c>
      <c r="R722" t="str">
        <f t="shared" si="80"/>
        <v>plays</v>
      </c>
      <c r="S722" s="9">
        <f t="shared" si="81"/>
        <v>43152.25</v>
      </c>
      <c r="T722" s="9">
        <f t="shared" si="82"/>
        <v>43166.25</v>
      </c>
      <c r="U722">
        <f t="shared" si="83"/>
        <v>2018</v>
      </c>
    </row>
    <row r="723" spans="1:21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8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5">
        <f t="shared" si="77"/>
        <v>90.483333333333334</v>
      </c>
      <c r="Q723" t="str">
        <f t="shared" si="79"/>
        <v>music</v>
      </c>
      <c r="R723" t="str">
        <f t="shared" si="80"/>
        <v>rock</v>
      </c>
      <c r="S723" s="9">
        <f t="shared" si="81"/>
        <v>43194.208333333328</v>
      </c>
      <c r="T723" s="9">
        <f t="shared" si="82"/>
        <v>43200.208333333328</v>
      </c>
      <c r="U723">
        <f t="shared" si="83"/>
        <v>2018</v>
      </c>
    </row>
    <row r="724" spans="1:21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8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5">
        <f t="shared" si="77"/>
        <v>25.00197628458498</v>
      </c>
      <c r="Q724" t="str">
        <f t="shared" si="79"/>
        <v>film &amp; video</v>
      </c>
      <c r="R724" t="str">
        <f t="shared" si="80"/>
        <v>documentary</v>
      </c>
      <c r="S724" s="9">
        <f t="shared" si="81"/>
        <v>43045.25</v>
      </c>
      <c r="T724" s="9">
        <f t="shared" si="82"/>
        <v>43072.25</v>
      </c>
      <c r="U724">
        <f t="shared" si="83"/>
        <v>2017</v>
      </c>
    </row>
    <row r="725" spans="1:21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8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5">
        <f t="shared" si="77"/>
        <v>92.013888888888886</v>
      </c>
      <c r="Q725" t="str">
        <f t="shared" si="79"/>
        <v>theater</v>
      </c>
      <c r="R725" t="str">
        <f t="shared" si="80"/>
        <v>plays</v>
      </c>
      <c r="S725" s="9">
        <f t="shared" si="81"/>
        <v>42431.25</v>
      </c>
      <c r="T725" s="9">
        <f t="shared" si="82"/>
        <v>42452.208333333328</v>
      </c>
      <c r="U725">
        <f t="shared" si="83"/>
        <v>2016</v>
      </c>
    </row>
    <row r="726" spans="1:21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8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5">
        <f t="shared" si="77"/>
        <v>93.066115702479337</v>
      </c>
      <c r="Q726" t="str">
        <f t="shared" si="79"/>
        <v>theater</v>
      </c>
      <c r="R726" t="str">
        <f t="shared" si="80"/>
        <v>plays</v>
      </c>
      <c r="S726" s="9">
        <f t="shared" si="81"/>
        <v>41934.208333333336</v>
      </c>
      <c r="T726" s="9">
        <f t="shared" si="82"/>
        <v>41936.208333333336</v>
      </c>
      <c r="U726">
        <f t="shared" si="83"/>
        <v>2014</v>
      </c>
    </row>
    <row r="727" spans="1:21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8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5">
        <f t="shared" si="77"/>
        <v>61.008145363408524</v>
      </c>
      <c r="Q727" t="str">
        <f t="shared" si="79"/>
        <v>games</v>
      </c>
      <c r="R727" t="str">
        <f t="shared" si="80"/>
        <v>mobile games</v>
      </c>
      <c r="S727" s="9">
        <f t="shared" si="81"/>
        <v>41958.25</v>
      </c>
      <c r="T727" s="9">
        <f t="shared" si="82"/>
        <v>41960.25</v>
      </c>
      <c r="U727">
        <f t="shared" si="83"/>
        <v>2014</v>
      </c>
    </row>
    <row r="728" spans="1:21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8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5">
        <f t="shared" si="77"/>
        <v>92.036259541984734</v>
      </c>
      <c r="Q728" t="str">
        <f t="shared" si="79"/>
        <v>theater</v>
      </c>
      <c r="R728" t="str">
        <f t="shared" si="80"/>
        <v>plays</v>
      </c>
      <c r="S728" s="9">
        <f t="shared" si="81"/>
        <v>40476.208333333336</v>
      </c>
      <c r="T728" s="9">
        <f t="shared" si="82"/>
        <v>40482.208333333336</v>
      </c>
      <c r="U728">
        <f t="shared" si="83"/>
        <v>2010</v>
      </c>
    </row>
    <row r="729" spans="1:21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8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5">
        <f t="shared" si="77"/>
        <v>81.132596685082873</v>
      </c>
      <c r="Q729" t="str">
        <f t="shared" si="79"/>
        <v>technology</v>
      </c>
      <c r="R729" t="str">
        <f t="shared" si="80"/>
        <v>web</v>
      </c>
      <c r="S729" s="9">
        <f t="shared" si="81"/>
        <v>43485.25</v>
      </c>
      <c r="T729" s="9">
        <f t="shared" si="82"/>
        <v>43543.208333333328</v>
      </c>
      <c r="U729">
        <f t="shared" si="83"/>
        <v>2019</v>
      </c>
    </row>
    <row r="730" spans="1:21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8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5">
        <f t="shared" si="77"/>
        <v>73.5</v>
      </c>
      <c r="Q730" t="str">
        <f t="shared" si="79"/>
        <v>theater</v>
      </c>
      <c r="R730" t="str">
        <f t="shared" si="80"/>
        <v>plays</v>
      </c>
      <c r="S730" s="9">
        <f t="shared" si="81"/>
        <v>42515.208333333328</v>
      </c>
      <c r="T730" s="9">
        <f t="shared" si="82"/>
        <v>42526.208333333328</v>
      </c>
      <c r="U730">
        <f t="shared" si="83"/>
        <v>2016</v>
      </c>
    </row>
    <row r="731" spans="1:21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8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5">
        <f t="shared" si="77"/>
        <v>85.221311475409834</v>
      </c>
      <c r="Q731" t="str">
        <f t="shared" si="79"/>
        <v>film &amp; video</v>
      </c>
      <c r="R731" t="str">
        <f t="shared" si="80"/>
        <v>drama</v>
      </c>
      <c r="S731" s="9">
        <f t="shared" si="81"/>
        <v>41309.25</v>
      </c>
      <c r="T731" s="9">
        <f t="shared" si="82"/>
        <v>41311.25</v>
      </c>
      <c r="U731">
        <f t="shared" si="83"/>
        <v>2013</v>
      </c>
    </row>
    <row r="732" spans="1:21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8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5">
        <f t="shared" si="77"/>
        <v>110.96825396825396</v>
      </c>
      <c r="Q732" t="str">
        <f t="shared" si="79"/>
        <v>technology</v>
      </c>
      <c r="R732" t="str">
        <f t="shared" si="80"/>
        <v>wearables</v>
      </c>
      <c r="S732" s="9">
        <f t="shared" si="81"/>
        <v>42147.208333333328</v>
      </c>
      <c r="T732" s="9">
        <f t="shared" si="82"/>
        <v>42153.208333333328</v>
      </c>
      <c r="U732">
        <f t="shared" si="83"/>
        <v>2015</v>
      </c>
    </row>
    <row r="733" spans="1:21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8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5">
        <f t="shared" si="77"/>
        <v>32.968036529680369</v>
      </c>
      <c r="Q733" t="str">
        <f t="shared" si="79"/>
        <v>technology</v>
      </c>
      <c r="R733" t="str">
        <f t="shared" si="80"/>
        <v>web</v>
      </c>
      <c r="S733" s="9">
        <f t="shared" si="81"/>
        <v>42939.208333333328</v>
      </c>
      <c r="T733" s="9">
        <f t="shared" si="82"/>
        <v>42940.208333333328</v>
      </c>
      <c r="U733">
        <f t="shared" si="83"/>
        <v>2017</v>
      </c>
    </row>
    <row r="734" spans="1:21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8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5">
        <f t="shared" si="77"/>
        <v>96.005352363960753</v>
      </c>
      <c r="Q734" t="str">
        <f t="shared" si="79"/>
        <v>music</v>
      </c>
      <c r="R734" t="str">
        <f t="shared" si="80"/>
        <v>rock</v>
      </c>
      <c r="S734" s="9">
        <f t="shared" si="81"/>
        <v>42816.208333333328</v>
      </c>
      <c r="T734" s="9">
        <f t="shared" si="82"/>
        <v>42839.208333333328</v>
      </c>
      <c r="U734">
        <f t="shared" si="83"/>
        <v>2017</v>
      </c>
    </row>
    <row r="735" spans="1:21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8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5">
        <f t="shared" si="77"/>
        <v>84.96632653061225</v>
      </c>
      <c r="Q735" t="str">
        <f t="shared" si="79"/>
        <v>music</v>
      </c>
      <c r="R735" t="str">
        <f t="shared" si="80"/>
        <v>metal</v>
      </c>
      <c r="S735" s="9">
        <f t="shared" si="81"/>
        <v>41844.208333333336</v>
      </c>
      <c r="T735" s="9">
        <f t="shared" si="82"/>
        <v>41857.208333333336</v>
      </c>
      <c r="U735">
        <f t="shared" si="83"/>
        <v>2014</v>
      </c>
    </row>
    <row r="736" spans="1:21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8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5">
        <f t="shared" si="77"/>
        <v>25.007462686567163</v>
      </c>
      <c r="Q736" t="str">
        <f t="shared" si="79"/>
        <v>theater</v>
      </c>
      <c r="R736" t="str">
        <f t="shared" si="80"/>
        <v>plays</v>
      </c>
      <c r="S736" s="9">
        <f t="shared" si="81"/>
        <v>42763.25</v>
      </c>
      <c r="T736" s="9">
        <f t="shared" si="82"/>
        <v>42775.25</v>
      </c>
      <c r="U736">
        <f t="shared" si="83"/>
        <v>2017</v>
      </c>
    </row>
    <row r="737" spans="1:21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8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5">
        <f t="shared" si="77"/>
        <v>65.998995479658461</v>
      </c>
      <c r="Q737" t="str">
        <f t="shared" si="79"/>
        <v>photography</v>
      </c>
      <c r="R737" t="str">
        <f t="shared" si="80"/>
        <v>photography books</v>
      </c>
      <c r="S737" s="9">
        <f t="shared" si="81"/>
        <v>42459.208333333328</v>
      </c>
      <c r="T737" s="9">
        <f t="shared" si="82"/>
        <v>42466.208333333328</v>
      </c>
      <c r="U737">
        <f t="shared" si="83"/>
        <v>2016</v>
      </c>
    </row>
    <row r="738" spans="1:21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8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5">
        <f t="shared" si="77"/>
        <v>87.34482758620689</v>
      </c>
      <c r="Q738" t="str">
        <f t="shared" si="79"/>
        <v>publishing</v>
      </c>
      <c r="R738" t="str">
        <f t="shared" si="80"/>
        <v>nonfiction</v>
      </c>
      <c r="S738" s="9">
        <f t="shared" si="81"/>
        <v>42055.25</v>
      </c>
      <c r="T738" s="9">
        <f t="shared" si="82"/>
        <v>42059.25</v>
      </c>
      <c r="U738">
        <f t="shared" si="83"/>
        <v>2015</v>
      </c>
    </row>
    <row r="739" spans="1:21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8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5">
        <f t="shared" si="77"/>
        <v>27.933333333333334</v>
      </c>
      <c r="Q739" t="str">
        <f t="shared" si="79"/>
        <v>music</v>
      </c>
      <c r="R739" t="str">
        <f t="shared" si="80"/>
        <v>indie rock</v>
      </c>
      <c r="S739" s="9">
        <f t="shared" si="81"/>
        <v>42685.25</v>
      </c>
      <c r="T739" s="9">
        <f t="shared" si="82"/>
        <v>42697.25</v>
      </c>
      <c r="U739">
        <f t="shared" si="83"/>
        <v>2016</v>
      </c>
    </row>
    <row r="740" spans="1:21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8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5">
        <f t="shared" si="77"/>
        <v>103.8</v>
      </c>
      <c r="Q740" t="str">
        <f t="shared" si="79"/>
        <v>theater</v>
      </c>
      <c r="R740" t="str">
        <f t="shared" si="80"/>
        <v>plays</v>
      </c>
      <c r="S740" s="9">
        <f t="shared" si="81"/>
        <v>41959.25</v>
      </c>
      <c r="T740" s="9">
        <f t="shared" si="82"/>
        <v>41981.25</v>
      </c>
      <c r="U740">
        <f t="shared" si="83"/>
        <v>2014</v>
      </c>
    </row>
    <row r="741" spans="1:21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8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5">
        <f t="shared" si="77"/>
        <v>31.937172774869111</v>
      </c>
      <c r="Q741" t="str">
        <f t="shared" si="79"/>
        <v>music</v>
      </c>
      <c r="R741" t="str">
        <f t="shared" si="80"/>
        <v>indie rock</v>
      </c>
      <c r="S741" s="9">
        <f t="shared" si="81"/>
        <v>41089.208333333336</v>
      </c>
      <c r="T741" s="9">
        <f t="shared" si="82"/>
        <v>41090.208333333336</v>
      </c>
      <c r="U741">
        <f t="shared" si="83"/>
        <v>2012</v>
      </c>
    </row>
    <row r="742" spans="1:21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8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5">
        <f t="shared" si="77"/>
        <v>99.5</v>
      </c>
      <c r="Q742" t="str">
        <f t="shared" si="79"/>
        <v>theater</v>
      </c>
      <c r="R742" t="str">
        <f t="shared" si="80"/>
        <v>plays</v>
      </c>
      <c r="S742" s="9">
        <f t="shared" si="81"/>
        <v>42769.25</v>
      </c>
      <c r="T742" s="9">
        <f t="shared" si="82"/>
        <v>42772.25</v>
      </c>
      <c r="U742">
        <f t="shared" si="83"/>
        <v>2017</v>
      </c>
    </row>
    <row r="743" spans="1:21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8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5">
        <f t="shared" si="77"/>
        <v>108.84615384615384</v>
      </c>
      <c r="Q743" t="str">
        <f t="shared" si="79"/>
        <v>theater</v>
      </c>
      <c r="R743" t="str">
        <f t="shared" si="80"/>
        <v>plays</v>
      </c>
      <c r="S743" s="9">
        <f t="shared" si="81"/>
        <v>40321.208333333336</v>
      </c>
      <c r="T743" s="9">
        <f t="shared" si="82"/>
        <v>40322.208333333336</v>
      </c>
      <c r="U743">
        <f t="shared" si="83"/>
        <v>2010</v>
      </c>
    </row>
    <row r="744" spans="1:21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8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5">
        <f t="shared" si="77"/>
        <v>110.76229508196721</v>
      </c>
      <c r="Q744" t="str">
        <f t="shared" si="79"/>
        <v>music</v>
      </c>
      <c r="R744" t="str">
        <f t="shared" si="80"/>
        <v>electric music</v>
      </c>
      <c r="S744" s="9">
        <f t="shared" si="81"/>
        <v>40197.25</v>
      </c>
      <c r="T744" s="9">
        <f t="shared" si="82"/>
        <v>40239.25</v>
      </c>
      <c r="U744">
        <f t="shared" si="83"/>
        <v>2010</v>
      </c>
    </row>
    <row r="745" spans="1:21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8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5">
        <f t="shared" si="77"/>
        <v>29.647058823529413</v>
      </c>
      <c r="Q745" t="str">
        <f t="shared" si="79"/>
        <v>theater</v>
      </c>
      <c r="R745" t="str">
        <f t="shared" si="80"/>
        <v>plays</v>
      </c>
      <c r="S745" s="9">
        <f t="shared" si="81"/>
        <v>42298.208333333328</v>
      </c>
      <c r="T745" s="9">
        <f t="shared" si="82"/>
        <v>42304.208333333328</v>
      </c>
      <c r="U745">
        <f t="shared" si="83"/>
        <v>2015</v>
      </c>
    </row>
    <row r="746" spans="1:21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8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5">
        <f t="shared" si="77"/>
        <v>101.71428571428571</v>
      </c>
      <c r="Q746" t="str">
        <f t="shared" si="79"/>
        <v>theater</v>
      </c>
      <c r="R746" t="str">
        <f t="shared" si="80"/>
        <v>plays</v>
      </c>
      <c r="S746" s="9">
        <f t="shared" si="81"/>
        <v>43322.208333333328</v>
      </c>
      <c r="T746" s="9">
        <f t="shared" si="82"/>
        <v>43324.208333333328</v>
      </c>
      <c r="U746">
        <f t="shared" si="83"/>
        <v>2018</v>
      </c>
    </row>
    <row r="747" spans="1:21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8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5">
        <f t="shared" si="77"/>
        <v>61.5</v>
      </c>
      <c r="Q747" t="str">
        <f t="shared" si="79"/>
        <v>technology</v>
      </c>
      <c r="R747" t="str">
        <f t="shared" si="80"/>
        <v>wearables</v>
      </c>
      <c r="S747" s="9">
        <f t="shared" si="81"/>
        <v>40328.208333333336</v>
      </c>
      <c r="T747" s="9">
        <f t="shared" si="82"/>
        <v>40355.208333333336</v>
      </c>
      <c r="U747">
        <f t="shared" si="83"/>
        <v>2010</v>
      </c>
    </row>
    <row r="748" spans="1:21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8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5">
        <f t="shared" si="77"/>
        <v>35</v>
      </c>
      <c r="Q748" t="str">
        <f t="shared" si="79"/>
        <v>technology</v>
      </c>
      <c r="R748" t="str">
        <f t="shared" si="80"/>
        <v>web</v>
      </c>
      <c r="S748" s="9">
        <f t="shared" si="81"/>
        <v>40825.208333333336</v>
      </c>
      <c r="T748" s="9">
        <f t="shared" si="82"/>
        <v>40830.208333333336</v>
      </c>
      <c r="U748">
        <f t="shared" si="83"/>
        <v>2011</v>
      </c>
    </row>
    <row r="749" spans="1:21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8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5">
        <f t="shared" si="77"/>
        <v>40.049999999999997</v>
      </c>
      <c r="Q749" t="str">
        <f t="shared" si="79"/>
        <v>theater</v>
      </c>
      <c r="R749" t="str">
        <f t="shared" si="80"/>
        <v>plays</v>
      </c>
      <c r="S749" s="9">
        <f t="shared" si="81"/>
        <v>40423.208333333336</v>
      </c>
      <c r="T749" s="9">
        <f t="shared" si="82"/>
        <v>40434.208333333336</v>
      </c>
      <c r="U749">
        <f t="shared" si="83"/>
        <v>2010</v>
      </c>
    </row>
    <row r="750" spans="1:21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8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5">
        <f t="shared" si="77"/>
        <v>110.97231270358306</v>
      </c>
      <c r="Q750" t="str">
        <f t="shared" si="79"/>
        <v>film &amp; video</v>
      </c>
      <c r="R750" t="str">
        <f t="shared" si="80"/>
        <v>animation</v>
      </c>
      <c r="S750" s="9">
        <f t="shared" si="81"/>
        <v>40238.25</v>
      </c>
      <c r="T750" s="9">
        <f t="shared" si="82"/>
        <v>40263.208333333336</v>
      </c>
      <c r="U750">
        <f t="shared" si="83"/>
        <v>2010</v>
      </c>
    </row>
    <row r="751" spans="1:21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8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5">
        <f t="shared" si="77"/>
        <v>36.959016393442624</v>
      </c>
      <c r="Q751" t="str">
        <f t="shared" si="79"/>
        <v>technology</v>
      </c>
      <c r="R751" t="str">
        <f t="shared" si="80"/>
        <v>wearables</v>
      </c>
      <c r="S751" s="9">
        <f t="shared" si="81"/>
        <v>41920.208333333336</v>
      </c>
      <c r="T751" s="9">
        <f t="shared" si="82"/>
        <v>41932.208333333336</v>
      </c>
      <c r="U751">
        <f t="shared" si="83"/>
        <v>2014</v>
      </c>
    </row>
    <row r="752" spans="1:21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8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5">
        <f t="shared" si="77"/>
        <v>1</v>
      </c>
      <c r="Q752" t="str">
        <f t="shared" si="79"/>
        <v>music</v>
      </c>
      <c r="R752" t="str">
        <f t="shared" si="80"/>
        <v>electric music</v>
      </c>
      <c r="S752" s="9">
        <f t="shared" si="81"/>
        <v>40360.208333333336</v>
      </c>
      <c r="T752" s="9">
        <f t="shared" si="82"/>
        <v>40385.208333333336</v>
      </c>
      <c r="U752">
        <f t="shared" si="83"/>
        <v>2010</v>
      </c>
    </row>
    <row r="753" spans="1:21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8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5">
        <f t="shared" si="77"/>
        <v>30.974074074074075</v>
      </c>
      <c r="Q753" t="str">
        <f t="shared" si="79"/>
        <v>publishing</v>
      </c>
      <c r="R753" t="str">
        <f t="shared" si="80"/>
        <v>nonfiction</v>
      </c>
      <c r="S753" s="9">
        <f t="shared" si="81"/>
        <v>42446.208333333328</v>
      </c>
      <c r="T753" s="9">
        <f t="shared" si="82"/>
        <v>42461.208333333328</v>
      </c>
      <c r="U753">
        <f t="shared" si="83"/>
        <v>2016</v>
      </c>
    </row>
    <row r="754" spans="1:21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8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5">
        <f t="shared" si="77"/>
        <v>47.035087719298247</v>
      </c>
      <c r="Q754" t="str">
        <f t="shared" si="79"/>
        <v>theater</v>
      </c>
      <c r="R754" t="str">
        <f t="shared" si="80"/>
        <v>plays</v>
      </c>
      <c r="S754" s="9">
        <f t="shared" si="81"/>
        <v>40395.208333333336</v>
      </c>
      <c r="T754" s="9">
        <f t="shared" si="82"/>
        <v>40413.208333333336</v>
      </c>
      <c r="U754">
        <f t="shared" si="83"/>
        <v>2010</v>
      </c>
    </row>
    <row r="755" spans="1:21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8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5">
        <f t="shared" si="77"/>
        <v>88.065693430656935</v>
      </c>
      <c r="Q755" t="str">
        <f t="shared" si="79"/>
        <v>photography</v>
      </c>
      <c r="R755" t="str">
        <f t="shared" si="80"/>
        <v>photography books</v>
      </c>
      <c r="S755" s="9">
        <f t="shared" si="81"/>
        <v>40321.208333333336</v>
      </c>
      <c r="T755" s="9">
        <f t="shared" si="82"/>
        <v>40336.208333333336</v>
      </c>
      <c r="U755">
        <f t="shared" si="83"/>
        <v>2010</v>
      </c>
    </row>
    <row r="756" spans="1:21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8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5">
        <f t="shared" si="77"/>
        <v>37.005616224648989</v>
      </c>
      <c r="Q756" t="str">
        <f t="shared" si="79"/>
        <v>theater</v>
      </c>
      <c r="R756" t="str">
        <f t="shared" si="80"/>
        <v>plays</v>
      </c>
      <c r="S756" s="9">
        <f t="shared" si="81"/>
        <v>41210.208333333336</v>
      </c>
      <c r="T756" s="9">
        <f t="shared" si="82"/>
        <v>41263.25</v>
      </c>
      <c r="U756">
        <f t="shared" si="83"/>
        <v>2012</v>
      </c>
    </row>
    <row r="757" spans="1:21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8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5">
        <f t="shared" si="77"/>
        <v>26.027777777777779</v>
      </c>
      <c r="Q757" t="str">
        <f t="shared" si="79"/>
        <v>theater</v>
      </c>
      <c r="R757" t="str">
        <f t="shared" si="80"/>
        <v>plays</v>
      </c>
      <c r="S757" s="9">
        <f t="shared" si="81"/>
        <v>43096.25</v>
      </c>
      <c r="T757" s="9">
        <f t="shared" si="82"/>
        <v>43108.25</v>
      </c>
      <c r="U757">
        <f t="shared" si="83"/>
        <v>2017</v>
      </c>
    </row>
    <row r="758" spans="1:21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8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5">
        <f t="shared" si="77"/>
        <v>67.817567567567565</v>
      </c>
      <c r="Q758" t="str">
        <f t="shared" si="79"/>
        <v>theater</v>
      </c>
      <c r="R758" t="str">
        <f t="shared" si="80"/>
        <v>plays</v>
      </c>
      <c r="S758" s="9">
        <f t="shared" si="81"/>
        <v>42024.25</v>
      </c>
      <c r="T758" s="9">
        <f t="shared" si="82"/>
        <v>42030.25</v>
      </c>
      <c r="U758">
        <f t="shared" si="83"/>
        <v>2015</v>
      </c>
    </row>
    <row r="759" spans="1:21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8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5">
        <f t="shared" si="77"/>
        <v>49.964912280701753</v>
      </c>
      <c r="Q759" t="str">
        <f t="shared" si="79"/>
        <v>film &amp; video</v>
      </c>
      <c r="R759" t="str">
        <f t="shared" si="80"/>
        <v>drama</v>
      </c>
      <c r="S759" s="9">
        <f t="shared" si="81"/>
        <v>40675.208333333336</v>
      </c>
      <c r="T759" s="9">
        <f t="shared" si="82"/>
        <v>40679.208333333336</v>
      </c>
      <c r="U759">
        <f t="shared" si="83"/>
        <v>2011</v>
      </c>
    </row>
    <row r="760" spans="1:21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8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5">
        <f t="shared" si="77"/>
        <v>110.01646903820817</v>
      </c>
      <c r="Q760" t="str">
        <f t="shared" si="79"/>
        <v>music</v>
      </c>
      <c r="R760" t="str">
        <f t="shared" si="80"/>
        <v>rock</v>
      </c>
      <c r="S760" s="9">
        <f t="shared" si="81"/>
        <v>41936.208333333336</v>
      </c>
      <c r="T760" s="9">
        <f t="shared" si="82"/>
        <v>41945.208333333336</v>
      </c>
      <c r="U760">
        <f t="shared" si="83"/>
        <v>2014</v>
      </c>
    </row>
    <row r="761" spans="1:21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8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5">
        <f t="shared" si="77"/>
        <v>89.964678178963894</v>
      </c>
      <c r="Q761" t="str">
        <f t="shared" si="79"/>
        <v>music</v>
      </c>
      <c r="R761" t="str">
        <f t="shared" si="80"/>
        <v>electric music</v>
      </c>
      <c r="S761" s="9">
        <f t="shared" si="81"/>
        <v>43136.25</v>
      </c>
      <c r="T761" s="9">
        <f t="shared" si="82"/>
        <v>43166.25</v>
      </c>
      <c r="U761">
        <f t="shared" si="83"/>
        <v>2018</v>
      </c>
    </row>
    <row r="762" spans="1:21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8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5">
        <f t="shared" si="77"/>
        <v>79.009523809523813</v>
      </c>
      <c r="Q762" t="str">
        <f t="shared" si="79"/>
        <v>games</v>
      </c>
      <c r="R762" t="str">
        <f t="shared" si="80"/>
        <v>video games</v>
      </c>
      <c r="S762" s="9">
        <f t="shared" si="81"/>
        <v>43678.208333333328</v>
      </c>
      <c r="T762" s="9">
        <f t="shared" si="82"/>
        <v>43707.208333333328</v>
      </c>
      <c r="U762">
        <f t="shared" si="83"/>
        <v>2019</v>
      </c>
    </row>
    <row r="763" spans="1:21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8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5">
        <f t="shared" si="77"/>
        <v>86.867469879518069</v>
      </c>
      <c r="Q763" t="str">
        <f t="shared" si="79"/>
        <v>music</v>
      </c>
      <c r="R763" t="str">
        <f t="shared" si="80"/>
        <v>rock</v>
      </c>
      <c r="S763" s="9">
        <f t="shared" si="81"/>
        <v>42938.208333333328</v>
      </c>
      <c r="T763" s="9">
        <f t="shared" si="82"/>
        <v>42943.208333333328</v>
      </c>
      <c r="U763">
        <f t="shared" si="83"/>
        <v>2017</v>
      </c>
    </row>
    <row r="764" spans="1:21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8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5">
        <f t="shared" si="77"/>
        <v>62.04</v>
      </c>
      <c r="Q764" t="str">
        <f t="shared" si="79"/>
        <v>music</v>
      </c>
      <c r="R764" t="str">
        <f t="shared" si="80"/>
        <v>jazz</v>
      </c>
      <c r="S764" s="9">
        <f t="shared" si="81"/>
        <v>41241.25</v>
      </c>
      <c r="T764" s="9">
        <f t="shared" si="82"/>
        <v>41252.25</v>
      </c>
      <c r="U764">
        <f t="shared" si="83"/>
        <v>2012</v>
      </c>
    </row>
    <row r="765" spans="1:21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8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5">
        <f t="shared" si="77"/>
        <v>26.970212765957445</v>
      </c>
      <c r="Q765" t="str">
        <f t="shared" si="79"/>
        <v>theater</v>
      </c>
      <c r="R765" t="str">
        <f t="shared" si="80"/>
        <v>plays</v>
      </c>
      <c r="S765" s="9">
        <f t="shared" si="81"/>
        <v>41037.208333333336</v>
      </c>
      <c r="T765" s="9">
        <f t="shared" si="82"/>
        <v>41072.208333333336</v>
      </c>
      <c r="U765">
        <f t="shared" si="83"/>
        <v>2012</v>
      </c>
    </row>
    <row r="766" spans="1:21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8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5">
        <f t="shared" si="77"/>
        <v>54.121621621621621</v>
      </c>
      <c r="Q766" t="str">
        <f t="shared" si="79"/>
        <v>music</v>
      </c>
      <c r="R766" t="str">
        <f t="shared" si="80"/>
        <v>rock</v>
      </c>
      <c r="S766" s="9">
        <f t="shared" si="81"/>
        <v>40676.208333333336</v>
      </c>
      <c r="T766" s="9">
        <f t="shared" si="82"/>
        <v>40684.208333333336</v>
      </c>
      <c r="U766">
        <f t="shared" si="83"/>
        <v>2011</v>
      </c>
    </row>
    <row r="767" spans="1:21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8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5">
        <f t="shared" si="77"/>
        <v>41.035353535353536</v>
      </c>
      <c r="Q767" t="str">
        <f t="shared" si="79"/>
        <v>music</v>
      </c>
      <c r="R767" t="str">
        <f t="shared" si="80"/>
        <v>indie rock</v>
      </c>
      <c r="S767" s="9">
        <f t="shared" si="81"/>
        <v>42840.208333333328</v>
      </c>
      <c r="T767" s="9">
        <f t="shared" si="82"/>
        <v>42865.208333333328</v>
      </c>
      <c r="U767">
        <f t="shared" si="83"/>
        <v>2017</v>
      </c>
    </row>
    <row r="768" spans="1:21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8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5">
        <f t="shared" si="77"/>
        <v>55.052419354838712</v>
      </c>
      <c r="Q768" t="str">
        <f t="shared" si="79"/>
        <v>film &amp; video</v>
      </c>
      <c r="R768" t="str">
        <f t="shared" si="80"/>
        <v>science fiction</v>
      </c>
      <c r="S768" s="9">
        <f t="shared" si="81"/>
        <v>43362.208333333328</v>
      </c>
      <c r="T768" s="9">
        <f t="shared" si="82"/>
        <v>43363.208333333328</v>
      </c>
      <c r="U768">
        <f t="shared" si="83"/>
        <v>2018</v>
      </c>
    </row>
    <row r="769" spans="1:21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8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5">
        <f t="shared" si="77"/>
        <v>107.93762183235867</v>
      </c>
      <c r="Q769" t="str">
        <f t="shared" si="79"/>
        <v>publishing</v>
      </c>
      <c r="R769" t="str">
        <f t="shared" si="80"/>
        <v>translations</v>
      </c>
      <c r="S769" s="9">
        <f t="shared" si="81"/>
        <v>42283.208333333328</v>
      </c>
      <c r="T769" s="9">
        <f t="shared" si="82"/>
        <v>42328.25</v>
      </c>
      <c r="U769">
        <f t="shared" si="83"/>
        <v>2015</v>
      </c>
    </row>
    <row r="770" spans="1:21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8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5">
        <f t="shared" ref="P770:P833" si="84">E770/H770</f>
        <v>73.92</v>
      </c>
      <c r="Q770" t="str">
        <f t="shared" si="79"/>
        <v>theater</v>
      </c>
      <c r="R770" t="str">
        <f t="shared" si="80"/>
        <v>plays</v>
      </c>
      <c r="S770" s="9">
        <f t="shared" si="81"/>
        <v>41619.25</v>
      </c>
      <c r="T770" s="9">
        <f t="shared" si="82"/>
        <v>41634.25</v>
      </c>
      <c r="U770">
        <f t="shared" si="83"/>
        <v>2013</v>
      </c>
    </row>
    <row r="771" spans="1:21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5">ROUND(E771/D771*100,0)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5">
        <f t="shared" si="84"/>
        <v>31.995894428152493</v>
      </c>
      <c r="Q771" t="str">
        <f t="shared" ref="Q771:Q834" si="86">LEFT(O771,SEARCH("/",O771)-1)</f>
        <v>games</v>
      </c>
      <c r="R771" t="str">
        <f t="shared" ref="R771:R834" si="87">RIGHT(O771,LEN(O771)-SEARCH("/",O771))</f>
        <v>video games</v>
      </c>
      <c r="S771" s="9">
        <f t="shared" ref="S771:S834" si="88">(((K771/60)/60)/24)+DATE(1970,1,1)</f>
        <v>41501.208333333336</v>
      </c>
      <c r="T771" s="9">
        <f t="shared" ref="T771:T834" si="89">(((L771/60)/60)/24)+DATE(1970,1,1)</f>
        <v>41527.208333333336</v>
      </c>
      <c r="U771">
        <f t="shared" ref="U771:U834" si="90">YEAR(S771)</f>
        <v>2013</v>
      </c>
    </row>
    <row r="772" spans="1:21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5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5">
        <f t="shared" si="84"/>
        <v>53.898148148148145</v>
      </c>
      <c r="Q772" t="str">
        <f t="shared" si="86"/>
        <v>theater</v>
      </c>
      <c r="R772" t="str">
        <f t="shared" si="87"/>
        <v>plays</v>
      </c>
      <c r="S772" s="9">
        <f t="shared" si="88"/>
        <v>41743.208333333336</v>
      </c>
      <c r="T772" s="9">
        <f t="shared" si="89"/>
        <v>41750.208333333336</v>
      </c>
      <c r="U772">
        <f t="shared" si="90"/>
        <v>2014</v>
      </c>
    </row>
    <row r="773" spans="1:21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5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5">
        <f t="shared" si="84"/>
        <v>106.5</v>
      </c>
      <c r="Q773" t="str">
        <f t="shared" si="86"/>
        <v>theater</v>
      </c>
      <c r="R773" t="str">
        <f t="shared" si="87"/>
        <v>plays</v>
      </c>
      <c r="S773" s="9">
        <f t="shared" si="88"/>
        <v>43491.25</v>
      </c>
      <c r="T773" s="9">
        <f t="shared" si="89"/>
        <v>43518.25</v>
      </c>
      <c r="U773">
        <f t="shared" si="90"/>
        <v>2019</v>
      </c>
    </row>
    <row r="774" spans="1:21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5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5">
        <f t="shared" si="84"/>
        <v>32.999805409612762</v>
      </c>
      <c r="Q774" t="str">
        <f t="shared" si="86"/>
        <v>music</v>
      </c>
      <c r="R774" t="str">
        <f t="shared" si="87"/>
        <v>indie rock</v>
      </c>
      <c r="S774" s="9">
        <f t="shared" si="88"/>
        <v>43505.25</v>
      </c>
      <c r="T774" s="9">
        <f t="shared" si="89"/>
        <v>43509.25</v>
      </c>
      <c r="U774">
        <f t="shared" si="90"/>
        <v>2019</v>
      </c>
    </row>
    <row r="775" spans="1:21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5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5">
        <f t="shared" si="84"/>
        <v>43.00254993625159</v>
      </c>
      <c r="Q775" t="str">
        <f t="shared" si="86"/>
        <v>theater</v>
      </c>
      <c r="R775" t="str">
        <f t="shared" si="87"/>
        <v>plays</v>
      </c>
      <c r="S775" s="9">
        <f t="shared" si="88"/>
        <v>42838.208333333328</v>
      </c>
      <c r="T775" s="9">
        <f t="shared" si="89"/>
        <v>42848.208333333328</v>
      </c>
      <c r="U775">
        <f t="shared" si="90"/>
        <v>2017</v>
      </c>
    </row>
    <row r="776" spans="1:21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5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5">
        <f t="shared" si="84"/>
        <v>86.858974358974365</v>
      </c>
      <c r="Q776" t="str">
        <f t="shared" si="86"/>
        <v>technology</v>
      </c>
      <c r="R776" t="str">
        <f t="shared" si="87"/>
        <v>web</v>
      </c>
      <c r="S776" s="9">
        <f t="shared" si="88"/>
        <v>42513.208333333328</v>
      </c>
      <c r="T776" s="9">
        <f t="shared" si="89"/>
        <v>42554.208333333328</v>
      </c>
      <c r="U776">
        <f t="shared" si="90"/>
        <v>2016</v>
      </c>
    </row>
    <row r="777" spans="1:21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5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5">
        <f t="shared" si="84"/>
        <v>96.8</v>
      </c>
      <c r="Q777" t="str">
        <f t="shared" si="86"/>
        <v>music</v>
      </c>
      <c r="R777" t="str">
        <f t="shared" si="87"/>
        <v>rock</v>
      </c>
      <c r="S777" s="9">
        <f t="shared" si="88"/>
        <v>41949.25</v>
      </c>
      <c r="T777" s="9">
        <f t="shared" si="89"/>
        <v>41959.25</v>
      </c>
      <c r="U777">
        <f t="shared" si="90"/>
        <v>2014</v>
      </c>
    </row>
    <row r="778" spans="1:21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5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5">
        <f t="shared" si="84"/>
        <v>32.995456610631528</v>
      </c>
      <c r="Q778" t="str">
        <f t="shared" si="86"/>
        <v>theater</v>
      </c>
      <c r="R778" t="str">
        <f t="shared" si="87"/>
        <v>plays</v>
      </c>
      <c r="S778" s="9">
        <f t="shared" si="88"/>
        <v>43650.208333333328</v>
      </c>
      <c r="T778" s="9">
        <f t="shared" si="89"/>
        <v>43668.208333333328</v>
      </c>
      <c r="U778">
        <f t="shared" si="90"/>
        <v>2019</v>
      </c>
    </row>
    <row r="779" spans="1:21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5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5">
        <f t="shared" si="84"/>
        <v>68.028106508875737</v>
      </c>
      <c r="Q779" t="str">
        <f t="shared" si="86"/>
        <v>theater</v>
      </c>
      <c r="R779" t="str">
        <f t="shared" si="87"/>
        <v>plays</v>
      </c>
      <c r="S779" s="9">
        <f t="shared" si="88"/>
        <v>40809.208333333336</v>
      </c>
      <c r="T779" s="9">
        <f t="shared" si="89"/>
        <v>40838.208333333336</v>
      </c>
      <c r="U779">
        <f t="shared" si="90"/>
        <v>2011</v>
      </c>
    </row>
    <row r="780" spans="1:21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5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5">
        <f t="shared" si="84"/>
        <v>58.867816091954026</v>
      </c>
      <c r="Q780" t="str">
        <f t="shared" si="86"/>
        <v>film &amp; video</v>
      </c>
      <c r="R780" t="str">
        <f t="shared" si="87"/>
        <v>animation</v>
      </c>
      <c r="S780" s="9">
        <f t="shared" si="88"/>
        <v>40768.208333333336</v>
      </c>
      <c r="T780" s="9">
        <f t="shared" si="89"/>
        <v>40773.208333333336</v>
      </c>
      <c r="U780">
        <f t="shared" si="90"/>
        <v>2011</v>
      </c>
    </row>
    <row r="781" spans="1:21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5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5">
        <f t="shared" si="84"/>
        <v>105.04572803850782</v>
      </c>
      <c r="Q781" t="str">
        <f t="shared" si="86"/>
        <v>theater</v>
      </c>
      <c r="R781" t="str">
        <f t="shared" si="87"/>
        <v>plays</v>
      </c>
      <c r="S781" s="9">
        <f t="shared" si="88"/>
        <v>42230.208333333328</v>
      </c>
      <c r="T781" s="9">
        <f t="shared" si="89"/>
        <v>42239.208333333328</v>
      </c>
      <c r="U781">
        <f t="shared" si="90"/>
        <v>2015</v>
      </c>
    </row>
    <row r="782" spans="1:21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5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5">
        <f t="shared" si="84"/>
        <v>33.054878048780488</v>
      </c>
      <c r="Q782" t="str">
        <f t="shared" si="86"/>
        <v>film &amp; video</v>
      </c>
      <c r="R782" t="str">
        <f t="shared" si="87"/>
        <v>drama</v>
      </c>
      <c r="S782" s="9">
        <f t="shared" si="88"/>
        <v>42573.208333333328</v>
      </c>
      <c r="T782" s="9">
        <f t="shared" si="89"/>
        <v>42592.208333333328</v>
      </c>
      <c r="U782">
        <f t="shared" si="90"/>
        <v>2016</v>
      </c>
    </row>
    <row r="783" spans="1:21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5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5">
        <f t="shared" si="84"/>
        <v>78.821428571428569</v>
      </c>
      <c r="Q783" t="str">
        <f t="shared" si="86"/>
        <v>theater</v>
      </c>
      <c r="R783" t="str">
        <f t="shared" si="87"/>
        <v>plays</v>
      </c>
      <c r="S783" s="9">
        <f t="shared" si="88"/>
        <v>40482.208333333336</v>
      </c>
      <c r="T783" s="9">
        <f t="shared" si="89"/>
        <v>40533.25</v>
      </c>
      <c r="U783">
        <f t="shared" si="90"/>
        <v>2010</v>
      </c>
    </row>
    <row r="784" spans="1:21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5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5">
        <f t="shared" si="84"/>
        <v>68.204968944099377</v>
      </c>
      <c r="Q784" t="str">
        <f t="shared" si="86"/>
        <v>film &amp; video</v>
      </c>
      <c r="R784" t="str">
        <f t="shared" si="87"/>
        <v>animation</v>
      </c>
      <c r="S784" s="9">
        <f t="shared" si="88"/>
        <v>40603.25</v>
      </c>
      <c r="T784" s="9">
        <f t="shared" si="89"/>
        <v>40631.208333333336</v>
      </c>
      <c r="U784">
        <f t="shared" si="90"/>
        <v>2011</v>
      </c>
    </row>
    <row r="785" spans="1:21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5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5">
        <f t="shared" si="84"/>
        <v>75.731884057971016</v>
      </c>
      <c r="Q785" t="str">
        <f t="shared" si="86"/>
        <v>music</v>
      </c>
      <c r="R785" t="str">
        <f t="shared" si="87"/>
        <v>rock</v>
      </c>
      <c r="S785" s="9">
        <f t="shared" si="88"/>
        <v>41625.25</v>
      </c>
      <c r="T785" s="9">
        <f t="shared" si="89"/>
        <v>41632.25</v>
      </c>
      <c r="U785">
        <f t="shared" si="90"/>
        <v>2013</v>
      </c>
    </row>
    <row r="786" spans="1:21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5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5">
        <f t="shared" si="84"/>
        <v>30.996070133010882</v>
      </c>
      <c r="Q786" t="str">
        <f t="shared" si="86"/>
        <v>technology</v>
      </c>
      <c r="R786" t="str">
        <f t="shared" si="87"/>
        <v>web</v>
      </c>
      <c r="S786" s="9">
        <f t="shared" si="88"/>
        <v>42435.25</v>
      </c>
      <c r="T786" s="9">
        <f t="shared" si="89"/>
        <v>42446.208333333328</v>
      </c>
      <c r="U786">
        <f t="shared" si="90"/>
        <v>2016</v>
      </c>
    </row>
    <row r="787" spans="1:21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5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5">
        <f t="shared" si="84"/>
        <v>101.88188976377953</v>
      </c>
      <c r="Q787" t="str">
        <f t="shared" si="86"/>
        <v>film &amp; video</v>
      </c>
      <c r="R787" t="str">
        <f t="shared" si="87"/>
        <v>animation</v>
      </c>
      <c r="S787" s="9">
        <f t="shared" si="88"/>
        <v>43582.208333333328</v>
      </c>
      <c r="T787" s="9">
        <f t="shared" si="89"/>
        <v>43616.208333333328</v>
      </c>
      <c r="U787">
        <f t="shared" si="90"/>
        <v>2019</v>
      </c>
    </row>
    <row r="788" spans="1:21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5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5">
        <f t="shared" si="84"/>
        <v>52.879227053140099</v>
      </c>
      <c r="Q788" t="str">
        <f t="shared" si="86"/>
        <v>music</v>
      </c>
      <c r="R788" t="str">
        <f t="shared" si="87"/>
        <v>jazz</v>
      </c>
      <c r="S788" s="9">
        <f t="shared" si="88"/>
        <v>43186.208333333328</v>
      </c>
      <c r="T788" s="9">
        <f t="shared" si="89"/>
        <v>43193.208333333328</v>
      </c>
      <c r="U788">
        <f t="shared" si="90"/>
        <v>2018</v>
      </c>
    </row>
    <row r="789" spans="1:21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5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5">
        <f t="shared" si="84"/>
        <v>71.005820721769496</v>
      </c>
      <c r="Q789" t="str">
        <f t="shared" si="86"/>
        <v>music</v>
      </c>
      <c r="R789" t="str">
        <f t="shared" si="87"/>
        <v>rock</v>
      </c>
      <c r="S789" s="9">
        <f t="shared" si="88"/>
        <v>40684.208333333336</v>
      </c>
      <c r="T789" s="9">
        <f t="shared" si="89"/>
        <v>40693.208333333336</v>
      </c>
      <c r="U789">
        <f t="shared" si="90"/>
        <v>2011</v>
      </c>
    </row>
    <row r="790" spans="1:21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5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5">
        <f t="shared" si="84"/>
        <v>102.38709677419355</v>
      </c>
      <c r="Q790" t="str">
        <f t="shared" si="86"/>
        <v>film &amp; video</v>
      </c>
      <c r="R790" t="str">
        <f t="shared" si="87"/>
        <v>animation</v>
      </c>
      <c r="S790" s="9">
        <f t="shared" si="88"/>
        <v>41202.208333333336</v>
      </c>
      <c r="T790" s="9">
        <f t="shared" si="89"/>
        <v>41223.25</v>
      </c>
      <c r="U790">
        <f t="shared" si="90"/>
        <v>2012</v>
      </c>
    </row>
    <row r="791" spans="1:21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5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5">
        <f t="shared" si="84"/>
        <v>74.466666666666669</v>
      </c>
      <c r="Q791" t="str">
        <f t="shared" si="86"/>
        <v>theater</v>
      </c>
      <c r="R791" t="str">
        <f t="shared" si="87"/>
        <v>plays</v>
      </c>
      <c r="S791" s="9">
        <f t="shared" si="88"/>
        <v>41786.208333333336</v>
      </c>
      <c r="T791" s="9">
        <f t="shared" si="89"/>
        <v>41823.208333333336</v>
      </c>
      <c r="U791">
        <f t="shared" si="90"/>
        <v>2014</v>
      </c>
    </row>
    <row r="792" spans="1:21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5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5">
        <f t="shared" si="84"/>
        <v>51.009883198562441</v>
      </c>
      <c r="Q792" t="str">
        <f t="shared" si="86"/>
        <v>theater</v>
      </c>
      <c r="R792" t="str">
        <f t="shared" si="87"/>
        <v>plays</v>
      </c>
      <c r="S792" s="9">
        <f t="shared" si="88"/>
        <v>40223.25</v>
      </c>
      <c r="T792" s="9">
        <f t="shared" si="89"/>
        <v>40229.25</v>
      </c>
      <c r="U792">
        <f t="shared" si="90"/>
        <v>2010</v>
      </c>
    </row>
    <row r="793" spans="1:21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5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5">
        <f t="shared" si="84"/>
        <v>90</v>
      </c>
      <c r="Q793" t="str">
        <f t="shared" si="86"/>
        <v>food</v>
      </c>
      <c r="R793" t="str">
        <f t="shared" si="87"/>
        <v>food trucks</v>
      </c>
      <c r="S793" s="9">
        <f t="shared" si="88"/>
        <v>42715.25</v>
      </c>
      <c r="T793" s="9">
        <f t="shared" si="89"/>
        <v>42731.25</v>
      </c>
      <c r="U793">
        <f t="shared" si="90"/>
        <v>2016</v>
      </c>
    </row>
    <row r="794" spans="1:21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5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5">
        <f t="shared" si="84"/>
        <v>97.142857142857139</v>
      </c>
      <c r="Q794" t="str">
        <f t="shared" si="86"/>
        <v>theater</v>
      </c>
      <c r="R794" t="str">
        <f t="shared" si="87"/>
        <v>plays</v>
      </c>
      <c r="S794" s="9">
        <f t="shared" si="88"/>
        <v>41451.208333333336</v>
      </c>
      <c r="T794" s="9">
        <f t="shared" si="89"/>
        <v>41479.208333333336</v>
      </c>
      <c r="U794">
        <f t="shared" si="90"/>
        <v>2013</v>
      </c>
    </row>
    <row r="795" spans="1:21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5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5">
        <f t="shared" si="84"/>
        <v>72.071823204419886</v>
      </c>
      <c r="Q795" t="str">
        <f t="shared" si="86"/>
        <v>publishing</v>
      </c>
      <c r="R795" t="str">
        <f t="shared" si="87"/>
        <v>nonfiction</v>
      </c>
      <c r="S795" s="9">
        <f t="shared" si="88"/>
        <v>41450.208333333336</v>
      </c>
      <c r="T795" s="9">
        <f t="shared" si="89"/>
        <v>41454.208333333336</v>
      </c>
      <c r="U795">
        <f t="shared" si="90"/>
        <v>2013</v>
      </c>
    </row>
    <row r="796" spans="1:21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5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5">
        <f t="shared" si="84"/>
        <v>75.236363636363635</v>
      </c>
      <c r="Q796" t="str">
        <f t="shared" si="86"/>
        <v>music</v>
      </c>
      <c r="R796" t="str">
        <f t="shared" si="87"/>
        <v>rock</v>
      </c>
      <c r="S796" s="9">
        <f t="shared" si="88"/>
        <v>43091.25</v>
      </c>
      <c r="T796" s="9">
        <f t="shared" si="89"/>
        <v>43103.25</v>
      </c>
      <c r="U796">
        <f t="shared" si="90"/>
        <v>2017</v>
      </c>
    </row>
    <row r="797" spans="1:21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5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5">
        <f t="shared" si="84"/>
        <v>32.967741935483872</v>
      </c>
      <c r="Q797" t="str">
        <f t="shared" si="86"/>
        <v>film &amp; video</v>
      </c>
      <c r="R797" t="str">
        <f t="shared" si="87"/>
        <v>drama</v>
      </c>
      <c r="S797" s="9">
        <f t="shared" si="88"/>
        <v>42675.208333333328</v>
      </c>
      <c r="T797" s="9">
        <f t="shared" si="89"/>
        <v>42678.208333333328</v>
      </c>
      <c r="U797">
        <f t="shared" si="90"/>
        <v>2016</v>
      </c>
    </row>
    <row r="798" spans="1:21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5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5">
        <f t="shared" si="84"/>
        <v>54.807692307692307</v>
      </c>
      <c r="Q798" t="str">
        <f t="shared" si="86"/>
        <v>games</v>
      </c>
      <c r="R798" t="str">
        <f t="shared" si="87"/>
        <v>mobile games</v>
      </c>
      <c r="S798" s="9">
        <f t="shared" si="88"/>
        <v>41859.208333333336</v>
      </c>
      <c r="T798" s="9">
        <f t="shared" si="89"/>
        <v>41866.208333333336</v>
      </c>
      <c r="U798">
        <f t="shared" si="90"/>
        <v>2014</v>
      </c>
    </row>
    <row r="799" spans="1:21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5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5">
        <f t="shared" si="84"/>
        <v>45.037837837837834</v>
      </c>
      <c r="Q799" t="str">
        <f t="shared" si="86"/>
        <v>technology</v>
      </c>
      <c r="R799" t="str">
        <f t="shared" si="87"/>
        <v>web</v>
      </c>
      <c r="S799" s="9">
        <f t="shared" si="88"/>
        <v>43464.25</v>
      </c>
      <c r="T799" s="9">
        <f t="shared" si="89"/>
        <v>43487.25</v>
      </c>
      <c r="U799">
        <f t="shared" si="90"/>
        <v>2018</v>
      </c>
    </row>
    <row r="800" spans="1:21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5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5">
        <f t="shared" si="84"/>
        <v>52.958677685950413</v>
      </c>
      <c r="Q800" t="str">
        <f t="shared" si="86"/>
        <v>theater</v>
      </c>
      <c r="R800" t="str">
        <f t="shared" si="87"/>
        <v>plays</v>
      </c>
      <c r="S800" s="9">
        <f t="shared" si="88"/>
        <v>41060.208333333336</v>
      </c>
      <c r="T800" s="9">
        <f t="shared" si="89"/>
        <v>41088.208333333336</v>
      </c>
      <c r="U800">
        <f t="shared" si="90"/>
        <v>2012</v>
      </c>
    </row>
    <row r="801" spans="1:21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5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5">
        <f t="shared" si="84"/>
        <v>60.017959183673469</v>
      </c>
      <c r="Q801" t="str">
        <f t="shared" si="86"/>
        <v>theater</v>
      </c>
      <c r="R801" t="str">
        <f t="shared" si="87"/>
        <v>plays</v>
      </c>
      <c r="S801" s="9">
        <f t="shared" si="88"/>
        <v>42399.25</v>
      </c>
      <c r="T801" s="9">
        <f t="shared" si="89"/>
        <v>42403.25</v>
      </c>
      <c r="U801">
        <f t="shared" si="90"/>
        <v>2016</v>
      </c>
    </row>
    <row r="802" spans="1:21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5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5">
        <f t="shared" si="84"/>
        <v>1</v>
      </c>
      <c r="Q802" t="str">
        <f t="shared" si="86"/>
        <v>music</v>
      </c>
      <c r="R802" t="str">
        <f t="shared" si="87"/>
        <v>rock</v>
      </c>
      <c r="S802" s="9">
        <f t="shared" si="88"/>
        <v>42167.208333333328</v>
      </c>
      <c r="T802" s="9">
        <f t="shared" si="89"/>
        <v>42171.208333333328</v>
      </c>
      <c r="U802">
        <f t="shared" si="90"/>
        <v>2015</v>
      </c>
    </row>
    <row r="803" spans="1:21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5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5">
        <f t="shared" si="84"/>
        <v>44.028301886792455</v>
      </c>
      <c r="Q803" t="str">
        <f t="shared" si="86"/>
        <v>photography</v>
      </c>
      <c r="R803" t="str">
        <f t="shared" si="87"/>
        <v>photography books</v>
      </c>
      <c r="S803" s="9">
        <f t="shared" si="88"/>
        <v>43830.25</v>
      </c>
      <c r="T803" s="9">
        <f t="shared" si="89"/>
        <v>43852.25</v>
      </c>
      <c r="U803">
        <f t="shared" si="90"/>
        <v>2019</v>
      </c>
    </row>
    <row r="804" spans="1:21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5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5">
        <f t="shared" si="84"/>
        <v>86.028169014084511</v>
      </c>
      <c r="Q804" t="str">
        <f t="shared" si="86"/>
        <v>photography</v>
      </c>
      <c r="R804" t="str">
        <f t="shared" si="87"/>
        <v>photography books</v>
      </c>
      <c r="S804" s="9">
        <f t="shared" si="88"/>
        <v>43650.208333333328</v>
      </c>
      <c r="T804" s="9">
        <f t="shared" si="89"/>
        <v>43652.208333333328</v>
      </c>
      <c r="U804">
        <f t="shared" si="90"/>
        <v>2019</v>
      </c>
    </row>
    <row r="805" spans="1:21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5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5">
        <f t="shared" si="84"/>
        <v>28.012875536480685</v>
      </c>
      <c r="Q805" t="str">
        <f t="shared" si="86"/>
        <v>theater</v>
      </c>
      <c r="R805" t="str">
        <f t="shared" si="87"/>
        <v>plays</v>
      </c>
      <c r="S805" s="9">
        <f t="shared" si="88"/>
        <v>43492.25</v>
      </c>
      <c r="T805" s="9">
        <f t="shared" si="89"/>
        <v>43526.25</v>
      </c>
      <c r="U805">
        <f t="shared" si="90"/>
        <v>2019</v>
      </c>
    </row>
    <row r="806" spans="1:21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5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5">
        <f t="shared" si="84"/>
        <v>32.050458715596328</v>
      </c>
      <c r="Q806" t="str">
        <f t="shared" si="86"/>
        <v>music</v>
      </c>
      <c r="R806" t="str">
        <f t="shared" si="87"/>
        <v>rock</v>
      </c>
      <c r="S806" s="9">
        <f t="shared" si="88"/>
        <v>43102.25</v>
      </c>
      <c r="T806" s="9">
        <f t="shared" si="89"/>
        <v>43122.25</v>
      </c>
      <c r="U806">
        <f t="shared" si="90"/>
        <v>2018</v>
      </c>
    </row>
    <row r="807" spans="1:21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5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5">
        <f t="shared" si="84"/>
        <v>73.611940298507463</v>
      </c>
      <c r="Q807" t="str">
        <f t="shared" si="86"/>
        <v>film &amp; video</v>
      </c>
      <c r="R807" t="str">
        <f t="shared" si="87"/>
        <v>documentary</v>
      </c>
      <c r="S807" s="9">
        <f t="shared" si="88"/>
        <v>41958.25</v>
      </c>
      <c r="T807" s="9">
        <f t="shared" si="89"/>
        <v>42009.25</v>
      </c>
      <c r="U807">
        <f t="shared" si="90"/>
        <v>2014</v>
      </c>
    </row>
    <row r="808" spans="1:21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5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5">
        <f t="shared" si="84"/>
        <v>108.71052631578948</v>
      </c>
      <c r="Q808" t="str">
        <f t="shared" si="86"/>
        <v>film &amp; video</v>
      </c>
      <c r="R808" t="str">
        <f t="shared" si="87"/>
        <v>drama</v>
      </c>
      <c r="S808" s="9">
        <f t="shared" si="88"/>
        <v>40973.25</v>
      </c>
      <c r="T808" s="9">
        <f t="shared" si="89"/>
        <v>40997.208333333336</v>
      </c>
      <c r="U808">
        <f t="shared" si="90"/>
        <v>2012</v>
      </c>
    </row>
    <row r="809" spans="1:21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5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5">
        <f t="shared" si="84"/>
        <v>42.97674418604651</v>
      </c>
      <c r="Q809" t="str">
        <f t="shared" si="86"/>
        <v>theater</v>
      </c>
      <c r="R809" t="str">
        <f t="shared" si="87"/>
        <v>plays</v>
      </c>
      <c r="S809" s="9">
        <f t="shared" si="88"/>
        <v>43753.208333333328</v>
      </c>
      <c r="T809" s="9">
        <f t="shared" si="89"/>
        <v>43797.25</v>
      </c>
      <c r="U809">
        <f t="shared" si="90"/>
        <v>2019</v>
      </c>
    </row>
    <row r="810" spans="1:21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5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5">
        <f t="shared" si="84"/>
        <v>83.315789473684205</v>
      </c>
      <c r="Q810" t="str">
        <f t="shared" si="86"/>
        <v>food</v>
      </c>
      <c r="R810" t="str">
        <f t="shared" si="87"/>
        <v>food trucks</v>
      </c>
      <c r="S810" s="9">
        <f t="shared" si="88"/>
        <v>42507.208333333328</v>
      </c>
      <c r="T810" s="9">
        <f t="shared" si="89"/>
        <v>42524.208333333328</v>
      </c>
      <c r="U810">
        <f t="shared" si="90"/>
        <v>2016</v>
      </c>
    </row>
    <row r="811" spans="1:21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5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5">
        <f t="shared" si="84"/>
        <v>42</v>
      </c>
      <c r="Q811" t="str">
        <f t="shared" si="86"/>
        <v>film &amp; video</v>
      </c>
      <c r="R811" t="str">
        <f t="shared" si="87"/>
        <v>documentary</v>
      </c>
      <c r="S811" s="9">
        <f t="shared" si="88"/>
        <v>41135.208333333336</v>
      </c>
      <c r="T811" s="9">
        <f t="shared" si="89"/>
        <v>41136.208333333336</v>
      </c>
      <c r="U811">
        <f t="shared" si="90"/>
        <v>2012</v>
      </c>
    </row>
    <row r="812" spans="1:21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5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5">
        <f t="shared" si="84"/>
        <v>55.927601809954751</v>
      </c>
      <c r="Q812" t="str">
        <f t="shared" si="86"/>
        <v>theater</v>
      </c>
      <c r="R812" t="str">
        <f t="shared" si="87"/>
        <v>plays</v>
      </c>
      <c r="S812" s="9">
        <f t="shared" si="88"/>
        <v>43067.25</v>
      </c>
      <c r="T812" s="9">
        <f t="shared" si="89"/>
        <v>43077.25</v>
      </c>
      <c r="U812">
        <f t="shared" si="90"/>
        <v>2017</v>
      </c>
    </row>
    <row r="813" spans="1:21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5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5">
        <f t="shared" si="84"/>
        <v>105.03681885125184</v>
      </c>
      <c r="Q813" t="str">
        <f t="shared" si="86"/>
        <v>games</v>
      </c>
      <c r="R813" t="str">
        <f t="shared" si="87"/>
        <v>video games</v>
      </c>
      <c r="S813" s="9">
        <f t="shared" si="88"/>
        <v>42378.25</v>
      </c>
      <c r="T813" s="9">
        <f t="shared" si="89"/>
        <v>42380.25</v>
      </c>
      <c r="U813">
        <f t="shared" si="90"/>
        <v>2016</v>
      </c>
    </row>
    <row r="814" spans="1:21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5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5">
        <f t="shared" si="84"/>
        <v>48</v>
      </c>
      <c r="Q814" t="str">
        <f t="shared" si="86"/>
        <v>publishing</v>
      </c>
      <c r="R814" t="str">
        <f t="shared" si="87"/>
        <v>nonfiction</v>
      </c>
      <c r="S814" s="9">
        <f t="shared" si="88"/>
        <v>43206.208333333328</v>
      </c>
      <c r="T814" s="9">
        <f t="shared" si="89"/>
        <v>43211.208333333328</v>
      </c>
      <c r="U814">
        <f t="shared" si="90"/>
        <v>2018</v>
      </c>
    </row>
    <row r="815" spans="1:21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5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5">
        <f t="shared" si="84"/>
        <v>112.66176470588235</v>
      </c>
      <c r="Q815" t="str">
        <f t="shared" si="86"/>
        <v>games</v>
      </c>
      <c r="R815" t="str">
        <f t="shared" si="87"/>
        <v>video games</v>
      </c>
      <c r="S815" s="9">
        <f t="shared" si="88"/>
        <v>41148.208333333336</v>
      </c>
      <c r="T815" s="9">
        <f t="shared" si="89"/>
        <v>41158.208333333336</v>
      </c>
      <c r="U815">
        <f t="shared" si="90"/>
        <v>2012</v>
      </c>
    </row>
    <row r="816" spans="1:21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5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5">
        <f t="shared" si="84"/>
        <v>81.944444444444443</v>
      </c>
      <c r="Q816" t="str">
        <f t="shared" si="86"/>
        <v>music</v>
      </c>
      <c r="R816" t="str">
        <f t="shared" si="87"/>
        <v>rock</v>
      </c>
      <c r="S816" s="9">
        <f t="shared" si="88"/>
        <v>42517.208333333328</v>
      </c>
      <c r="T816" s="9">
        <f t="shared" si="89"/>
        <v>42519.208333333328</v>
      </c>
      <c r="U816">
        <f t="shared" si="90"/>
        <v>2016</v>
      </c>
    </row>
    <row r="817" spans="1:21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5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5">
        <f t="shared" si="84"/>
        <v>64.049180327868854</v>
      </c>
      <c r="Q817" t="str">
        <f t="shared" si="86"/>
        <v>music</v>
      </c>
      <c r="R817" t="str">
        <f t="shared" si="87"/>
        <v>rock</v>
      </c>
      <c r="S817" s="9">
        <f t="shared" si="88"/>
        <v>43068.25</v>
      </c>
      <c r="T817" s="9">
        <f t="shared" si="89"/>
        <v>43094.25</v>
      </c>
      <c r="U817">
        <f t="shared" si="90"/>
        <v>2017</v>
      </c>
    </row>
    <row r="818" spans="1:21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5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5">
        <f t="shared" si="84"/>
        <v>106.39097744360902</v>
      </c>
      <c r="Q818" t="str">
        <f t="shared" si="86"/>
        <v>theater</v>
      </c>
      <c r="R818" t="str">
        <f t="shared" si="87"/>
        <v>plays</v>
      </c>
      <c r="S818" s="9">
        <f t="shared" si="88"/>
        <v>41680.25</v>
      </c>
      <c r="T818" s="9">
        <f t="shared" si="89"/>
        <v>41682.25</v>
      </c>
      <c r="U818">
        <f t="shared" si="90"/>
        <v>2014</v>
      </c>
    </row>
    <row r="819" spans="1:21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5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5">
        <f t="shared" si="84"/>
        <v>76.011249497790274</v>
      </c>
      <c r="Q819" t="str">
        <f t="shared" si="86"/>
        <v>publishing</v>
      </c>
      <c r="R819" t="str">
        <f t="shared" si="87"/>
        <v>nonfiction</v>
      </c>
      <c r="S819" s="9">
        <f t="shared" si="88"/>
        <v>43589.208333333328</v>
      </c>
      <c r="T819" s="9">
        <f t="shared" si="89"/>
        <v>43617.208333333328</v>
      </c>
      <c r="U819">
        <f t="shared" si="90"/>
        <v>2019</v>
      </c>
    </row>
    <row r="820" spans="1:21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5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5">
        <f t="shared" si="84"/>
        <v>111.07246376811594</v>
      </c>
      <c r="Q820" t="str">
        <f t="shared" si="86"/>
        <v>theater</v>
      </c>
      <c r="R820" t="str">
        <f t="shared" si="87"/>
        <v>plays</v>
      </c>
      <c r="S820" s="9">
        <f t="shared" si="88"/>
        <v>43486.25</v>
      </c>
      <c r="T820" s="9">
        <f t="shared" si="89"/>
        <v>43499.25</v>
      </c>
      <c r="U820">
        <f t="shared" si="90"/>
        <v>2019</v>
      </c>
    </row>
    <row r="821" spans="1:21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5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5">
        <f t="shared" si="84"/>
        <v>95.936170212765958</v>
      </c>
      <c r="Q821" t="str">
        <f t="shared" si="86"/>
        <v>games</v>
      </c>
      <c r="R821" t="str">
        <f t="shared" si="87"/>
        <v>video games</v>
      </c>
      <c r="S821" s="9">
        <f t="shared" si="88"/>
        <v>41237.25</v>
      </c>
      <c r="T821" s="9">
        <f t="shared" si="89"/>
        <v>41252.25</v>
      </c>
      <c r="U821">
        <f t="shared" si="90"/>
        <v>2012</v>
      </c>
    </row>
    <row r="822" spans="1:21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5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5">
        <f t="shared" si="84"/>
        <v>43.043010752688176</v>
      </c>
      <c r="Q822" t="str">
        <f t="shared" si="86"/>
        <v>music</v>
      </c>
      <c r="R822" t="str">
        <f t="shared" si="87"/>
        <v>rock</v>
      </c>
      <c r="S822" s="9">
        <f t="shared" si="88"/>
        <v>43310.208333333328</v>
      </c>
      <c r="T822" s="9">
        <f t="shared" si="89"/>
        <v>43323.208333333328</v>
      </c>
      <c r="U822">
        <f t="shared" si="90"/>
        <v>2018</v>
      </c>
    </row>
    <row r="823" spans="1:21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5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5">
        <f t="shared" si="84"/>
        <v>67.966666666666669</v>
      </c>
      <c r="Q823" t="str">
        <f t="shared" si="86"/>
        <v>film &amp; video</v>
      </c>
      <c r="R823" t="str">
        <f t="shared" si="87"/>
        <v>documentary</v>
      </c>
      <c r="S823" s="9">
        <f t="shared" si="88"/>
        <v>42794.25</v>
      </c>
      <c r="T823" s="9">
        <f t="shared" si="89"/>
        <v>42807.208333333328</v>
      </c>
      <c r="U823">
        <f t="shared" si="90"/>
        <v>2017</v>
      </c>
    </row>
    <row r="824" spans="1:21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5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5">
        <f t="shared" si="84"/>
        <v>89.991428571428571</v>
      </c>
      <c r="Q824" t="str">
        <f t="shared" si="86"/>
        <v>music</v>
      </c>
      <c r="R824" t="str">
        <f t="shared" si="87"/>
        <v>rock</v>
      </c>
      <c r="S824" s="9">
        <f t="shared" si="88"/>
        <v>41698.25</v>
      </c>
      <c r="T824" s="9">
        <f t="shared" si="89"/>
        <v>41715.208333333336</v>
      </c>
      <c r="U824">
        <f t="shared" si="90"/>
        <v>2014</v>
      </c>
    </row>
    <row r="825" spans="1:21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5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5">
        <f t="shared" si="84"/>
        <v>58.095238095238095</v>
      </c>
      <c r="Q825" t="str">
        <f t="shared" si="86"/>
        <v>music</v>
      </c>
      <c r="R825" t="str">
        <f t="shared" si="87"/>
        <v>rock</v>
      </c>
      <c r="S825" s="9">
        <f t="shared" si="88"/>
        <v>41892.208333333336</v>
      </c>
      <c r="T825" s="9">
        <f t="shared" si="89"/>
        <v>41917.208333333336</v>
      </c>
      <c r="U825">
        <f t="shared" si="90"/>
        <v>2014</v>
      </c>
    </row>
    <row r="826" spans="1:21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5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5">
        <f t="shared" si="84"/>
        <v>83.996875000000003</v>
      </c>
      <c r="Q826" t="str">
        <f t="shared" si="86"/>
        <v>publishing</v>
      </c>
      <c r="R826" t="str">
        <f t="shared" si="87"/>
        <v>nonfiction</v>
      </c>
      <c r="S826" s="9">
        <f t="shared" si="88"/>
        <v>40348.208333333336</v>
      </c>
      <c r="T826" s="9">
        <f t="shared" si="89"/>
        <v>40380.208333333336</v>
      </c>
      <c r="U826">
        <f t="shared" si="90"/>
        <v>2010</v>
      </c>
    </row>
    <row r="827" spans="1:21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5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5">
        <f t="shared" si="84"/>
        <v>88.853503184713375</v>
      </c>
      <c r="Q827" t="str">
        <f t="shared" si="86"/>
        <v>film &amp; video</v>
      </c>
      <c r="R827" t="str">
        <f t="shared" si="87"/>
        <v>shorts</v>
      </c>
      <c r="S827" s="9">
        <f t="shared" si="88"/>
        <v>42941.208333333328</v>
      </c>
      <c r="T827" s="9">
        <f t="shared" si="89"/>
        <v>42953.208333333328</v>
      </c>
      <c r="U827">
        <f t="shared" si="90"/>
        <v>2017</v>
      </c>
    </row>
    <row r="828" spans="1:21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5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5">
        <f t="shared" si="84"/>
        <v>65.963917525773198</v>
      </c>
      <c r="Q828" t="str">
        <f t="shared" si="86"/>
        <v>theater</v>
      </c>
      <c r="R828" t="str">
        <f t="shared" si="87"/>
        <v>plays</v>
      </c>
      <c r="S828" s="9">
        <f t="shared" si="88"/>
        <v>40525.25</v>
      </c>
      <c r="T828" s="9">
        <f t="shared" si="89"/>
        <v>40553.25</v>
      </c>
      <c r="U828">
        <f t="shared" si="90"/>
        <v>2010</v>
      </c>
    </row>
    <row r="829" spans="1:21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5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5">
        <f t="shared" si="84"/>
        <v>74.804878048780495</v>
      </c>
      <c r="Q829" t="str">
        <f t="shared" si="86"/>
        <v>film &amp; video</v>
      </c>
      <c r="R829" t="str">
        <f t="shared" si="87"/>
        <v>drama</v>
      </c>
      <c r="S829" s="9">
        <f t="shared" si="88"/>
        <v>40666.208333333336</v>
      </c>
      <c r="T829" s="9">
        <f t="shared" si="89"/>
        <v>40678.208333333336</v>
      </c>
      <c r="U829">
        <f t="shared" si="90"/>
        <v>2011</v>
      </c>
    </row>
    <row r="830" spans="1:21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5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5">
        <f t="shared" si="84"/>
        <v>69.98571428571428</v>
      </c>
      <c r="Q830" t="str">
        <f t="shared" si="86"/>
        <v>theater</v>
      </c>
      <c r="R830" t="str">
        <f t="shared" si="87"/>
        <v>plays</v>
      </c>
      <c r="S830" s="9">
        <f t="shared" si="88"/>
        <v>43340.208333333328</v>
      </c>
      <c r="T830" s="9">
        <f t="shared" si="89"/>
        <v>43365.208333333328</v>
      </c>
      <c r="U830">
        <f t="shared" si="90"/>
        <v>2018</v>
      </c>
    </row>
    <row r="831" spans="1:21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5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5">
        <f t="shared" si="84"/>
        <v>32.006493506493506</v>
      </c>
      <c r="Q831" t="str">
        <f t="shared" si="86"/>
        <v>theater</v>
      </c>
      <c r="R831" t="str">
        <f t="shared" si="87"/>
        <v>plays</v>
      </c>
      <c r="S831" s="9">
        <f t="shared" si="88"/>
        <v>42164.208333333328</v>
      </c>
      <c r="T831" s="9">
        <f t="shared" si="89"/>
        <v>42179.208333333328</v>
      </c>
      <c r="U831">
        <f t="shared" si="90"/>
        <v>2015</v>
      </c>
    </row>
    <row r="832" spans="1:21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5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5">
        <f t="shared" si="84"/>
        <v>64.727272727272734</v>
      </c>
      <c r="Q832" t="str">
        <f t="shared" si="86"/>
        <v>theater</v>
      </c>
      <c r="R832" t="str">
        <f t="shared" si="87"/>
        <v>plays</v>
      </c>
      <c r="S832" s="9">
        <f t="shared" si="88"/>
        <v>43103.25</v>
      </c>
      <c r="T832" s="9">
        <f t="shared" si="89"/>
        <v>43162.25</v>
      </c>
      <c r="U832">
        <f t="shared" si="90"/>
        <v>2018</v>
      </c>
    </row>
    <row r="833" spans="1:21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5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5">
        <f t="shared" si="84"/>
        <v>24.998110087408456</v>
      </c>
      <c r="Q833" t="str">
        <f t="shared" si="86"/>
        <v>photography</v>
      </c>
      <c r="R833" t="str">
        <f t="shared" si="87"/>
        <v>photography books</v>
      </c>
      <c r="S833" s="9">
        <f t="shared" si="88"/>
        <v>40994.208333333336</v>
      </c>
      <c r="T833" s="9">
        <f t="shared" si="89"/>
        <v>41028.208333333336</v>
      </c>
      <c r="U833">
        <f t="shared" si="90"/>
        <v>2012</v>
      </c>
    </row>
    <row r="834" spans="1:21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5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5">
        <f t="shared" ref="P834:P897" si="91">E834/H834</f>
        <v>104.97764070932922</v>
      </c>
      <c r="Q834" t="str">
        <f t="shared" si="86"/>
        <v>publishing</v>
      </c>
      <c r="R834" t="str">
        <f t="shared" si="87"/>
        <v>translations</v>
      </c>
      <c r="S834" s="9">
        <f t="shared" si="88"/>
        <v>42299.208333333328</v>
      </c>
      <c r="T834" s="9">
        <f t="shared" si="89"/>
        <v>42333.25</v>
      </c>
      <c r="U834">
        <f t="shared" si="90"/>
        <v>2015</v>
      </c>
    </row>
    <row r="835" spans="1:21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2">ROUND(E835/D835*100,0)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5">
        <f t="shared" si="91"/>
        <v>64.987878787878785</v>
      </c>
      <c r="Q835" t="str">
        <f t="shared" ref="Q835:Q898" si="93">LEFT(O835,SEARCH("/",O835)-1)</f>
        <v>publishing</v>
      </c>
      <c r="R835" t="str">
        <f t="shared" ref="R835:R898" si="94">RIGHT(O835,LEN(O835)-SEARCH("/",O835))</f>
        <v>translations</v>
      </c>
      <c r="S835" s="9">
        <f t="shared" ref="S835:S898" si="95">(((K835/60)/60)/24)+DATE(1970,1,1)</f>
        <v>40588.25</v>
      </c>
      <c r="T835" s="9">
        <f t="shared" ref="T835:T898" si="96">(((L835/60)/60)/24)+DATE(1970,1,1)</f>
        <v>40599.25</v>
      </c>
      <c r="U835">
        <f t="shared" ref="U835:U898" si="97">YEAR(S835)</f>
        <v>2011</v>
      </c>
    </row>
    <row r="836" spans="1:21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2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5">
        <f t="shared" si="91"/>
        <v>94.352941176470594</v>
      </c>
      <c r="Q836" t="str">
        <f t="shared" si="93"/>
        <v>theater</v>
      </c>
      <c r="R836" t="str">
        <f t="shared" si="94"/>
        <v>plays</v>
      </c>
      <c r="S836" s="9">
        <f t="shared" si="95"/>
        <v>41448.208333333336</v>
      </c>
      <c r="T836" s="9">
        <f t="shared" si="96"/>
        <v>41454.208333333336</v>
      </c>
      <c r="U836">
        <f t="shared" si="97"/>
        <v>2013</v>
      </c>
    </row>
    <row r="837" spans="1:21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2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5">
        <f t="shared" si="91"/>
        <v>44.001706484641637</v>
      </c>
      <c r="Q837" t="str">
        <f t="shared" si="93"/>
        <v>technology</v>
      </c>
      <c r="R837" t="str">
        <f t="shared" si="94"/>
        <v>web</v>
      </c>
      <c r="S837" s="9">
        <f t="shared" si="95"/>
        <v>42063.25</v>
      </c>
      <c r="T837" s="9">
        <f t="shared" si="96"/>
        <v>42069.25</v>
      </c>
      <c r="U837">
        <f t="shared" si="97"/>
        <v>2015</v>
      </c>
    </row>
    <row r="838" spans="1:21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2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5">
        <f t="shared" si="91"/>
        <v>64.744680851063833</v>
      </c>
      <c r="Q838" t="str">
        <f t="shared" si="93"/>
        <v>music</v>
      </c>
      <c r="R838" t="str">
        <f t="shared" si="94"/>
        <v>indie rock</v>
      </c>
      <c r="S838" s="9">
        <f t="shared" si="95"/>
        <v>40214.25</v>
      </c>
      <c r="T838" s="9">
        <f t="shared" si="96"/>
        <v>40225.25</v>
      </c>
      <c r="U838">
        <f t="shared" si="97"/>
        <v>2010</v>
      </c>
    </row>
    <row r="839" spans="1:21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2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5">
        <f t="shared" si="91"/>
        <v>84.00667779632721</v>
      </c>
      <c r="Q839" t="str">
        <f t="shared" si="93"/>
        <v>music</v>
      </c>
      <c r="R839" t="str">
        <f t="shared" si="94"/>
        <v>jazz</v>
      </c>
      <c r="S839" s="9">
        <f t="shared" si="95"/>
        <v>40629.208333333336</v>
      </c>
      <c r="T839" s="9">
        <f t="shared" si="96"/>
        <v>40683.208333333336</v>
      </c>
      <c r="U839">
        <f t="shared" si="97"/>
        <v>2011</v>
      </c>
    </row>
    <row r="840" spans="1:21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2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5">
        <f t="shared" si="91"/>
        <v>34.061302681992338</v>
      </c>
      <c r="Q840" t="str">
        <f t="shared" si="93"/>
        <v>theater</v>
      </c>
      <c r="R840" t="str">
        <f t="shared" si="94"/>
        <v>plays</v>
      </c>
      <c r="S840" s="9">
        <f t="shared" si="95"/>
        <v>43370.208333333328</v>
      </c>
      <c r="T840" s="9">
        <f t="shared" si="96"/>
        <v>43379.208333333328</v>
      </c>
      <c r="U840">
        <f t="shared" si="97"/>
        <v>2018</v>
      </c>
    </row>
    <row r="841" spans="1:21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2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5">
        <f t="shared" si="91"/>
        <v>93.273885350318466</v>
      </c>
      <c r="Q841" t="str">
        <f t="shared" si="93"/>
        <v>film &amp; video</v>
      </c>
      <c r="R841" t="str">
        <f t="shared" si="94"/>
        <v>documentary</v>
      </c>
      <c r="S841" s="9">
        <f t="shared" si="95"/>
        <v>41715.208333333336</v>
      </c>
      <c r="T841" s="9">
        <f t="shared" si="96"/>
        <v>41760.208333333336</v>
      </c>
      <c r="U841">
        <f t="shared" si="97"/>
        <v>2014</v>
      </c>
    </row>
    <row r="842" spans="1:21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2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5">
        <f t="shared" si="91"/>
        <v>32.998301726577978</v>
      </c>
      <c r="Q842" t="str">
        <f t="shared" si="93"/>
        <v>theater</v>
      </c>
      <c r="R842" t="str">
        <f t="shared" si="94"/>
        <v>plays</v>
      </c>
      <c r="S842" s="9">
        <f t="shared" si="95"/>
        <v>41836.208333333336</v>
      </c>
      <c r="T842" s="9">
        <f t="shared" si="96"/>
        <v>41838.208333333336</v>
      </c>
      <c r="U842">
        <f t="shared" si="97"/>
        <v>2014</v>
      </c>
    </row>
    <row r="843" spans="1:21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2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5">
        <f t="shared" si="91"/>
        <v>83.812903225806451</v>
      </c>
      <c r="Q843" t="str">
        <f t="shared" si="93"/>
        <v>technology</v>
      </c>
      <c r="R843" t="str">
        <f t="shared" si="94"/>
        <v>web</v>
      </c>
      <c r="S843" s="9">
        <f t="shared" si="95"/>
        <v>42419.25</v>
      </c>
      <c r="T843" s="9">
        <f t="shared" si="96"/>
        <v>42435.25</v>
      </c>
      <c r="U843">
        <f t="shared" si="97"/>
        <v>2016</v>
      </c>
    </row>
    <row r="844" spans="1:21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2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5">
        <f t="shared" si="91"/>
        <v>63.992424242424242</v>
      </c>
      <c r="Q844" t="str">
        <f t="shared" si="93"/>
        <v>technology</v>
      </c>
      <c r="R844" t="str">
        <f t="shared" si="94"/>
        <v>wearables</v>
      </c>
      <c r="S844" s="9">
        <f t="shared" si="95"/>
        <v>43266.208333333328</v>
      </c>
      <c r="T844" s="9">
        <f t="shared" si="96"/>
        <v>43269.208333333328</v>
      </c>
      <c r="U844">
        <f t="shared" si="97"/>
        <v>2018</v>
      </c>
    </row>
    <row r="845" spans="1:21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2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5">
        <f t="shared" si="91"/>
        <v>81.909090909090907</v>
      </c>
      <c r="Q845" t="str">
        <f t="shared" si="93"/>
        <v>photography</v>
      </c>
      <c r="R845" t="str">
        <f t="shared" si="94"/>
        <v>photography books</v>
      </c>
      <c r="S845" s="9">
        <f t="shared" si="95"/>
        <v>43338.208333333328</v>
      </c>
      <c r="T845" s="9">
        <f t="shared" si="96"/>
        <v>43344.208333333328</v>
      </c>
      <c r="U845">
        <f t="shared" si="97"/>
        <v>2018</v>
      </c>
    </row>
    <row r="846" spans="1:21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2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5">
        <f t="shared" si="91"/>
        <v>93.053191489361708</v>
      </c>
      <c r="Q846" t="str">
        <f t="shared" si="93"/>
        <v>film &amp; video</v>
      </c>
      <c r="R846" t="str">
        <f t="shared" si="94"/>
        <v>documentary</v>
      </c>
      <c r="S846" s="9">
        <f t="shared" si="95"/>
        <v>40930.25</v>
      </c>
      <c r="T846" s="9">
        <f t="shared" si="96"/>
        <v>40933.25</v>
      </c>
      <c r="U846">
        <f t="shared" si="97"/>
        <v>2012</v>
      </c>
    </row>
    <row r="847" spans="1:21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2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5">
        <f t="shared" si="91"/>
        <v>101.98449039881831</v>
      </c>
      <c r="Q847" t="str">
        <f t="shared" si="93"/>
        <v>technology</v>
      </c>
      <c r="R847" t="str">
        <f t="shared" si="94"/>
        <v>web</v>
      </c>
      <c r="S847" s="9">
        <f t="shared" si="95"/>
        <v>43235.208333333328</v>
      </c>
      <c r="T847" s="9">
        <f t="shared" si="96"/>
        <v>43272.208333333328</v>
      </c>
      <c r="U847">
        <f t="shared" si="97"/>
        <v>2018</v>
      </c>
    </row>
    <row r="848" spans="1:21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2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5">
        <f t="shared" si="91"/>
        <v>105.9375</v>
      </c>
      <c r="Q848" t="str">
        <f t="shared" si="93"/>
        <v>technology</v>
      </c>
      <c r="R848" t="str">
        <f t="shared" si="94"/>
        <v>web</v>
      </c>
      <c r="S848" s="9">
        <f t="shared" si="95"/>
        <v>43302.208333333328</v>
      </c>
      <c r="T848" s="9">
        <f t="shared" si="96"/>
        <v>43338.208333333328</v>
      </c>
      <c r="U848">
        <f t="shared" si="97"/>
        <v>2018</v>
      </c>
    </row>
    <row r="849" spans="1:21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2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5">
        <f t="shared" si="91"/>
        <v>101.58181818181818</v>
      </c>
      <c r="Q849" t="str">
        <f t="shared" si="93"/>
        <v>food</v>
      </c>
      <c r="R849" t="str">
        <f t="shared" si="94"/>
        <v>food trucks</v>
      </c>
      <c r="S849" s="9">
        <f t="shared" si="95"/>
        <v>43107.25</v>
      </c>
      <c r="T849" s="9">
        <f t="shared" si="96"/>
        <v>43110.25</v>
      </c>
      <c r="U849">
        <f t="shared" si="97"/>
        <v>2018</v>
      </c>
    </row>
    <row r="850" spans="1:21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2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5">
        <f t="shared" si="91"/>
        <v>62.970930232558139</v>
      </c>
      <c r="Q850" t="str">
        <f t="shared" si="93"/>
        <v>film &amp; video</v>
      </c>
      <c r="R850" t="str">
        <f t="shared" si="94"/>
        <v>drama</v>
      </c>
      <c r="S850" s="9">
        <f t="shared" si="95"/>
        <v>40341.208333333336</v>
      </c>
      <c r="T850" s="9">
        <f t="shared" si="96"/>
        <v>40350.208333333336</v>
      </c>
      <c r="U850">
        <f t="shared" si="97"/>
        <v>2010</v>
      </c>
    </row>
    <row r="851" spans="1:21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2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5">
        <f t="shared" si="91"/>
        <v>29.045602605863191</v>
      </c>
      <c r="Q851" t="str">
        <f t="shared" si="93"/>
        <v>music</v>
      </c>
      <c r="R851" t="str">
        <f t="shared" si="94"/>
        <v>indie rock</v>
      </c>
      <c r="S851" s="9">
        <f t="shared" si="95"/>
        <v>40948.25</v>
      </c>
      <c r="T851" s="9">
        <f t="shared" si="96"/>
        <v>40951.25</v>
      </c>
      <c r="U851">
        <f t="shared" si="97"/>
        <v>2012</v>
      </c>
    </row>
    <row r="852" spans="1:21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5">
        <f t="shared" si="91"/>
        <v>1</v>
      </c>
      <c r="Q852" t="str">
        <f t="shared" si="93"/>
        <v>music</v>
      </c>
      <c r="R852" t="str">
        <f t="shared" si="94"/>
        <v>rock</v>
      </c>
      <c r="S852" s="9">
        <f t="shared" si="95"/>
        <v>40866.25</v>
      </c>
      <c r="T852" s="9">
        <f t="shared" si="96"/>
        <v>40881.25</v>
      </c>
      <c r="U852">
        <f t="shared" si="97"/>
        <v>2011</v>
      </c>
    </row>
    <row r="853" spans="1:21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2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5">
        <f t="shared" si="91"/>
        <v>77.924999999999997</v>
      </c>
      <c r="Q853" t="str">
        <f t="shared" si="93"/>
        <v>music</v>
      </c>
      <c r="R853" t="str">
        <f t="shared" si="94"/>
        <v>electric music</v>
      </c>
      <c r="S853" s="9">
        <f t="shared" si="95"/>
        <v>41031.208333333336</v>
      </c>
      <c r="T853" s="9">
        <f t="shared" si="96"/>
        <v>41064.208333333336</v>
      </c>
      <c r="U853">
        <f t="shared" si="97"/>
        <v>2012</v>
      </c>
    </row>
    <row r="854" spans="1:21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2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5">
        <f t="shared" si="91"/>
        <v>80.806451612903231</v>
      </c>
      <c r="Q854" t="str">
        <f t="shared" si="93"/>
        <v>games</v>
      </c>
      <c r="R854" t="str">
        <f t="shared" si="94"/>
        <v>video games</v>
      </c>
      <c r="S854" s="9">
        <f t="shared" si="95"/>
        <v>40740.208333333336</v>
      </c>
      <c r="T854" s="9">
        <f t="shared" si="96"/>
        <v>40750.208333333336</v>
      </c>
      <c r="U854">
        <f t="shared" si="97"/>
        <v>2011</v>
      </c>
    </row>
    <row r="855" spans="1:21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2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5">
        <f t="shared" si="91"/>
        <v>76.006816632583508</v>
      </c>
      <c r="Q855" t="str">
        <f t="shared" si="93"/>
        <v>music</v>
      </c>
      <c r="R855" t="str">
        <f t="shared" si="94"/>
        <v>indie rock</v>
      </c>
      <c r="S855" s="9">
        <f t="shared" si="95"/>
        <v>40714.208333333336</v>
      </c>
      <c r="T855" s="9">
        <f t="shared" si="96"/>
        <v>40719.208333333336</v>
      </c>
      <c r="U855">
        <f t="shared" si="97"/>
        <v>2011</v>
      </c>
    </row>
    <row r="856" spans="1:21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2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5">
        <f t="shared" si="91"/>
        <v>72.993613824192337</v>
      </c>
      <c r="Q856" t="str">
        <f t="shared" si="93"/>
        <v>publishing</v>
      </c>
      <c r="R856" t="str">
        <f t="shared" si="94"/>
        <v>fiction</v>
      </c>
      <c r="S856" s="9">
        <f t="shared" si="95"/>
        <v>43787.25</v>
      </c>
      <c r="T856" s="9">
        <f t="shared" si="96"/>
        <v>43814.25</v>
      </c>
      <c r="U856">
        <f t="shared" si="97"/>
        <v>2019</v>
      </c>
    </row>
    <row r="857" spans="1:21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2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5">
        <f t="shared" si="91"/>
        <v>53</v>
      </c>
      <c r="Q857" t="str">
        <f t="shared" si="93"/>
        <v>theater</v>
      </c>
      <c r="R857" t="str">
        <f t="shared" si="94"/>
        <v>plays</v>
      </c>
      <c r="S857" s="9">
        <f t="shared" si="95"/>
        <v>40712.208333333336</v>
      </c>
      <c r="T857" s="9">
        <f t="shared" si="96"/>
        <v>40743.208333333336</v>
      </c>
      <c r="U857">
        <f t="shared" si="97"/>
        <v>2011</v>
      </c>
    </row>
    <row r="858" spans="1:21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2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5">
        <f t="shared" si="91"/>
        <v>54.164556962025316</v>
      </c>
      <c r="Q858" t="str">
        <f t="shared" si="93"/>
        <v>food</v>
      </c>
      <c r="R858" t="str">
        <f t="shared" si="94"/>
        <v>food trucks</v>
      </c>
      <c r="S858" s="9">
        <f t="shared" si="95"/>
        <v>41023.208333333336</v>
      </c>
      <c r="T858" s="9">
        <f t="shared" si="96"/>
        <v>41040.208333333336</v>
      </c>
      <c r="U858">
        <f t="shared" si="97"/>
        <v>2012</v>
      </c>
    </row>
    <row r="859" spans="1:21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2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5">
        <f t="shared" si="91"/>
        <v>32.946666666666665</v>
      </c>
      <c r="Q859" t="str">
        <f t="shared" si="93"/>
        <v>film &amp; video</v>
      </c>
      <c r="R859" t="str">
        <f t="shared" si="94"/>
        <v>shorts</v>
      </c>
      <c r="S859" s="9">
        <f t="shared" si="95"/>
        <v>40944.25</v>
      </c>
      <c r="T859" s="9">
        <f t="shared" si="96"/>
        <v>40967.25</v>
      </c>
      <c r="U859">
        <f t="shared" si="97"/>
        <v>2012</v>
      </c>
    </row>
    <row r="860" spans="1:21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2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5">
        <f t="shared" si="91"/>
        <v>79.371428571428567</v>
      </c>
      <c r="Q860" t="str">
        <f t="shared" si="93"/>
        <v>food</v>
      </c>
      <c r="R860" t="str">
        <f t="shared" si="94"/>
        <v>food trucks</v>
      </c>
      <c r="S860" s="9">
        <f t="shared" si="95"/>
        <v>43211.208333333328</v>
      </c>
      <c r="T860" s="9">
        <f t="shared" si="96"/>
        <v>43218.208333333328</v>
      </c>
      <c r="U860">
        <f t="shared" si="97"/>
        <v>2018</v>
      </c>
    </row>
    <row r="861" spans="1:21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2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5">
        <f t="shared" si="91"/>
        <v>41.174603174603178</v>
      </c>
      <c r="Q861" t="str">
        <f t="shared" si="93"/>
        <v>theater</v>
      </c>
      <c r="R861" t="str">
        <f t="shared" si="94"/>
        <v>plays</v>
      </c>
      <c r="S861" s="9">
        <f t="shared" si="95"/>
        <v>41334.25</v>
      </c>
      <c r="T861" s="9">
        <f t="shared" si="96"/>
        <v>41352.208333333336</v>
      </c>
      <c r="U861">
        <f t="shared" si="97"/>
        <v>2013</v>
      </c>
    </row>
    <row r="862" spans="1:21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2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5">
        <f t="shared" si="91"/>
        <v>77.430769230769229</v>
      </c>
      <c r="Q862" t="str">
        <f t="shared" si="93"/>
        <v>technology</v>
      </c>
      <c r="R862" t="str">
        <f t="shared" si="94"/>
        <v>wearables</v>
      </c>
      <c r="S862" s="9">
        <f t="shared" si="95"/>
        <v>43515.25</v>
      </c>
      <c r="T862" s="9">
        <f t="shared" si="96"/>
        <v>43525.25</v>
      </c>
      <c r="U862">
        <f t="shared" si="97"/>
        <v>2019</v>
      </c>
    </row>
    <row r="863" spans="1:21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2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5">
        <f t="shared" si="91"/>
        <v>57.159509202453989</v>
      </c>
      <c r="Q863" t="str">
        <f t="shared" si="93"/>
        <v>theater</v>
      </c>
      <c r="R863" t="str">
        <f t="shared" si="94"/>
        <v>plays</v>
      </c>
      <c r="S863" s="9">
        <f t="shared" si="95"/>
        <v>40258.208333333336</v>
      </c>
      <c r="T863" s="9">
        <f t="shared" si="96"/>
        <v>40266.208333333336</v>
      </c>
      <c r="U863">
        <f t="shared" si="97"/>
        <v>2010</v>
      </c>
    </row>
    <row r="864" spans="1:21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2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5">
        <f t="shared" si="91"/>
        <v>77.17647058823529</v>
      </c>
      <c r="Q864" t="str">
        <f t="shared" si="93"/>
        <v>theater</v>
      </c>
      <c r="R864" t="str">
        <f t="shared" si="94"/>
        <v>plays</v>
      </c>
      <c r="S864" s="9">
        <f t="shared" si="95"/>
        <v>40756.208333333336</v>
      </c>
      <c r="T864" s="9">
        <f t="shared" si="96"/>
        <v>40760.208333333336</v>
      </c>
      <c r="U864">
        <f t="shared" si="97"/>
        <v>2011</v>
      </c>
    </row>
    <row r="865" spans="1:21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2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5">
        <f t="shared" si="91"/>
        <v>24.953917050691246</v>
      </c>
      <c r="Q865" t="str">
        <f t="shared" si="93"/>
        <v>film &amp; video</v>
      </c>
      <c r="R865" t="str">
        <f t="shared" si="94"/>
        <v>television</v>
      </c>
      <c r="S865" s="9">
        <f t="shared" si="95"/>
        <v>42172.208333333328</v>
      </c>
      <c r="T865" s="9">
        <f t="shared" si="96"/>
        <v>42195.208333333328</v>
      </c>
      <c r="U865">
        <f t="shared" si="97"/>
        <v>2015</v>
      </c>
    </row>
    <row r="866" spans="1:21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2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5">
        <f t="shared" si="91"/>
        <v>97.18</v>
      </c>
      <c r="Q866" t="str">
        <f t="shared" si="93"/>
        <v>film &amp; video</v>
      </c>
      <c r="R866" t="str">
        <f t="shared" si="94"/>
        <v>shorts</v>
      </c>
      <c r="S866" s="9">
        <f t="shared" si="95"/>
        <v>42601.208333333328</v>
      </c>
      <c r="T866" s="9">
        <f t="shared" si="96"/>
        <v>42606.208333333328</v>
      </c>
      <c r="U866">
        <f t="shared" si="97"/>
        <v>2016</v>
      </c>
    </row>
    <row r="867" spans="1:21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2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5">
        <f t="shared" si="91"/>
        <v>46.000916870415651</v>
      </c>
      <c r="Q867" t="str">
        <f t="shared" si="93"/>
        <v>theater</v>
      </c>
      <c r="R867" t="str">
        <f t="shared" si="94"/>
        <v>plays</v>
      </c>
      <c r="S867" s="9">
        <f t="shared" si="95"/>
        <v>41897.208333333336</v>
      </c>
      <c r="T867" s="9">
        <f t="shared" si="96"/>
        <v>41906.208333333336</v>
      </c>
      <c r="U867">
        <f t="shared" si="97"/>
        <v>2014</v>
      </c>
    </row>
    <row r="868" spans="1:21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2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5">
        <f t="shared" si="91"/>
        <v>88.023385300668153</v>
      </c>
      <c r="Q868" t="str">
        <f t="shared" si="93"/>
        <v>photography</v>
      </c>
      <c r="R868" t="str">
        <f t="shared" si="94"/>
        <v>photography books</v>
      </c>
      <c r="S868" s="9">
        <f t="shared" si="95"/>
        <v>40671.208333333336</v>
      </c>
      <c r="T868" s="9">
        <f t="shared" si="96"/>
        <v>40672.208333333336</v>
      </c>
      <c r="U868">
        <f t="shared" si="97"/>
        <v>2011</v>
      </c>
    </row>
    <row r="869" spans="1:21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2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5">
        <f t="shared" si="91"/>
        <v>25.99</v>
      </c>
      <c r="Q869" t="str">
        <f t="shared" si="93"/>
        <v>food</v>
      </c>
      <c r="R869" t="str">
        <f t="shared" si="94"/>
        <v>food trucks</v>
      </c>
      <c r="S869" s="9">
        <f t="shared" si="95"/>
        <v>43382.208333333328</v>
      </c>
      <c r="T869" s="9">
        <f t="shared" si="96"/>
        <v>43388.208333333328</v>
      </c>
      <c r="U869">
        <f t="shared" si="97"/>
        <v>2018</v>
      </c>
    </row>
    <row r="870" spans="1:21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2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5">
        <f t="shared" si="91"/>
        <v>102.69047619047619</v>
      </c>
      <c r="Q870" t="str">
        <f t="shared" si="93"/>
        <v>theater</v>
      </c>
      <c r="R870" t="str">
        <f t="shared" si="94"/>
        <v>plays</v>
      </c>
      <c r="S870" s="9">
        <f t="shared" si="95"/>
        <v>41559.208333333336</v>
      </c>
      <c r="T870" s="9">
        <f t="shared" si="96"/>
        <v>41570.208333333336</v>
      </c>
      <c r="U870">
        <f t="shared" si="97"/>
        <v>2013</v>
      </c>
    </row>
    <row r="871" spans="1:21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2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5">
        <f t="shared" si="91"/>
        <v>72.958174904942965</v>
      </c>
      <c r="Q871" t="str">
        <f t="shared" si="93"/>
        <v>film &amp; video</v>
      </c>
      <c r="R871" t="str">
        <f t="shared" si="94"/>
        <v>drama</v>
      </c>
      <c r="S871" s="9">
        <f t="shared" si="95"/>
        <v>40350.208333333336</v>
      </c>
      <c r="T871" s="9">
        <f t="shared" si="96"/>
        <v>40364.208333333336</v>
      </c>
      <c r="U871">
        <f t="shared" si="97"/>
        <v>2010</v>
      </c>
    </row>
    <row r="872" spans="1:21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2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5">
        <f t="shared" si="91"/>
        <v>57.190082644628099</v>
      </c>
      <c r="Q872" t="str">
        <f t="shared" si="93"/>
        <v>theater</v>
      </c>
      <c r="R872" t="str">
        <f t="shared" si="94"/>
        <v>plays</v>
      </c>
      <c r="S872" s="9">
        <f t="shared" si="95"/>
        <v>42240.208333333328</v>
      </c>
      <c r="T872" s="9">
        <f t="shared" si="96"/>
        <v>42265.208333333328</v>
      </c>
      <c r="U872">
        <f t="shared" si="97"/>
        <v>2015</v>
      </c>
    </row>
    <row r="873" spans="1:21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2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5">
        <f t="shared" si="91"/>
        <v>84.013793103448279</v>
      </c>
      <c r="Q873" t="str">
        <f t="shared" si="93"/>
        <v>theater</v>
      </c>
      <c r="R873" t="str">
        <f t="shared" si="94"/>
        <v>plays</v>
      </c>
      <c r="S873" s="9">
        <f t="shared" si="95"/>
        <v>43040.208333333328</v>
      </c>
      <c r="T873" s="9">
        <f t="shared" si="96"/>
        <v>43058.25</v>
      </c>
      <c r="U873">
        <f t="shared" si="97"/>
        <v>2017</v>
      </c>
    </row>
    <row r="874" spans="1:21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2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5">
        <f t="shared" si="91"/>
        <v>98.666666666666671</v>
      </c>
      <c r="Q874" t="str">
        <f t="shared" si="93"/>
        <v>film &amp; video</v>
      </c>
      <c r="R874" t="str">
        <f t="shared" si="94"/>
        <v>science fiction</v>
      </c>
      <c r="S874" s="9">
        <f t="shared" si="95"/>
        <v>43346.208333333328</v>
      </c>
      <c r="T874" s="9">
        <f t="shared" si="96"/>
        <v>43351.208333333328</v>
      </c>
      <c r="U874">
        <f t="shared" si="97"/>
        <v>2018</v>
      </c>
    </row>
    <row r="875" spans="1:21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2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5">
        <f t="shared" si="91"/>
        <v>42.007419183889773</v>
      </c>
      <c r="Q875" t="str">
        <f t="shared" si="93"/>
        <v>photography</v>
      </c>
      <c r="R875" t="str">
        <f t="shared" si="94"/>
        <v>photography books</v>
      </c>
      <c r="S875" s="9">
        <f t="shared" si="95"/>
        <v>41647.25</v>
      </c>
      <c r="T875" s="9">
        <f t="shared" si="96"/>
        <v>41652.25</v>
      </c>
      <c r="U875">
        <f t="shared" si="97"/>
        <v>2014</v>
      </c>
    </row>
    <row r="876" spans="1:21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2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5">
        <f t="shared" si="91"/>
        <v>32.002753556677376</v>
      </c>
      <c r="Q876" t="str">
        <f t="shared" si="93"/>
        <v>photography</v>
      </c>
      <c r="R876" t="str">
        <f t="shared" si="94"/>
        <v>photography books</v>
      </c>
      <c r="S876" s="9">
        <f t="shared" si="95"/>
        <v>40291.208333333336</v>
      </c>
      <c r="T876" s="9">
        <f t="shared" si="96"/>
        <v>40329.208333333336</v>
      </c>
      <c r="U876">
        <f t="shared" si="97"/>
        <v>2010</v>
      </c>
    </row>
    <row r="877" spans="1:21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2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5">
        <f t="shared" si="91"/>
        <v>81.567164179104481</v>
      </c>
      <c r="Q877" t="str">
        <f t="shared" si="93"/>
        <v>music</v>
      </c>
      <c r="R877" t="str">
        <f t="shared" si="94"/>
        <v>rock</v>
      </c>
      <c r="S877" s="9">
        <f t="shared" si="95"/>
        <v>40556.25</v>
      </c>
      <c r="T877" s="9">
        <f t="shared" si="96"/>
        <v>40557.25</v>
      </c>
      <c r="U877">
        <f t="shared" si="97"/>
        <v>2011</v>
      </c>
    </row>
    <row r="878" spans="1:21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2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5">
        <f t="shared" si="91"/>
        <v>37.035087719298247</v>
      </c>
      <c r="Q878" t="str">
        <f t="shared" si="93"/>
        <v>photography</v>
      </c>
      <c r="R878" t="str">
        <f t="shared" si="94"/>
        <v>photography books</v>
      </c>
      <c r="S878" s="9">
        <f t="shared" si="95"/>
        <v>43624.208333333328</v>
      </c>
      <c r="T878" s="9">
        <f t="shared" si="96"/>
        <v>43648.208333333328</v>
      </c>
      <c r="U878">
        <f t="shared" si="97"/>
        <v>2019</v>
      </c>
    </row>
    <row r="879" spans="1:21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2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5">
        <f t="shared" si="91"/>
        <v>103.033360455655</v>
      </c>
      <c r="Q879" t="str">
        <f t="shared" si="93"/>
        <v>food</v>
      </c>
      <c r="R879" t="str">
        <f t="shared" si="94"/>
        <v>food trucks</v>
      </c>
      <c r="S879" s="9">
        <f t="shared" si="95"/>
        <v>42577.208333333328</v>
      </c>
      <c r="T879" s="9">
        <f t="shared" si="96"/>
        <v>42578.208333333328</v>
      </c>
      <c r="U879">
        <f t="shared" si="97"/>
        <v>2016</v>
      </c>
    </row>
    <row r="880" spans="1:21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2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5">
        <f t="shared" si="91"/>
        <v>84.333333333333329</v>
      </c>
      <c r="Q880" t="str">
        <f t="shared" si="93"/>
        <v>music</v>
      </c>
      <c r="R880" t="str">
        <f t="shared" si="94"/>
        <v>metal</v>
      </c>
      <c r="S880" s="9">
        <f t="shared" si="95"/>
        <v>43845.25</v>
      </c>
      <c r="T880" s="9">
        <f t="shared" si="96"/>
        <v>43869.25</v>
      </c>
      <c r="U880">
        <f t="shared" si="97"/>
        <v>2020</v>
      </c>
    </row>
    <row r="881" spans="1:21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2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5">
        <f t="shared" si="91"/>
        <v>102.60377358490567</v>
      </c>
      <c r="Q881" t="str">
        <f t="shared" si="93"/>
        <v>publishing</v>
      </c>
      <c r="R881" t="str">
        <f t="shared" si="94"/>
        <v>nonfiction</v>
      </c>
      <c r="S881" s="9">
        <f t="shared" si="95"/>
        <v>42788.25</v>
      </c>
      <c r="T881" s="9">
        <f t="shared" si="96"/>
        <v>42797.25</v>
      </c>
      <c r="U881">
        <f t="shared" si="97"/>
        <v>2017</v>
      </c>
    </row>
    <row r="882" spans="1:21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2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5">
        <f t="shared" si="91"/>
        <v>79.992129246064621</v>
      </c>
      <c r="Q882" t="str">
        <f t="shared" si="93"/>
        <v>music</v>
      </c>
      <c r="R882" t="str">
        <f t="shared" si="94"/>
        <v>electric music</v>
      </c>
      <c r="S882" s="9">
        <f t="shared" si="95"/>
        <v>43667.208333333328</v>
      </c>
      <c r="T882" s="9">
        <f t="shared" si="96"/>
        <v>43669.208333333328</v>
      </c>
      <c r="U882">
        <f t="shared" si="97"/>
        <v>2019</v>
      </c>
    </row>
    <row r="883" spans="1:21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2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5">
        <f t="shared" si="91"/>
        <v>70.055309734513273</v>
      </c>
      <c r="Q883" t="str">
        <f t="shared" si="93"/>
        <v>theater</v>
      </c>
      <c r="R883" t="str">
        <f t="shared" si="94"/>
        <v>plays</v>
      </c>
      <c r="S883" s="9">
        <f t="shared" si="95"/>
        <v>42194.208333333328</v>
      </c>
      <c r="T883" s="9">
        <f t="shared" si="96"/>
        <v>42223.208333333328</v>
      </c>
      <c r="U883">
        <f t="shared" si="97"/>
        <v>2015</v>
      </c>
    </row>
    <row r="884" spans="1:21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5">
        <f t="shared" si="91"/>
        <v>37</v>
      </c>
      <c r="Q884" t="str">
        <f t="shared" si="93"/>
        <v>theater</v>
      </c>
      <c r="R884" t="str">
        <f t="shared" si="94"/>
        <v>plays</v>
      </c>
      <c r="S884" s="9">
        <f t="shared" si="95"/>
        <v>42025.25</v>
      </c>
      <c r="T884" s="9">
        <f t="shared" si="96"/>
        <v>42029.25</v>
      </c>
      <c r="U884">
        <f t="shared" si="97"/>
        <v>2015</v>
      </c>
    </row>
    <row r="885" spans="1:21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2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5">
        <f t="shared" si="91"/>
        <v>41.911917098445599</v>
      </c>
      <c r="Q885" t="str">
        <f t="shared" si="93"/>
        <v>film &amp; video</v>
      </c>
      <c r="R885" t="str">
        <f t="shared" si="94"/>
        <v>shorts</v>
      </c>
      <c r="S885" s="9">
        <f t="shared" si="95"/>
        <v>40323.208333333336</v>
      </c>
      <c r="T885" s="9">
        <f t="shared" si="96"/>
        <v>40359.208333333336</v>
      </c>
      <c r="U885">
        <f t="shared" si="97"/>
        <v>2010</v>
      </c>
    </row>
    <row r="886" spans="1:21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2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5">
        <f t="shared" si="91"/>
        <v>57.992576882290564</v>
      </c>
      <c r="Q886" t="str">
        <f t="shared" si="93"/>
        <v>theater</v>
      </c>
      <c r="R886" t="str">
        <f t="shared" si="94"/>
        <v>plays</v>
      </c>
      <c r="S886" s="9">
        <f t="shared" si="95"/>
        <v>41763.208333333336</v>
      </c>
      <c r="T886" s="9">
        <f t="shared" si="96"/>
        <v>41765.208333333336</v>
      </c>
      <c r="U886">
        <f t="shared" si="97"/>
        <v>2014</v>
      </c>
    </row>
    <row r="887" spans="1:21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2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5">
        <f t="shared" si="91"/>
        <v>40.942307692307693</v>
      </c>
      <c r="Q887" t="str">
        <f t="shared" si="93"/>
        <v>theater</v>
      </c>
      <c r="R887" t="str">
        <f t="shared" si="94"/>
        <v>plays</v>
      </c>
      <c r="S887" s="9">
        <f t="shared" si="95"/>
        <v>40335.208333333336</v>
      </c>
      <c r="T887" s="9">
        <f t="shared" si="96"/>
        <v>40373.208333333336</v>
      </c>
      <c r="U887">
        <f t="shared" si="97"/>
        <v>2010</v>
      </c>
    </row>
    <row r="888" spans="1:21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2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5">
        <f t="shared" si="91"/>
        <v>69.9972602739726</v>
      </c>
      <c r="Q888" t="str">
        <f t="shared" si="93"/>
        <v>music</v>
      </c>
      <c r="R888" t="str">
        <f t="shared" si="94"/>
        <v>indie rock</v>
      </c>
      <c r="S888" s="9">
        <f t="shared" si="95"/>
        <v>40416.208333333336</v>
      </c>
      <c r="T888" s="9">
        <f t="shared" si="96"/>
        <v>40434.208333333336</v>
      </c>
      <c r="U888">
        <f t="shared" si="97"/>
        <v>2010</v>
      </c>
    </row>
    <row r="889" spans="1:21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2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5">
        <f t="shared" si="91"/>
        <v>73.838709677419359</v>
      </c>
      <c r="Q889" t="str">
        <f t="shared" si="93"/>
        <v>theater</v>
      </c>
      <c r="R889" t="str">
        <f t="shared" si="94"/>
        <v>plays</v>
      </c>
      <c r="S889" s="9">
        <f t="shared" si="95"/>
        <v>42202.208333333328</v>
      </c>
      <c r="T889" s="9">
        <f t="shared" si="96"/>
        <v>42249.208333333328</v>
      </c>
      <c r="U889">
        <f t="shared" si="97"/>
        <v>2015</v>
      </c>
    </row>
    <row r="890" spans="1:21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2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5">
        <f t="shared" si="91"/>
        <v>41.979310344827589</v>
      </c>
      <c r="Q890" t="str">
        <f t="shared" si="93"/>
        <v>theater</v>
      </c>
      <c r="R890" t="str">
        <f t="shared" si="94"/>
        <v>plays</v>
      </c>
      <c r="S890" s="9">
        <f t="shared" si="95"/>
        <v>42836.208333333328</v>
      </c>
      <c r="T890" s="9">
        <f t="shared" si="96"/>
        <v>42855.208333333328</v>
      </c>
      <c r="U890">
        <f t="shared" si="97"/>
        <v>2017</v>
      </c>
    </row>
    <row r="891" spans="1:21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2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5">
        <f t="shared" si="91"/>
        <v>77.93442622950819</v>
      </c>
      <c r="Q891" t="str">
        <f t="shared" si="93"/>
        <v>music</v>
      </c>
      <c r="R891" t="str">
        <f t="shared" si="94"/>
        <v>electric music</v>
      </c>
      <c r="S891" s="9">
        <f t="shared" si="95"/>
        <v>41710.208333333336</v>
      </c>
      <c r="T891" s="9">
        <f t="shared" si="96"/>
        <v>41717.208333333336</v>
      </c>
      <c r="U891">
        <f t="shared" si="97"/>
        <v>2014</v>
      </c>
    </row>
    <row r="892" spans="1:21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2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5">
        <f t="shared" si="91"/>
        <v>106.01972789115646</v>
      </c>
      <c r="Q892" t="str">
        <f t="shared" si="93"/>
        <v>music</v>
      </c>
      <c r="R892" t="str">
        <f t="shared" si="94"/>
        <v>indie rock</v>
      </c>
      <c r="S892" s="9">
        <f t="shared" si="95"/>
        <v>43640.208333333328</v>
      </c>
      <c r="T892" s="9">
        <f t="shared" si="96"/>
        <v>43641.208333333328</v>
      </c>
      <c r="U892">
        <f t="shared" si="97"/>
        <v>2019</v>
      </c>
    </row>
    <row r="893" spans="1:21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2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5">
        <f t="shared" si="91"/>
        <v>47.018181818181816</v>
      </c>
      <c r="Q893" t="str">
        <f t="shared" si="93"/>
        <v>film &amp; video</v>
      </c>
      <c r="R893" t="str">
        <f t="shared" si="94"/>
        <v>documentary</v>
      </c>
      <c r="S893" s="9">
        <f t="shared" si="95"/>
        <v>40880.25</v>
      </c>
      <c r="T893" s="9">
        <f t="shared" si="96"/>
        <v>40924.25</v>
      </c>
      <c r="U893">
        <f t="shared" si="97"/>
        <v>2011</v>
      </c>
    </row>
    <row r="894" spans="1:21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2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5">
        <f t="shared" si="91"/>
        <v>76.016483516483518</v>
      </c>
      <c r="Q894" t="str">
        <f t="shared" si="93"/>
        <v>publishing</v>
      </c>
      <c r="R894" t="str">
        <f t="shared" si="94"/>
        <v>translations</v>
      </c>
      <c r="S894" s="9">
        <f t="shared" si="95"/>
        <v>40319.208333333336</v>
      </c>
      <c r="T894" s="9">
        <f t="shared" si="96"/>
        <v>40360.208333333336</v>
      </c>
      <c r="U894">
        <f t="shared" si="97"/>
        <v>2010</v>
      </c>
    </row>
    <row r="895" spans="1:21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2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5">
        <f t="shared" si="91"/>
        <v>54.120603015075375</v>
      </c>
      <c r="Q895" t="str">
        <f t="shared" si="93"/>
        <v>film &amp; video</v>
      </c>
      <c r="R895" t="str">
        <f t="shared" si="94"/>
        <v>documentary</v>
      </c>
      <c r="S895" s="9">
        <f t="shared" si="95"/>
        <v>42170.208333333328</v>
      </c>
      <c r="T895" s="9">
        <f t="shared" si="96"/>
        <v>42174.208333333328</v>
      </c>
      <c r="U895">
        <f t="shared" si="97"/>
        <v>2015</v>
      </c>
    </row>
    <row r="896" spans="1:21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2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5">
        <f t="shared" si="91"/>
        <v>57.285714285714285</v>
      </c>
      <c r="Q896" t="str">
        <f t="shared" si="93"/>
        <v>film &amp; video</v>
      </c>
      <c r="R896" t="str">
        <f t="shared" si="94"/>
        <v>television</v>
      </c>
      <c r="S896" s="9">
        <f t="shared" si="95"/>
        <v>41466.208333333336</v>
      </c>
      <c r="T896" s="9">
        <f t="shared" si="96"/>
        <v>41496.208333333336</v>
      </c>
      <c r="U896">
        <f t="shared" si="97"/>
        <v>2013</v>
      </c>
    </row>
    <row r="897" spans="1:21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2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5">
        <f t="shared" si="91"/>
        <v>103.81308411214954</v>
      </c>
      <c r="Q897" t="str">
        <f t="shared" si="93"/>
        <v>theater</v>
      </c>
      <c r="R897" t="str">
        <f t="shared" si="94"/>
        <v>plays</v>
      </c>
      <c r="S897" s="9">
        <f t="shared" si="95"/>
        <v>43134.25</v>
      </c>
      <c r="T897" s="9">
        <f t="shared" si="96"/>
        <v>43143.25</v>
      </c>
      <c r="U897">
        <f t="shared" si="97"/>
        <v>2018</v>
      </c>
    </row>
    <row r="898" spans="1:21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2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5">
        <f t="shared" ref="P898:P961" si="98">E898/H898</f>
        <v>105.02602739726028</v>
      </c>
      <c r="Q898" t="str">
        <f t="shared" si="93"/>
        <v>food</v>
      </c>
      <c r="R898" t="str">
        <f t="shared" si="94"/>
        <v>food trucks</v>
      </c>
      <c r="S898" s="9">
        <f t="shared" si="95"/>
        <v>40738.208333333336</v>
      </c>
      <c r="T898" s="9">
        <f t="shared" si="96"/>
        <v>40741.208333333336</v>
      </c>
      <c r="U898">
        <f t="shared" si="97"/>
        <v>2011</v>
      </c>
    </row>
    <row r="899" spans="1:21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9">ROUND(E899/D899*100,0)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5">
        <f t="shared" si="98"/>
        <v>90.259259259259252</v>
      </c>
      <c r="Q899" t="str">
        <f t="shared" ref="Q899:Q962" si="100">LEFT(O899,SEARCH("/",O899)-1)</f>
        <v>theater</v>
      </c>
      <c r="R899" t="str">
        <f t="shared" ref="R899:R962" si="101">RIGHT(O899,LEN(O899)-SEARCH("/",O899))</f>
        <v>plays</v>
      </c>
      <c r="S899" s="9">
        <f t="shared" ref="S899:S962" si="102">(((K899/60)/60)/24)+DATE(1970,1,1)</f>
        <v>43583.208333333328</v>
      </c>
      <c r="T899" s="9">
        <f t="shared" ref="T899:T962" si="103">(((L899/60)/60)/24)+DATE(1970,1,1)</f>
        <v>43585.208333333328</v>
      </c>
      <c r="U899">
        <f t="shared" ref="U899:U962" si="104">YEAR(S899)</f>
        <v>2019</v>
      </c>
    </row>
    <row r="900" spans="1:21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9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5">
        <f t="shared" si="98"/>
        <v>76.978705978705975</v>
      </c>
      <c r="Q900" t="str">
        <f t="shared" si="100"/>
        <v>film &amp; video</v>
      </c>
      <c r="R900" t="str">
        <f t="shared" si="101"/>
        <v>documentary</v>
      </c>
      <c r="S900" s="9">
        <f t="shared" si="102"/>
        <v>43815.25</v>
      </c>
      <c r="T900" s="9">
        <f t="shared" si="103"/>
        <v>43821.25</v>
      </c>
      <c r="U900">
        <f t="shared" si="104"/>
        <v>2019</v>
      </c>
    </row>
    <row r="901" spans="1:21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9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5">
        <f t="shared" si="98"/>
        <v>102.60162601626017</v>
      </c>
      <c r="Q901" t="str">
        <f t="shared" si="100"/>
        <v>music</v>
      </c>
      <c r="R901" t="str">
        <f t="shared" si="101"/>
        <v>jazz</v>
      </c>
      <c r="S901" s="9">
        <f t="shared" si="102"/>
        <v>41554.208333333336</v>
      </c>
      <c r="T901" s="9">
        <f t="shared" si="103"/>
        <v>41572.208333333336</v>
      </c>
      <c r="U901">
        <f t="shared" si="104"/>
        <v>2013</v>
      </c>
    </row>
    <row r="902" spans="1:21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9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5">
        <f t="shared" si="98"/>
        <v>2</v>
      </c>
      <c r="Q902" t="str">
        <f t="shared" si="100"/>
        <v>technology</v>
      </c>
      <c r="R902" t="str">
        <f t="shared" si="101"/>
        <v>web</v>
      </c>
      <c r="S902" s="9">
        <f t="shared" si="102"/>
        <v>41901.208333333336</v>
      </c>
      <c r="T902" s="9">
        <f t="shared" si="103"/>
        <v>41902.208333333336</v>
      </c>
      <c r="U902">
        <f t="shared" si="104"/>
        <v>2014</v>
      </c>
    </row>
    <row r="903" spans="1:21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9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5">
        <f t="shared" si="98"/>
        <v>55.0062893081761</v>
      </c>
      <c r="Q903" t="str">
        <f t="shared" si="100"/>
        <v>music</v>
      </c>
      <c r="R903" t="str">
        <f t="shared" si="101"/>
        <v>rock</v>
      </c>
      <c r="S903" s="9">
        <f t="shared" si="102"/>
        <v>43298.208333333328</v>
      </c>
      <c r="T903" s="9">
        <f t="shared" si="103"/>
        <v>43331.208333333328</v>
      </c>
      <c r="U903">
        <f t="shared" si="104"/>
        <v>2018</v>
      </c>
    </row>
    <row r="904" spans="1:21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9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5">
        <f t="shared" si="98"/>
        <v>32.127272727272725</v>
      </c>
      <c r="Q904" t="str">
        <f t="shared" si="100"/>
        <v>technology</v>
      </c>
      <c r="R904" t="str">
        <f t="shared" si="101"/>
        <v>web</v>
      </c>
      <c r="S904" s="9">
        <f t="shared" si="102"/>
        <v>42399.25</v>
      </c>
      <c r="T904" s="9">
        <f t="shared" si="103"/>
        <v>42441.25</v>
      </c>
      <c r="U904">
        <f t="shared" si="104"/>
        <v>2016</v>
      </c>
    </row>
    <row r="905" spans="1:21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9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5">
        <f t="shared" si="98"/>
        <v>50.642857142857146</v>
      </c>
      <c r="Q905" t="str">
        <f t="shared" si="100"/>
        <v>publishing</v>
      </c>
      <c r="R905" t="str">
        <f t="shared" si="101"/>
        <v>nonfiction</v>
      </c>
      <c r="S905" s="9">
        <f t="shared" si="102"/>
        <v>41034.208333333336</v>
      </c>
      <c r="T905" s="9">
        <f t="shared" si="103"/>
        <v>41049.208333333336</v>
      </c>
      <c r="U905">
        <f t="shared" si="104"/>
        <v>2012</v>
      </c>
    </row>
    <row r="906" spans="1:21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9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5">
        <f t="shared" si="98"/>
        <v>49.6875</v>
      </c>
      <c r="Q906" t="str">
        <f t="shared" si="100"/>
        <v>publishing</v>
      </c>
      <c r="R906" t="str">
        <f t="shared" si="101"/>
        <v>radio &amp; podcasts</v>
      </c>
      <c r="S906" s="9">
        <f t="shared" si="102"/>
        <v>41186.208333333336</v>
      </c>
      <c r="T906" s="9">
        <f t="shared" si="103"/>
        <v>41190.208333333336</v>
      </c>
      <c r="U906">
        <f t="shared" si="104"/>
        <v>2012</v>
      </c>
    </row>
    <row r="907" spans="1:21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9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5">
        <f t="shared" si="98"/>
        <v>54.894067796610166</v>
      </c>
      <c r="Q907" t="str">
        <f t="shared" si="100"/>
        <v>theater</v>
      </c>
      <c r="R907" t="str">
        <f t="shared" si="101"/>
        <v>plays</v>
      </c>
      <c r="S907" s="9">
        <f t="shared" si="102"/>
        <v>41536.208333333336</v>
      </c>
      <c r="T907" s="9">
        <f t="shared" si="103"/>
        <v>41539.208333333336</v>
      </c>
      <c r="U907">
        <f t="shared" si="104"/>
        <v>2013</v>
      </c>
    </row>
    <row r="908" spans="1:21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9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5">
        <f t="shared" si="98"/>
        <v>46.931937172774866</v>
      </c>
      <c r="Q908" t="str">
        <f t="shared" si="100"/>
        <v>film &amp; video</v>
      </c>
      <c r="R908" t="str">
        <f t="shared" si="101"/>
        <v>documentary</v>
      </c>
      <c r="S908" s="9">
        <f t="shared" si="102"/>
        <v>42868.208333333328</v>
      </c>
      <c r="T908" s="9">
        <f t="shared" si="103"/>
        <v>42904.208333333328</v>
      </c>
      <c r="U908">
        <f t="shared" si="104"/>
        <v>2017</v>
      </c>
    </row>
    <row r="909" spans="1:21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9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5">
        <f t="shared" si="98"/>
        <v>44.951219512195124</v>
      </c>
      <c r="Q909" t="str">
        <f t="shared" si="100"/>
        <v>theater</v>
      </c>
      <c r="R909" t="str">
        <f t="shared" si="101"/>
        <v>plays</v>
      </c>
      <c r="S909" s="9">
        <f t="shared" si="102"/>
        <v>40660.208333333336</v>
      </c>
      <c r="T909" s="9">
        <f t="shared" si="103"/>
        <v>40667.208333333336</v>
      </c>
      <c r="U909">
        <f t="shared" si="104"/>
        <v>2011</v>
      </c>
    </row>
    <row r="910" spans="1:21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9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5">
        <f t="shared" si="98"/>
        <v>30.99898322318251</v>
      </c>
      <c r="Q910" t="str">
        <f t="shared" si="100"/>
        <v>games</v>
      </c>
      <c r="R910" t="str">
        <f t="shared" si="101"/>
        <v>video games</v>
      </c>
      <c r="S910" s="9">
        <f t="shared" si="102"/>
        <v>41031.208333333336</v>
      </c>
      <c r="T910" s="9">
        <f t="shared" si="103"/>
        <v>41042.208333333336</v>
      </c>
      <c r="U910">
        <f t="shared" si="104"/>
        <v>2012</v>
      </c>
    </row>
    <row r="911" spans="1:21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9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5">
        <f t="shared" si="98"/>
        <v>107.7625</v>
      </c>
      <c r="Q911" t="str">
        <f t="shared" si="100"/>
        <v>theater</v>
      </c>
      <c r="R911" t="str">
        <f t="shared" si="101"/>
        <v>plays</v>
      </c>
      <c r="S911" s="9">
        <f t="shared" si="102"/>
        <v>43255.208333333328</v>
      </c>
      <c r="T911" s="9">
        <f t="shared" si="103"/>
        <v>43282.208333333328</v>
      </c>
      <c r="U911">
        <f t="shared" si="104"/>
        <v>2018</v>
      </c>
    </row>
    <row r="912" spans="1:21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9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5">
        <f t="shared" si="98"/>
        <v>102.07770270270271</v>
      </c>
      <c r="Q912" t="str">
        <f t="shared" si="100"/>
        <v>theater</v>
      </c>
      <c r="R912" t="str">
        <f t="shared" si="101"/>
        <v>plays</v>
      </c>
      <c r="S912" s="9">
        <f t="shared" si="102"/>
        <v>42026.25</v>
      </c>
      <c r="T912" s="9">
        <f t="shared" si="103"/>
        <v>42027.25</v>
      </c>
      <c r="U912">
        <f t="shared" si="104"/>
        <v>2015</v>
      </c>
    </row>
    <row r="913" spans="1:21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9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5">
        <f t="shared" si="98"/>
        <v>24.976190476190474</v>
      </c>
      <c r="Q913" t="str">
        <f t="shared" si="100"/>
        <v>technology</v>
      </c>
      <c r="R913" t="str">
        <f t="shared" si="101"/>
        <v>web</v>
      </c>
      <c r="S913" s="9">
        <f t="shared" si="102"/>
        <v>43717.208333333328</v>
      </c>
      <c r="T913" s="9">
        <f t="shared" si="103"/>
        <v>43719.208333333328</v>
      </c>
      <c r="U913">
        <f t="shared" si="104"/>
        <v>2019</v>
      </c>
    </row>
    <row r="914" spans="1:21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9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5">
        <f t="shared" si="98"/>
        <v>79.944134078212286</v>
      </c>
      <c r="Q914" t="str">
        <f t="shared" si="100"/>
        <v>film &amp; video</v>
      </c>
      <c r="R914" t="str">
        <f t="shared" si="101"/>
        <v>drama</v>
      </c>
      <c r="S914" s="9">
        <f t="shared" si="102"/>
        <v>41157.208333333336</v>
      </c>
      <c r="T914" s="9">
        <f t="shared" si="103"/>
        <v>41170.208333333336</v>
      </c>
      <c r="U914">
        <f t="shared" si="104"/>
        <v>2012</v>
      </c>
    </row>
    <row r="915" spans="1:21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9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5">
        <f t="shared" si="98"/>
        <v>67.946462715105156</v>
      </c>
      <c r="Q915" t="str">
        <f t="shared" si="100"/>
        <v>film &amp; video</v>
      </c>
      <c r="R915" t="str">
        <f t="shared" si="101"/>
        <v>drama</v>
      </c>
      <c r="S915" s="9">
        <f t="shared" si="102"/>
        <v>43597.208333333328</v>
      </c>
      <c r="T915" s="9">
        <f t="shared" si="103"/>
        <v>43610.208333333328</v>
      </c>
      <c r="U915">
        <f t="shared" si="104"/>
        <v>2019</v>
      </c>
    </row>
    <row r="916" spans="1:21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9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5">
        <f t="shared" si="98"/>
        <v>26.070921985815602</v>
      </c>
      <c r="Q916" t="str">
        <f t="shared" si="100"/>
        <v>theater</v>
      </c>
      <c r="R916" t="str">
        <f t="shared" si="101"/>
        <v>plays</v>
      </c>
      <c r="S916" s="9">
        <f t="shared" si="102"/>
        <v>41490.208333333336</v>
      </c>
      <c r="T916" s="9">
        <f t="shared" si="103"/>
        <v>41502.208333333336</v>
      </c>
      <c r="U916">
        <f t="shared" si="104"/>
        <v>2013</v>
      </c>
    </row>
    <row r="917" spans="1:21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9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5">
        <f t="shared" si="98"/>
        <v>105.0032154340836</v>
      </c>
      <c r="Q917" t="str">
        <f t="shared" si="100"/>
        <v>film &amp; video</v>
      </c>
      <c r="R917" t="str">
        <f t="shared" si="101"/>
        <v>television</v>
      </c>
      <c r="S917" s="9">
        <f t="shared" si="102"/>
        <v>42976.208333333328</v>
      </c>
      <c r="T917" s="9">
        <f t="shared" si="103"/>
        <v>42985.208333333328</v>
      </c>
      <c r="U917">
        <f t="shared" si="104"/>
        <v>2017</v>
      </c>
    </row>
    <row r="918" spans="1:21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9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5">
        <f t="shared" si="98"/>
        <v>25.826923076923077</v>
      </c>
      <c r="Q918" t="str">
        <f t="shared" si="100"/>
        <v>photography</v>
      </c>
      <c r="R918" t="str">
        <f t="shared" si="101"/>
        <v>photography books</v>
      </c>
      <c r="S918" s="9">
        <f t="shared" si="102"/>
        <v>41991.25</v>
      </c>
      <c r="T918" s="9">
        <f t="shared" si="103"/>
        <v>42000.25</v>
      </c>
      <c r="U918">
        <f t="shared" si="104"/>
        <v>2014</v>
      </c>
    </row>
    <row r="919" spans="1:21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9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5">
        <f t="shared" si="98"/>
        <v>77.666666666666671</v>
      </c>
      <c r="Q919" t="str">
        <f t="shared" si="100"/>
        <v>film &amp; video</v>
      </c>
      <c r="R919" t="str">
        <f t="shared" si="101"/>
        <v>shorts</v>
      </c>
      <c r="S919" s="9">
        <f t="shared" si="102"/>
        <v>40722.208333333336</v>
      </c>
      <c r="T919" s="9">
        <f t="shared" si="103"/>
        <v>40746.208333333336</v>
      </c>
      <c r="U919">
        <f t="shared" si="104"/>
        <v>2011</v>
      </c>
    </row>
    <row r="920" spans="1:21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9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5">
        <f t="shared" si="98"/>
        <v>57.82692307692308</v>
      </c>
      <c r="Q920" t="str">
        <f t="shared" si="100"/>
        <v>publishing</v>
      </c>
      <c r="R920" t="str">
        <f t="shared" si="101"/>
        <v>radio &amp; podcasts</v>
      </c>
      <c r="S920" s="9">
        <f t="shared" si="102"/>
        <v>41117.208333333336</v>
      </c>
      <c r="T920" s="9">
        <f t="shared" si="103"/>
        <v>41128.208333333336</v>
      </c>
      <c r="U920">
        <f t="shared" si="104"/>
        <v>2012</v>
      </c>
    </row>
    <row r="921" spans="1:21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9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5">
        <f t="shared" si="98"/>
        <v>92.955555555555549</v>
      </c>
      <c r="Q921" t="str">
        <f t="shared" si="100"/>
        <v>theater</v>
      </c>
      <c r="R921" t="str">
        <f t="shared" si="101"/>
        <v>plays</v>
      </c>
      <c r="S921" s="9">
        <f t="shared" si="102"/>
        <v>43022.208333333328</v>
      </c>
      <c r="T921" s="9">
        <f t="shared" si="103"/>
        <v>43054.25</v>
      </c>
      <c r="U921">
        <f t="shared" si="104"/>
        <v>2017</v>
      </c>
    </row>
    <row r="922" spans="1:21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9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5">
        <f t="shared" si="98"/>
        <v>37.945098039215686</v>
      </c>
      <c r="Q922" t="str">
        <f t="shared" si="100"/>
        <v>film &amp; video</v>
      </c>
      <c r="R922" t="str">
        <f t="shared" si="101"/>
        <v>animation</v>
      </c>
      <c r="S922" s="9">
        <f t="shared" si="102"/>
        <v>43503.25</v>
      </c>
      <c r="T922" s="9">
        <f t="shared" si="103"/>
        <v>43523.25</v>
      </c>
      <c r="U922">
        <f t="shared" si="104"/>
        <v>2019</v>
      </c>
    </row>
    <row r="923" spans="1:21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9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5">
        <f t="shared" si="98"/>
        <v>31.842105263157894</v>
      </c>
      <c r="Q923" t="str">
        <f t="shared" si="100"/>
        <v>technology</v>
      </c>
      <c r="R923" t="str">
        <f t="shared" si="101"/>
        <v>web</v>
      </c>
      <c r="S923" s="9">
        <f t="shared" si="102"/>
        <v>40951.25</v>
      </c>
      <c r="T923" s="9">
        <f t="shared" si="103"/>
        <v>40965.25</v>
      </c>
      <c r="U923">
        <f t="shared" si="104"/>
        <v>2012</v>
      </c>
    </row>
    <row r="924" spans="1:21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9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5">
        <f t="shared" si="98"/>
        <v>40</v>
      </c>
      <c r="Q924" t="str">
        <f t="shared" si="100"/>
        <v>music</v>
      </c>
      <c r="R924" t="str">
        <f t="shared" si="101"/>
        <v>world music</v>
      </c>
      <c r="S924" s="9">
        <f t="shared" si="102"/>
        <v>43443.25</v>
      </c>
      <c r="T924" s="9">
        <f t="shared" si="103"/>
        <v>43452.25</v>
      </c>
      <c r="U924">
        <f t="shared" si="104"/>
        <v>2018</v>
      </c>
    </row>
    <row r="925" spans="1:21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9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5">
        <f t="shared" si="98"/>
        <v>101.1</v>
      </c>
      <c r="Q925" t="str">
        <f t="shared" si="100"/>
        <v>theater</v>
      </c>
      <c r="R925" t="str">
        <f t="shared" si="101"/>
        <v>plays</v>
      </c>
      <c r="S925" s="9">
        <f t="shared" si="102"/>
        <v>40373.208333333336</v>
      </c>
      <c r="T925" s="9">
        <f t="shared" si="103"/>
        <v>40374.208333333336</v>
      </c>
      <c r="U925">
        <f t="shared" si="104"/>
        <v>2010</v>
      </c>
    </row>
    <row r="926" spans="1:21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9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5">
        <f t="shared" si="98"/>
        <v>84.006989951944078</v>
      </c>
      <c r="Q926" t="str">
        <f t="shared" si="100"/>
        <v>theater</v>
      </c>
      <c r="R926" t="str">
        <f t="shared" si="101"/>
        <v>plays</v>
      </c>
      <c r="S926" s="9">
        <f t="shared" si="102"/>
        <v>43769.208333333328</v>
      </c>
      <c r="T926" s="9">
        <f t="shared" si="103"/>
        <v>43780.25</v>
      </c>
      <c r="U926">
        <f t="shared" si="104"/>
        <v>2019</v>
      </c>
    </row>
    <row r="927" spans="1:21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9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5">
        <f t="shared" si="98"/>
        <v>103.41538461538461</v>
      </c>
      <c r="Q927" t="str">
        <f t="shared" si="100"/>
        <v>theater</v>
      </c>
      <c r="R927" t="str">
        <f t="shared" si="101"/>
        <v>plays</v>
      </c>
      <c r="S927" s="9">
        <f t="shared" si="102"/>
        <v>43000.208333333328</v>
      </c>
      <c r="T927" s="9">
        <f t="shared" si="103"/>
        <v>43012.208333333328</v>
      </c>
      <c r="U927">
        <f t="shared" si="104"/>
        <v>2017</v>
      </c>
    </row>
    <row r="928" spans="1:21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9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5">
        <f t="shared" si="98"/>
        <v>105.13333333333334</v>
      </c>
      <c r="Q928" t="str">
        <f t="shared" si="100"/>
        <v>food</v>
      </c>
      <c r="R928" t="str">
        <f t="shared" si="101"/>
        <v>food trucks</v>
      </c>
      <c r="S928" s="9">
        <f t="shared" si="102"/>
        <v>42502.208333333328</v>
      </c>
      <c r="T928" s="9">
        <f t="shared" si="103"/>
        <v>42506.208333333328</v>
      </c>
      <c r="U928">
        <f t="shared" si="104"/>
        <v>2016</v>
      </c>
    </row>
    <row r="929" spans="1:21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9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5">
        <f t="shared" si="98"/>
        <v>89.21621621621621</v>
      </c>
      <c r="Q929" t="str">
        <f t="shared" si="100"/>
        <v>theater</v>
      </c>
      <c r="R929" t="str">
        <f t="shared" si="101"/>
        <v>plays</v>
      </c>
      <c r="S929" s="9">
        <f t="shared" si="102"/>
        <v>41102.208333333336</v>
      </c>
      <c r="T929" s="9">
        <f t="shared" si="103"/>
        <v>41131.208333333336</v>
      </c>
      <c r="U929">
        <f t="shared" si="104"/>
        <v>2012</v>
      </c>
    </row>
    <row r="930" spans="1:21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9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5">
        <f t="shared" si="98"/>
        <v>51.995234312946785</v>
      </c>
      <c r="Q930" t="str">
        <f t="shared" si="100"/>
        <v>technology</v>
      </c>
      <c r="R930" t="str">
        <f t="shared" si="101"/>
        <v>web</v>
      </c>
      <c r="S930" s="9">
        <f t="shared" si="102"/>
        <v>41637.25</v>
      </c>
      <c r="T930" s="9">
        <f t="shared" si="103"/>
        <v>41646.25</v>
      </c>
      <c r="U930">
        <f t="shared" si="104"/>
        <v>2013</v>
      </c>
    </row>
    <row r="931" spans="1:21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9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5">
        <f t="shared" si="98"/>
        <v>64.956521739130437</v>
      </c>
      <c r="Q931" t="str">
        <f t="shared" si="100"/>
        <v>theater</v>
      </c>
      <c r="R931" t="str">
        <f t="shared" si="101"/>
        <v>plays</v>
      </c>
      <c r="S931" s="9">
        <f t="shared" si="102"/>
        <v>42858.208333333328</v>
      </c>
      <c r="T931" s="9">
        <f t="shared" si="103"/>
        <v>42872.208333333328</v>
      </c>
      <c r="U931">
        <f t="shared" si="104"/>
        <v>2017</v>
      </c>
    </row>
    <row r="932" spans="1:21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9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5">
        <f t="shared" si="98"/>
        <v>46.235294117647058</v>
      </c>
      <c r="Q932" t="str">
        <f t="shared" si="100"/>
        <v>theater</v>
      </c>
      <c r="R932" t="str">
        <f t="shared" si="101"/>
        <v>plays</v>
      </c>
      <c r="S932" s="9">
        <f t="shared" si="102"/>
        <v>42060.25</v>
      </c>
      <c r="T932" s="9">
        <f t="shared" si="103"/>
        <v>42067.25</v>
      </c>
      <c r="U932">
        <f t="shared" si="104"/>
        <v>2015</v>
      </c>
    </row>
    <row r="933" spans="1:21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9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5">
        <f t="shared" si="98"/>
        <v>51.151785714285715</v>
      </c>
      <c r="Q933" t="str">
        <f t="shared" si="100"/>
        <v>theater</v>
      </c>
      <c r="R933" t="str">
        <f t="shared" si="101"/>
        <v>plays</v>
      </c>
      <c r="S933" s="9">
        <f t="shared" si="102"/>
        <v>41818.208333333336</v>
      </c>
      <c r="T933" s="9">
        <f t="shared" si="103"/>
        <v>41820.208333333336</v>
      </c>
      <c r="U933">
        <f t="shared" si="104"/>
        <v>2014</v>
      </c>
    </row>
    <row r="934" spans="1:21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9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5">
        <f t="shared" si="98"/>
        <v>33.909722222222221</v>
      </c>
      <c r="Q934" t="str">
        <f t="shared" si="100"/>
        <v>music</v>
      </c>
      <c r="R934" t="str">
        <f t="shared" si="101"/>
        <v>rock</v>
      </c>
      <c r="S934" s="9">
        <f t="shared" si="102"/>
        <v>41709.208333333336</v>
      </c>
      <c r="T934" s="9">
        <f t="shared" si="103"/>
        <v>41712.208333333336</v>
      </c>
      <c r="U934">
        <f t="shared" si="104"/>
        <v>2014</v>
      </c>
    </row>
    <row r="935" spans="1:21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9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5">
        <f t="shared" si="98"/>
        <v>92.016298633017882</v>
      </c>
      <c r="Q935" t="str">
        <f t="shared" si="100"/>
        <v>theater</v>
      </c>
      <c r="R935" t="str">
        <f t="shared" si="101"/>
        <v>plays</v>
      </c>
      <c r="S935" s="9">
        <f t="shared" si="102"/>
        <v>41372.208333333336</v>
      </c>
      <c r="T935" s="9">
        <f t="shared" si="103"/>
        <v>41385.208333333336</v>
      </c>
      <c r="U935">
        <f t="shared" si="104"/>
        <v>2013</v>
      </c>
    </row>
    <row r="936" spans="1:21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9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5">
        <f t="shared" si="98"/>
        <v>107.42857142857143</v>
      </c>
      <c r="Q936" t="str">
        <f t="shared" si="100"/>
        <v>theater</v>
      </c>
      <c r="R936" t="str">
        <f t="shared" si="101"/>
        <v>plays</v>
      </c>
      <c r="S936" s="9">
        <f t="shared" si="102"/>
        <v>42422.25</v>
      </c>
      <c r="T936" s="9">
        <f t="shared" si="103"/>
        <v>42428.25</v>
      </c>
      <c r="U936">
        <f t="shared" si="104"/>
        <v>2016</v>
      </c>
    </row>
    <row r="937" spans="1:21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9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5">
        <f t="shared" si="98"/>
        <v>75.848484848484844</v>
      </c>
      <c r="Q937" t="str">
        <f t="shared" si="100"/>
        <v>theater</v>
      </c>
      <c r="R937" t="str">
        <f t="shared" si="101"/>
        <v>plays</v>
      </c>
      <c r="S937" s="9">
        <f t="shared" si="102"/>
        <v>42209.208333333328</v>
      </c>
      <c r="T937" s="9">
        <f t="shared" si="103"/>
        <v>42216.208333333328</v>
      </c>
      <c r="U937">
        <f t="shared" si="104"/>
        <v>2015</v>
      </c>
    </row>
    <row r="938" spans="1:21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9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5">
        <f t="shared" si="98"/>
        <v>80.476190476190482</v>
      </c>
      <c r="Q938" t="str">
        <f t="shared" si="100"/>
        <v>theater</v>
      </c>
      <c r="R938" t="str">
        <f t="shared" si="101"/>
        <v>plays</v>
      </c>
      <c r="S938" s="9">
        <f t="shared" si="102"/>
        <v>43668.208333333328</v>
      </c>
      <c r="T938" s="9">
        <f t="shared" si="103"/>
        <v>43671.208333333328</v>
      </c>
      <c r="U938">
        <f t="shared" si="104"/>
        <v>2019</v>
      </c>
    </row>
    <row r="939" spans="1:21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9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5">
        <f t="shared" si="98"/>
        <v>86.978483606557376</v>
      </c>
      <c r="Q939" t="str">
        <f t="shared" si="100"/>
        <v>film &amp; video</v>
      </c>
      <c r="R939" t="str">
        <f t="shared" si="101"/>
        <v>documentary</v>
      </c>
      <c r="S939" s="9">
        <f t="shared" si="102"/>
        <v>42334.25</v>
      </c>
      <c r="T939" s="9">
        <f t="shared" si="103"/>
        <v>42343.25</v>
      </c>
      <c r="U939">
        <f t="shared" si="104"/>
        <v>2015</v>
      </c>
    </row>
    <row r="940" spans="1:21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9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5">
        <f t="shared" si="98"/>
        <v>105.13541666666667</v>
      </c>
      <c r="Q940" t="str">
        <f t="shared" si="100"/>
        <v>publishing</v>
      </c>
      <c r="R940" t="str">
        <f t="shared" si="101"/>
        <v>fiction</v>
      </c>
      <c r="S940" s="9">
        <f t="shared" si="102"/>
        <v>43263.208333333328</v>
      </c>
      <c r="T940" s="9">
        <f t="shared" si="103"/>
        <v>43299.208333333328</v>
      </c>
      <c r="U940">
        <f t="shared" si="104"/>
        <v>2018</v>
      </c>
    </row>
    <row r="941" spans="1:21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9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5">
        <f t="shared" si="98"/>
        <v>57.298507462686565</v>
      </c>
      <c r="Q941" t="str">
        <f t="shared" si="100"/>
        <v>games</v>
      </c>
      <c r="R941" t="str">
        <f t="shared" si="101"/>
        <v>video games</v>
      </c>
      <c r="S941" s="9">
        <f t="shared" si="102"/>
        <v>40670.208333333336</v>
      </c>
      <c r="T941" s="9">
        <f t="shared" si="103"/>
        <v>40687.208333333336</v>
      </c>
      <c r="U941">
        <f t="shared" si="104"/>
        <v>2011</v>
      </c>
    </row>
    <row r="942" spans="1:21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9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5">
        <f t="shared" si="98"/>
        <v>93.348484848484844</v>
      </c>
      <c r="Q942" t="str">
        <f t="shared" si="100"/>
        <v>technology</v>
      </c>
      <c r="R942" t="str">
        <f t="shared" si="101"/>
        <v>web</v>
      </c>
      <c r="S942" s="9">
        <f t="shared" si="102"/>
        <v>41244.25</v>
      </c>
      <c r="T942" s="9">
        <f t="shared" si="103"/>
        <v>41266.25</v>
      </c>
      <c r="U942">
        <f t="shared" si="104"/>
        <v>2012</v>
      </c>
    </row>
    <row r="943" spans="1:21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9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5">
        <f t="shared" si="98"/>
        <v>71.987179487179489</v>
      </c>
      <c r="Q943" t="str">
        <f t="shared" si="100"/>
        <v>theater</v>
      </c>
      <c r="R943" t="str">
        <f t="shared" si="101"/>
        <v>plays</v>
      </c>
      <c r="S943" s="9">
        <f t="shared" si="102"/>
        <v>40552.25</v>
      </c>
      <c r="T943" s="9">
        <f t="shared" si="103"/>
        <v>40587.25</v>
      </c>
      <c r="U943">
        <f t="shared" si="104"/>
        <v>2011</v>
      </c>
    </row>
    <row r="944" spans="1:21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9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5">
        <f t="shared" si="98"/>
        <v>92.611940298507463</v>
      </c>
      <c r="Q944" t="str">
        <f t="shared" si="100"/>
        <v>theater</v>
      </c>
      <c r="R944" t="str">
        <f t="shared" si="101"/>
        <v>plays</v>
      </c>
      <c r="S944" s="9">
        <f t="shared" si="102"/>
        <v>40568.25</v>
      </c>
      <c r="T944" s="9">
        <f t="shared" si="103"/>
        <v>40571.25</v>
      </c>
      <c r="U944">
        <f t="shared" si="104"/>
        <v>2011</v>
      </c>
    </row>
    <row r="945" spans="1:21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9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5">
        <f t="shared" si="98"/>
        <v>104.99122807017544</v>
      </c>
      <c r="Q945" t="str">
        <f t="shared" si="100"/>
        <v>food</v>
      </c>
      <c r="R945" t="str">
        <f t="shared" si="101"/>
        <v>food trucks</v>
      </c>
      <c r="S945" s="9">
        <f t="shared" si="102"/>
        <v>41906.208333333336</v>
      </c>
      <c r="T945" s="9">
        <f t="shared" si="103"/>
        <v>41941.208333333336</v>
      </c>
      <c r="U945">
        <f t="shared" si="104"/>
        <v>2014</v>
      </c>
    </row>
    <row r="946" spans="1:21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9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5">
        <f t="shared" si="98"/>
        <v>30.958174904942965</v>
      </c>
      <c r="Q946" t="str">
        <f t="shared" si="100"/>
        <v>photography</v>
      </c>
      <c r="R946" t="str">
        <f t="shared" si="101"/>
        <v>photography books</v>
      </c>
      <c r="S946" s="9">
        <f t="shared" si="102"/>
        <v>42776.25</v>
      </c>
      <c r="T946" s="9">
        <f t="shared" si="103"/>
        <v>42795.25</v>
      </c>
      <c r="U946">
        <f t="shared" si="104"/>
        <v>2017</v>
      </c>
    </row>
    <row r="947" spans="1:21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9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5">
        <f t="shared" si="98"/>
        <v>33.001182732111175</v>
      </c>
      <c r="Q947" t="str">
        <f t="shared" si="100"/>
        <v>photography</v>
      </c>
      <c r="R947" t="str">
        <f t="shared" si="101"/>
        <v>photography books</v>
      </c>
      <c r="S947" s="9">
        <f t="shared" si="102"/>
        <v>41004.208333333336</v>
      </c>
      <c r="T947" s="9">
        <f t="shared" si="103"/>
        <v>41019.208333333336</v>
      </c>
      <c r="U947">
        <f t="shared" si="104"/>
        <v>2012</v>
      </c>
    </row>
    <row r="948" spans="1:21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9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5">
        <f t="shared" si="98"/>
        <v>84.187845303867405</v>
      </c>
      <c r="Q948" t="str">
        <f t="shared" si="100"/>
        <v>theater</v>
      </c>
      <c r="R948" t="str">
        <f t="shared" si="101"/>
        <v>plays</v>
      </c>
      <c r="S948" s="9">
        <f t="shared" si="102"/>
        <v>40710.208333333336</v>
      </c>
      <c r="T948" s="9">
        <f t="shared" si="103"/>
        <v>40712.208333333336</v>
      </c>
      <c r="U948">
        <f t="shared" si="104"/>
        <v>2011</v>
      </c>
    </row>
    <row r="949" spans="1:21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9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5">
        <f t="shared" si="98"/>
        <v>73.92307692307692</v>
      </c>
      <c r="Q949" t="str">
        <f t="shared" si="100"/>
        <v>theater</v>
      </c>
      <c r="R949" t="str">
        <f t="shared" si="101"/>
        <v>plays</v>
      </c>
      <c r="S949" s="9">
        <f t="shared" si="102"/>
        <v>41908.208333333336</v>
      </c>
      <c r="T949" s="9">
        <f t="shared" si="103"/>
        <v>41915.208333333336</v>
      </c>
      <c r="U949">
        <f t="shared" si="104"/>
        <v>2014</v>
      </c>
    </row>
    <row r="950" spans="1:21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9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5">
        <f t="shared" si="98"/>
        <v>36.987499999999997</v>
      </c>
      <c r="Q950" t="str">
        <f t="shared" si="100"/>
        <v>film &amp; video</v>
      </c>
      <c r="R950" t="str">
        <f t="shared" si="101"/>
        <v>documentary</v>
      </c>
      <c r="S950" s="9">
        <f t="shared" si="102"/>
        <v>41985.25</v>
      </c>
      <c r="T950" s="9">
        <f t="shared" si="103"/>
        <v>41995.25</v>
      </c>
      <c r="U950">
        <f t="shared" si="104"/>
        <v>2014</v>
      </c>
    </row>
    <row r="951" spans="1:21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9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5">
        <f t="shared" si="98"/>
        <v>46.896551724137929</v>
      </c>
      <c r="Q951" t="str">
        <f t="shared" si="100"/>
        <v>technology</v>
      </c>
      <c r="R951" t="str">
        <f t="shared" si="101"/>
        <v>web</v>
      </c>
      <c r="S951" s="9">
        <f t="shared" si="102"/>
        <v>42112.208333333328</v>
      </c>
      <c r="T951" s="9">
        <f t="shared" si="103"/>
        <v>42131.208333333328</v>
      </c>
      <c r="U951">
        <f t="shared" si="104"/>
        <v>2015</v>
      </c>
    </row>
    <row r="952" spans="1:21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9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5">
        <f t="shared" si="98"/>
        <v>5</v>
      </c>
      <c r="Q952" t="str">
        <f t="shared" si="100"/>
        <v>theater</v>
      </c>
      <c r="R952" t="str">
        <f t="shared" si="101"/>
        <v>plays</v>
      </c>
      <c r="S952" s="9">
        <f t="shared" si="102"/>
        <v>43571.208333333328</v>
      </c>
      <c r="T952" s="9">
        <f t="shared" si="103"/>
        <v>43576.208333333328</v>
      </c>
      <c r="U952">
        <f t="shared" si="104"/>
        <v>2019</v>
      </c>
    </row>
    <row r="953" spans="1:21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9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5">
        <f t="shared" si="98"/>
        <v>102.02437459910199</v>
      </c>
      <c r="Q953" t="str">
        <f t="shared" si="100"/>
        <v>music</v>
      </c>
      <c r="R953" t="str">
        <f t="shared" si="101"/>
        <v>rock</v>
      </c>
      <c r="S953" s="9">
        <f t="shared" si="102"/>
        <v>42730.25</v>
      </c>
      <c r="T953" s="9">
        <f t="shared" si="103"/>
        <v>42731.25</v>
      </c>
      <c r="U953">
        <f t="shared" si="104"/>
        <v>2016</v>
      </c>
    </row>
    <row r="954" spans="1:21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9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5">
        <f t="shared" si="98"/>
        <v>45.007502206531335</v>
      </c>
      <c r="Q954" t="str">
        <f t="shared" si="100"/>
        <v>film &amp; video</v>
      </c>
      <c r="R954" t="str">
        <f t="shared" si="101"/>
        <v>documentary</v>
      </c>
      <c r="S954" s="9">
        <f t="shared" si="102"/>
        <v>42591.208333333328</v>
      </c>
      <c r="T954" s="9">
        <f t="shared" si="103"/>
        <v>42605.208333333328</v>
      </c>
      <c r="U954">
        <f t="shared" si="104"/>
        <v>2016</v>
      </c>
    </row>
    <row r="955" spans="1:21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9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5">
        <f t="shared" si="98"/>
        <v>94.285714285714292</v>
      </c>
      <c r="Q955" t="str">
        <f t="shared" si="100"/>
        <v>film &amp; video</v>
      </c>
      <c r="R955" t="str">
        <f t="shared" si="101"/>
        <v>science fiction</v>
      </c>
      <c r="S955" s="9">
        <f t="shared" si="102"/>
        <v>42358.25</v>
      </c>
      <c r="T955" s="9">
        <f t="shared" si="103"/>
        <v>42394.25</v>
      </c>
      <c r="U955">
        <f t="shared" si="104"/>
        <v>2015</v>
      </c>
    </row>
    <row r="956" spans="1:21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9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5">
        <f t="shared" si="98"/>
        <v>101.02325581395348</v>
      </c>
      <c r="Q956" t="str">
        <f t="shared" si="100"/>
        <v>technology</v>
      </c>
      <c r="R956" t="str">
        <f t="shared" si="101"/>
        <v>web</v>
      </c>
      <c r="S956" s="9">
        <f t="shared" si="102"/>
        <v>41174.208333333336</v>
      </c>
      <c r="T956" s="9">
        <f t="shared" si="103"/>
        <v>41198.208333333336</v>
      </c>
      <c r="U956">
        <f t="shared" si="104"/>
        <v>2012</v>
      </c>
    </row>
    <row r="957" spans="1:21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9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5">
        <f t="shared" si="98"/>
        <v>97.037499999999994</v>
      </c>
      <c r="Q957" t="str">
        <f t="shared" si="100"/>
        <v>theater</v>
      </c>
      <c r="R957" t="str">
        <f t="shared" si="101"/>
        <v>plays</v>
      </c>
      <c r="S957" s="9">
        <f t="shared" si="102"/>
        <v>41238.25</v>
      </c>
      <c r="T957" s="9">
        <f t="shared" si="103"/>
        <v>41240.25</v>
      </c>
      <c r="U957">
        <f t="shared" si="104"/>
        <v>2012</v>
      </c>
    </row>
    <row r="958" spans="1:21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9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5">
        <f t="shared" si="98"/>
        <v>43.00963855421687</v>
      </c>
      <c r="Q958" t="str">
        <f t="shared" si="100"/>
        <v>film &amp; video</v>
      </c>
      <c r="R958" t="str">
        <f t="shared" si="101"/>
        <v>science fiction</v>
      </c>
      <c r="S958" s="9">
        <f t="shared" si="102"/>
        <v>42360.25</v>
      </c>
      <c r="T958" s="9">
        <f t="shared" si="103"/>
        <v>42364.25</v>
      </c>
      <c r="U958">
        <f t="shared" si="104"/>
        <v>2015</v>
      </c>
    </row>
    <row r="959" spans="1:21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9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5">
        <f t="shared" si="98"/>
        <v>94.916030534351151</v>
      </c>
      <c r="Q959" t="str">
        <f t="shared" si="100"/>
        <v>theater</v>
      </c>
      <c r="R959" t="str">
        <f t="shared" si="101"/>
        <v>plays</v>
      </c>
      <c r="S959" s="9">
        <f t="shared" si="102"/>
        <v>40955.25</v>
      </c>
      <c r="T959" s="9">
        <f t="shared" si="103"/>
        <v>40958.25</v>
      </c>
      <c r="U959">
        <f t="shared" si="104"/>
        <v>2012</v>
      </c>
    </row>
    <row r="960" spans="1:21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9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5">
        <f t="shared" si="98"/>
        <v>72.151785714285708</v>
      </c>
      <c r="Q960" t="str">
        <f t="shared" si="100"/>
        <v>film &amp; video</v>
      </c>
      <c r="R960" t="str">
        <f t="shared" si="101"/>
        <v>animation</v>
      </c>
      <c r="S960" s="9">
        <f t="shared" si="102"/>
        <v>40350.208333333336</v>
      </c>
      <c r="T960" s="9">
        <f t="shared" si="103"/>
        <v>40372.208333333336</v>
      </c>
      <c r="U960">
        <f t="shared" si="104"/>
        <v>2010</v>
      </c>
    </row>
    <row r="961" spans="1:21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9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5">
        <f t="shared" si="98"/>
        <v>51.007692307692309</v>
      </c>
      <c r="Q961" t="str">
        <f t="shared" si="100"/>
        <v>publishing</v>
      </c>
      <c r="R961" t="str">
        <f t="shared" si="101"/>
        <v>translations</v>
      </c>
      <c r="S961" s="9">
        <f t="shared" si="102"/>
        <v>40357.208333333336</v>
      </c>
      <c r="T961" s="9">
        <f t="shared" si="103"/>
        <v>40385.208333333336</v>
      </c>
      <c r="U961">
        <f t="shared" si="104"/>
        <v>2010</v>
      </c>
    </row>
    <row r="962" spans="1:21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9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5">
        <f t="shared" ref="P962:P1001" si="105">E962/H962</f>
        <v>85.054545454545448</v>
      </c>
      <c r="Q962" t="str">
        <f t="shared" si="100"/>
        <v>technology</v>
      </c>
      <c r="R962" t="str">
        <f t="shared" si="101"/>
        <v>web</v>
      </c>
      <c r="S962" s="9">
        <f t="shared" si="102"/>
        <v>42408.25</v>
      </c>
      <c r="T962" s="9">
        <f t="shared" si="103"/>
        <v>42445.208333333328</v>
      </c>
      <c r="U962">
        <f t="shared" si="104"/>
        <v>2016</v>
      </c>
    </row>
    <row r="963" spans="1:21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6">ROUND(E963/D963*100,0)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5">
        <f t="shared" si="105"/>
        <v>43.87096774193548</v>
      </c>
      <c r="Q963" t="str">
        <f t="shared" ref="Q963:Q1001" si="107">LEFT(O963,SEARCH("/",O963)-1)</f>
        <v>publishing</v>
      </c>
      <c r="R963" t="str">
        <f t="shared" ref="R963:R1001" si="108">RIGHT(O963,LEN(O963)-SEARCH("/",O963))</f>
        <v>translations</v>
      </c>
      <c r="S963" s="9">
        <f t="shared" ref="S963:S1001" si="109">(((K963/60)/60)/24)+DATE(1970,1,1)</f>
        <v>40591.25</v>
      </c>
      <c r="T963" s="9">
        <f t="shared" ref="T963:T1001" si="110">(((L963/60)/60)/24)+DATE(1970,1,1)</f>
        <v>40595.25</v>
      </c>
      <c r="U963">
        <f t="shared" ref="U963:U1001" si="111">YEAR(S963)</f>
        <v>2011</v>
      </c>
    </row>
    <row r="964" spans="1:21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6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5">
        <f t="shared" si="105"/>
        <v>40.063909774436091</v>
      </c>
      <c r="Q964" t="str">
        <f t="shared" si="107"/>
        <v>food</v>
      </c>
      <c r="R964" t="str">
        <f t="shared" si="108"/>
        <v>food trucks</v>
      </c>
      <c r="S964" s="9">
        <f t="shared" si="109"/>
        <v>41592.25</v>
      </c>
      <c r="T964" s="9">
        <f t="shared" si="110"/>
        <v>41613.25</v>
      </c>
      <c r="U964">
        <f t="shared" si="111"/>
        <v>2013</v>
      </c>
    </row>
    <row r="965" spans="1:21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6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5">
        <f t="shared" si="105"/>
        <v>43.833333333333336</v>
      </c>
      <c r="Q965" t="str">
        <f t="shared" si="107"/>
        <v>photography</v>
      </c>
      <c r="R965" t="str">
        <f t="shared" si="108"/>
        <v>photography books</v>
      </c>
      <c r="S965" s="9">
        <f t="shared" si="109"/>
        <v>40607.25</v>
      </c>
      <c r="T965" s="9">
        <f t="shared" si="110"/>
        <v>40613.25</v>
      </c>
      <c r="U965">
        <f t="shared" si="111"/>
        <v>2011</v>
      </c>
    </row>
    <row r="966" spans="1:21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6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5">
        <f t="shared" si="105"/>
        <v>84.92903225806451</v>
      </c>
      <c r="Q966" t="str">
        <f t="shared" si="107"/>
        <v>theater</v>
      </c>
      <c r="R966" t="str">
        <f t="shared" si="108"/>
        <v>plays</v>
      </c>
      <c r="S966" s="9">
        <f t="shared" si="109"/>
        <v>42135.208333333328</v>
      </c>
      <c r="T966" s="9">
        <f t="shared" si="110"/>
        <v>42140.208333333328</v>
      </c>
      <c r="U966">
        <f t="shared" si="111"/>
        <v>2015</v>
      </c>
    </row>
    <row r="967" spans="1:21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6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5">
        <f t="shared" si="105"/>
        <v>41.067632850241544</v>
      </c>
      <c r="Q967" t="str">
        <f t="shared" si="107"/>
        <v>music</v>
      </c>
      <c r="R967" t="str">
        <f t="shared" si="108"/>
        <v>rock</v>
      </c>
      <c r="S967" s="9">
        <f t="shared" si="109"/>
        <v>40203.25</v>
      </c>
      <c r="T967" s="9">
        <f t="shared" si="110"/>
        <v>40243.25</v>
      </c>
      <c r="U967">
        <f t="shared" si="111"/>
        <v>2010</v>
      </c>
    </row>
    <row r="968" spans="1:21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6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5">
        <f t="shared" si="105"/>
        <v>54.971428571428568</v>
      </c>
      <c r="Q968" t="str">
        <f t="shared" si="107"/>
        <v>theater</v>
      </c>
      <c r="R968" t="str">
        <f t="shared" si="108"/>
        <v>plays</v>
      </c>
      <c r="S968" s="9">
        <f t="shared" si="109"/>
        <v>42901.208333333328</v>
      </c>
      <c r="T968" s="9">
        <f t="shared" si="110"/>
        <v>42903.208333333328</v>
      </c>
      <c r="U968">
        <f t="shared" si="111"/>
        <v>2017</v>
      </c>
    </row>
    <row r="969" spans="1:21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6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5">
        <f t="shared" si="105"/>
        <v>77.010807374443743</v>
      </c>
      <c r="Q969" t="str">
        <f t="shared" si="107"/>
        <v>music</v>
      </c>
      <c r="R969" t="str">
        <f t="shared" si="108"/>
        <v>world music</v>
      </c>
      <c r="S969" s="9">
        <f t="shared" si="109"/>
        <v>41005.208333333336</v>
      </c>
      <c r="T969" s="9">
        <f t="shared" si="110"/>
        <v>41042.208333333336</v>
      </c>
      <c r="U969">
        <f t="shared" si="111"/>
        <v>2012</v>
      </c>
    </row>
    <row r="970" spans="1:21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6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5">
        <f t="shared" si="105"/>
        <v>71.201754385964918</v>
      </c>
      <c r="Q970" t="str">
        <f t="shared" si="107"/>
        <v>food</v>
      </c>
      <c r="R970" t="str">
        <f t="shared" si="108"/>
        <v>food trucks</v>
      </c>
      <c r="S970" s="9">
        <f t="shared" si="109"/>
        <v>40544.25</v>
      </c>
      <c r="T970" s="9">
        <f t="shared" si="110"/>
        <v>40559.25</v>
      </c>
      <c r="U970">
        <f t="shared" si="111"/>
        <v>2011</v>
      </c>
    </row>
    <row r="971" spans="1:21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6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5">
        <f t="shared" si="105"/>
        <v>91.935483870967744</v>
      </c>
      <c r="Q971" t="str">
        <f t="shared" si="107"/>
        <v>theater</v>
      </c>
      <c r="R971" t="str">
        <f t="shared" si="108"/>
        <v>plays</v>
      </c>
      <c r="S971" s="9">
        <f t="shared" si="109"/>
        <v>43821.25</v>
      </c>
      <c r="T971" s="9">
        <f t="shared" si="110"/>
        <v>43828.25</v>
      </c>
      <c r="U971">
        <f t="shared" si="111"/>
        <v>2019</v>
      </c>
    </row>
    <row r="972" spans="1:21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6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5">
        <f t="shared" si="105"/>
        <v>97.069023569023571</v>
      </c>
      <c r="Q972" t="str">
        <f t="shared" si="107"/>
        <v>theater</v>
      </c>
      <c r="R972" t="str">
        <f t="shared" si="108"/>
        <v>plays</v>
      </c>
      <c r="S972" s="9">
        <f t="shared" si="109"/>
        <v>40672.208333333336</v>
      </c>
      <c r="T972" s="9">
        <f t="shared" si="110"/>
        <v>40673.208333333336</v>
      </c>
      <c r="U972">
        <f t="shared" si="111"/>
        <v>2011</v>
      </c>
    </row>
    <row r="973" spans="1:21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6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5">
        <f t="shared" si="105"/>
        <v>58.916666666666664</v>
      </c>
      <c r="Q973" t="str">
        <f t="shared" si="107"/>
        <v>film &amp; video</v>
      </c>
      <c r="R973" t="str">
        <f t="shared" si="108"/>
        <v>television</v>
      </c>
      <c r="S973" s="9">
        <f t="shared" si="109"/>
        <v>41555.208333333336</v>
      </c>
      <c r="T973" s="9">
        <f t="shared" si="110"/>
        <v>41561.208333333336</v>
      </c>
      <c r="U973">
        <f t="shared" si="111"/>
        <v>2013</v>
      </c>
    </row>
    <row r="974" spans="1:21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6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5">
        <f t="shared" si="105"/>
        <v>58.015466983938133</v>
      </c>
      <c r="Q974" t="str">
        <f t="shared" si="107"/>
        <v>technology</v>
      </c>
      <c r="R974" t="str">
        <f t="shared" si="108"/>
        <v>web</v>
      </c>
      <c r="S974" s="9">
        <f t="shared" si="109"/>
        <v>41792.208333333336</v>
      </c>
      <c r="T974" s="9">
        <f t="shared" si="110"/>
        <v>41801.208333333336</v>
      </c>
      <c r="U974">
        <f t="shared" si="111"/>
        <v>2014</v>
      </c>
    </row>
    <row r="975" spans="1:21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6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5">
        <f t="shared" si="105"/>
        <v>103.87301587301587</v>
      </c>
      <c r="Q975" t="str">
        <f t="shared" si="107"/>
        <v>theater</v>
      </c>
      <c r="R975" t="str">
        <f t="shared" si="108"/>
        <v>plays</v>
      </c>
      <c r="S975" s="9">
        <f t="shared" si="109"/>
        <v>40522.25</v>
      </c>
      <c r="T975" s="9">
        <f t="shared" si="110"/>
        <v>40524.25</v>
      </c>
      <c r="U975">
        <f t="shared" si="111"/>
        <v>2010</v>
      </c>
    </row>
    <row r="976" spans="1:21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6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5">
        <f t="shared" si="105"/>
        <v>93.46875</v>
      </c>
      <c r="Q976" t="str">
        <f t="shared" si="107"/>
        <v>music</v>
      </c>
      <c r="R976" t="str">
        <f t="shared" si="108"/>
        <v>indie rock</v>
      </c>
      <c r="S976" s="9">
        <f t="shared" si="109"/>
        <v>41412.208333333336</v>
      </c>
      <c r="T976" s="9">
        <f t="shared" si="110"/>
        <v>41413.208333333336</v>
      </c>
      <c r="U976">
        <f t="shared" si="111"/>
        <v>2013</v>
      </c>
    </row>
    <row r="977" spans="1:21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6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5">
        <f t="shared" si="105"/>
        <v>61.970370370370368</v>
      </c>
      <c r="Q977" t="str">
        <f t="shared" si="107"/>
        <v>theater</v>
      </c>
      <c r="R977" t="str">
        <f t="shared" si="108"/>
        <v>plays</v>
      </c>
      <c r="S977" s="9">
        <f t="shared" si="109"/>
        <v>42337.25</v>
      </c>
      <c r="T977" s="9">
        <f t="shared" si="110"/>
        <v>42376.25</v>
      </c>
      <c r="U977">
        <f t="shared" si="111"/>
        <v>2015</v>
      </c>
    </row>
    <row r="978" spans="1:21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6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5">
        <f t="shared" si="105"/>
        <v>92.042857142857144</v>
      </c>
      <c r="Q978" t="str">
        <f t="shared" si="107"/>
        <v>theater</v>
      </c>
      <c r="R978" t="str">
        <f t="shared" si="108"/>
        <v>plays</v>
      </c>
      <c r="S978" s="9">
        <f t="shared" si="109"/>
        <v>40571.25</v>
      </c>
      <c r="T978" s="9">
        <f t="shared" si="110"/>
        <v>40577.25</v>
      </c>
      <c r="U978">
        <f t="shared" si="111"/>
        <v>2011</v>
      </c>
    </row>
    <row r="979" spans="1:21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6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5">
        <f t="shared" si="105"/>
        <v>77.268656716417908</v>
      </c>
      <c r="Q979" t="str">
        <f t="shared" si="107"/>
        <v>food</v>
      </c>
      <c r="R979" t="str">
        <f t="shared" si="108"/>
        <v>food trucks</v>
      </c>
      <c r="S979" s="9">
        <f t="shared" si="109"/>
        <v>43138.25</v>
      </c>
      <c r="T979" s="9">
        <f t="shared" si="110"/>
        <v>43170.25</v>
      </c>
      <c r="U979">
        <f t="shared" si="111"/>
        <v>2018</v>
      </c>
    </row>
    <row r="980" spans="1:21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6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5">
        <f t="shared" si="105"/>
        <v>93.923913043478265</v>
      </c>
      <c r="Q980" t="str">
        <f t="shared" si="107"/>
        <v>games</v>
      </c>
      <c r="R980" t="str">
        <f t="shared" si="108"/>
        <v>video games</v>
      </c>
      <c r="S980" s="9">
        <f t="shared" si="109"/>
        <v>42686.25</v>
      </c>
      <c r="T980" s="9">
        <f t="shared" si="110"/>
        <v>42708.25</v>
      </c>
      <c r="U980">
        <f t="shared" si="111"/>
        <v>2016</v>
      </c>
    </row>
    <row r="981" spans="1:21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6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5">
        <f t="shared" si="105"/>
        <v>84.969458128078813</v>
      </c>
      <c r="Q981" t="str">
        <f t="shared" si="107"/>
        <v>theater</v>
      </c>
      <c r="R981" t="str">
        <f t="shared" si="108"/>
        <v>plays</v>
      </c>
      <c r="S981" s="9">
        <f t="shared" si="109"/>
        <v>42078.208333333328</v>
      </c>
      <c r="T981" s="9">
        <f t="shared" si="110"/>
        <v>42084.208333333328</v>
      </c>
      <c r="U981">
        <f t="shared" si="111"/>
        <v>2015</v>
      </c>
    </row>
    <row r="982" spans="1:21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6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5">
        <f t="shared" si="105"/>
        <v>105.97035040431267</v>
      </c>
      <c r="Q982" t="str">
        <f t="shared" si="107"/>
        <v>publishing</v>
      </c>
      <c r="R982" t="str">
        <f t="shared" si="108"/>
        <v>nonfiction</v>
      </c>
      <c r="S982" s="9">
        <f t="shared" si="109"/>
        <v>42307.208333333328</v>
      </c>
      <c r="T982" s="9">
        <f t="shared" si="110"/>
        <v>42312.25</v>
      </c>
      <c r="U982">
        <f t="shared" si="111"/>
        <v>2015</v>
      </c>
    </row>
    <row r="983" spans="1:21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6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5">
        <f t="shared" si="105"/>
        <v>36.969040247678016</v>
      </c>
      <c r="Q983" t="str">
        <f t="shared" si="107"/>
        <v>technology</v>
      </c>
      <c r="R983" t="str">
        <f t="shared" si="108"/>
        <v>web</v>
      </c>
      <c r="S983" s="9">
        <f t="shared" si="109"/>
        <v>43094.25</v>
      </c>
      <c r="T983" s="9">
        <f t="shared" si="110"/>
        <v>43127.25</v>
      </c>
      <c r="U983">
        <f t="shared" si="111"/>
        <v>2017</v>
      </c>
    </row>
    <row r="984" spans="1:21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6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5">
        <f t="shared" si="105"/>
        <v>81.533333333333331</v>
      </c>
      <c r="Q984" t="str">
        <f t="shared" si="107"/>
        <v>film &amp; video</v>
      </c>
      <c r="R984" t="str">
        <f t="shared" si="108"/>
        <v>documentary</v>
      </c>
      <c r="S984" s="9">
        <f t="shared" si="109"/>
        <v>40743.208333333336</v>
      </c>
      <c r="T984" s="9">
        <f t="shared" si="110"/>
        <v>40745.208333333336</v>
      </c>
      <c r="U984">
        <f t="shared" si="111"/>
        <v>2011</v>
      </c>
    </row>
    <row r="985" spans="1:21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6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5">
        <f t="shared" si="105"/>
        <v>80.999140154772135</v>
      </c>
      <c r="Q985" t="str">
        <f t="shared" si="107"/>
        <v>film &amp; video</v>
      </c>
      <c r="R985" t="str">
        <f t="shared" si="108"/>
        <v>documentary</v>
      </c>
      <c r="S985" s="9">
        <f t="shared" si="109"/>
        <v>43681.208333333328</v>
      </c>
      <c r="T985" s="9">
        <f t="shared" si="110"/>
        <v>43696.208333333328</v>
      </c>
      <c r="U985">
        <f t="shared" si="111"/>
        <v>2019</v>
      </c>
    </row>
    <row r="986" spans="1:21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6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5">
        <f t="shared" si="105"/>
        <v>26.010498687664043</v>
      </c>
      <c r="Q986" t="str">
        <f t="shared" si="107"/>
        <v>theater</v>
      </c>
      <c r="R986" t="str">
        <f t="shared" si="108"/>
        <v>plays</v>
      </c>
      <c r="S986" s="9">
        <f t="shared" si="109"/>
        <v>43716.208333333328</v>
      </c>
      <c r="T986" s="9">
        <f t="shared" si="110"/>
        <v>43742.208333333328</v>
      </c>
      <c r="U986">
        <f t="shared" si="111"/>
        <v>2019</v>
      </c>
    </row>
    <row r="987" spans="1:21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6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5">
        <f t="shared" si="105"/>
        <v>25.998410896708286</v>
      </c>
      <c r="Q987" t="str">
        <f t="shared" si="107"/>
        <v>music</v>
      </c>
      <c r="R987" t="str">
        <f t="shared" si="108"/>
        <v>rock</v>
      </c>
      <c r="S987" s="9">
        <f t="shared" si="109"/>
        <v>41614.25</v>
      </c>
      <c r="T987" s="9">
        <f t="shared" si="110"/>
        <v>41640.25</v>
      </c>
      <c r="U987">
        <f t="shared" si="111"/>
        <v>2013</v>
      </c>
    </row>
    <row r="988" spans="1:21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6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5">
        <f t="shared" si="105"/>
        <v>34.173913043478258</v>
      </c>
      <c r="Q988" t="str">
        <f t="shared" si="107"/>
        <v>music</v>
      </c>
      <c r="R988" t="str">
        <f t="shared" si="108"/>
        <v>rock</v>
      </c>
      <c r="S988" s="9">
        <f t="shared" si="109"/>
        <v>40638.208333333336</v>
      </c>
      <c r="T988" s="9">
        <f t="shared" si="110"/>
        <v>40652.208333333336</v>
      </c>
      <c r="U988">
        <f t="shared" si="111"/>
        <v>2011</v>
      </c>
    </row>
    <row r="989" spans="1:21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6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5">
        <f t="shared" si="105"/>
        <v>28.002083333333335</v>
      </c>
      <c r="Q989" t="str">
        <f t="shared" si="107"/>
        <v>film &amp; video</v>
      </c>
      <c r="R989" t="str">
        <f t="shared" si="108"/>
        <v>documentary</v>
      </c>
      <c r="S989" s="9">
        <f t="shared" si="109"/>
        <v>42852.208333333328</v>
      </c>
      <c r="T989" s="9">
        <f t="shared" si="110"/>
        <v>42866.208333333328</v>
      </c>
      <c r="U989">
        <f t="shared" si="111"/>
        <v>2017</v>
      </c>
    </row>
    <row r="990" spans="1:21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6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5">
        <f t="shared" si="105"/>
        <v>76.546875</v>
      </c>
      <c r="Q990" t="str">
        <f t="shared" si="107"/>
        <v>publishing</v>
      </c>
      <c r="R990" t="str">
        <f t="shared" si="108"/>
        <v>radio &amp; podcasts</v>
      </c>
      <c r="S990" s="9">
        <f t="shared" si="109"/>
        <v>42686.25</v>
      </c>
      <c r="T990" s="9">
        <f t="shared" si="110"/>
        <v>42707.25</v>
      </c>
      <c r="U990">
        <f t="shared" si="111"/>
        <v>2016</v>
      </c>
    </row>
    <row r="991" spans="1:21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6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5">
        <f t="shared" si="105"/>
        <v>53.053097345132741</v>
      </c>
      <c r="Q991" t="str">
        <f t="shared" si="107"/>
        <v>publishing</v>
      </c>
      <c r="R991" t="str">
        <f t="shared" si="108"/>
        <v>translations</v>
      </c>
      <c r="S991" s="9">
        <f t="shared" si="109"/>
        <v>43571.208333333328</v>
      </c>
      <c r="T991" s="9">
        <f t="shared" si="110"/>
        <v>43576.208333333328</v>
      </c>
      <c r="U991">
        <f t="shared" si="111"/>
        <v>2019</v>
      </c>
    </row>
    <row r="992" spans="1:21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6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5">
        <f t="shared" si="105"/>
        <v>106.859375</v>
      </c>
      <c r="Q992" t="str">
        <f t="shared" si="107"/>
        <v>film &amp; video</v>
      </c>
      <c r="R992" t="str">
        <f t="shared" si="108"/>
        <v>drama</v>
      </c>
      <c r="S992" s="9">
        <f t="shared" si="109"/>
        <v>42432.25</v>
      </c>
      <c r="T992" s="9">
        <f t="shared" si="110"/>
        <v>42454.208333333328</v>
      </c>
      <c r="U992">
        <f t="shared" si="111"/>
        <v>2016</v>
      </c>
    </row>
    <row r="993" spans="1:21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6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5">
        <f t="shared" si="105"/>
        <v>46.020746887966808</v>
      </c>
      <c r="Q993" t="str">
        <f t="shared" si="107"/>
        <v>music</v>
      </c>
      <c r="R993" t="str">
        <f t="shared" si="108"/>
        <v>rock</v>
      </c>
      <c r="S993" s="9">
        <f t="shared" si="109"/>
        <v>41907.208333333336</v>
      </c>
      <c r="T993" s="9">
        <f t="shared" si="110"/>
        <v>41911.208333333336</v>
      </c>
      <c r="U993">
        <f t="shared" si="111"/>
        <v>2014</v>
      </c>
    </row>
    <row r="994" spans="1:21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6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5">
        <f t="shared" si="105"/>
        <v>100.17424242424242</v>
      </c>
      <c r="Q994" t="str">
        <f t="shared" si="107"/>
        <v>film &amp; video</v>
      </c>
      <c r="R994" t="str">
        <f t="shared" si="108"/>
        <v>drama</v>
      </c>
      <c r="S994" s="9">
        <f t="shared" si="109"/>
        <v>43227.208333333328</v>
      </c>
      <c r="T994" s="9">
        <f t="shared" si="110"/>
        <v>43241.208333333328</v>
      </c>
      <c r="U994">
        <f t="shared" si="111"/>
        <v>2018</v>
      </c>
    </row>
    <row r="995" spans="1:21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6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5">
        <f t="shared" si="105"/>
        <v>101.44</v>
      </c>
      <c r="Q995" t="str">
        <f t="shared" si="107"/>
        <v>photography</v>
      </c>
      <c r="R995" t="str">
        <f t="shared" si="108"/>
        <v>photography books</v>
      </c>
      <c r="S995" s="9">
        <f t="shared" si="109"/>
        <v>42362.25</v>
      </c>
      <c r="T995" s="9">
        <f t="shared" si="110"/>
        <v>42379.25</v>
      </c>
      <c r="U995">
        <f t="shared" si="111"/>
        <v>2015</v>
      </c>
    </row>
    <row r="996" spans="1:21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6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5">
        <f t="shared" si="105"/>
        <v>87.972684085510693</v>
      </c>
      <c r="Q996" t="str">
        <f t="shared" si="107"/>
        <v>publishing</v>
      </c>
      <c r="R996" t="str">
        <f t="shared" si="108"/>
        <v>translations</v>
      </c>
      <c r="S996" s="9">
        <f t="shared" si="109"/>
        <v>41929.208333333336</v>
      </c>
      <c r="T996" s="9">
        <f t="shared" si="110"/>
        <v>41935.208333333336</v>
      </c>
      <c r="U996">
        <f t="shared" si="111"/>
        <v>2014</v>
      </c>
    </row>
    <row r="997" spans="1:21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6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5">
        <f t="shared" si="105"/>
        <v>74.995594713656388</v>
      </c>
      <c r="Q997" t="str">
        <f t="shared" si="107"/>
        <v>food</v>
      </c>
      <c r="R997" t="str">
        <f t="shared" si="108"/>
        <v>food trucks</v>
      </c>
      <c r="S997" s="9">
        <f t="shared" si="109"/>
        <v>43408.208333333328</v>
      </c>
      <c r="T997" s="9">
        <f t="shared" si="110"/>
        <v>43437.25</v>
      </c>
      <c r="U997">
        <f t="shared" si="111"/>
        <v>2018</v>
      </c>
    </row>
    <row r="998" spans="1:21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6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5">
        <f t="shared" si="105"/>
        <v>42.982142857142854</v>
      </c>
      <c r="Q998" t="str">
        <f t="shared" si="107"/>
        <v>theater</v>
      </c>
      <c r="R998" t="str">
        <f t="shared" si="108"/>
        <v>plays</v>
      </c>
      <c r="S998" s="9">
        <f t="shared" si="109"/>
        <v>41276.25</v>
      </c>
      <c r="T998" s="9">
        <f t="shared" si="110"/>
        <v>41306.25</v>
      </c>
      <c r="U998">
        <f t="shared" si="111"/>
        <v>2013</v>
      </c>
    </row>
    <row r="999" spans="1:21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6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5">
        <f t="shared" si="105"/>
        <v>33.115107913669064</v>
      </c>
      <c r="Q999" t="str">
        <f t="shared" si="107"/>
        <v>theater</v>
      </c>
      <c r="R999" t="str">
        <f t="shared" si="108"/>
        <v>plays</v>
      </c>
      <c r="S999" s="9">
        <f t="shared" si="109"/>
        <v>41659.25</v>
      </c>
      <c r="T999" s="9">
        <f t="shared" si="110"/>
        <v>41664.25</v>
      </c>
      <c r="U999">
        <f t="shared" si="111"/>
        <v>2014</v>
      </c>
    </row>
    <row r="1000" spans="1:21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6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5">
        <f t="shared" si="105"/>
        <v>101.13101604278074</v>
      </c>
      <c r="Q1000" t="str">
        <f t="shared" si="107"/>
        <v>music</v>
      </c>
      <c r="R1000" t="str">
        <f t="shared" si="108"/>
        <v>indie rock</v>
      </c>
      <c r="S1000" s="9">
        <f t="shared" si="109"/>
        <v>40220.25</v>
      </c>
      <c r="T1000" s="9">
        <f t="shared" si="110"/>
        <v>40234.25</v>
      </c>
      <c r="U1000">
        <f t="shared" si="111"/>
        <v>2010</v>
      </c>
    </row>
    <row r="1001" spans="1:21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6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5">
        <f t="shared" si="105"/>
        <v>55.98841354723708</v>
      </c>
      <c r="Q1001" t="str">
        <f t="shared" si="107"/>
        <v>food</v>
      </c>
      <c r="R1001" t="str">
        <f t="shared" si="108"/>
        <v>food trucks</v>
      </c>
      <c r="S1001" s="9">
        <f t="shared" si="109"/>
        <v>42550.208333333328</v>
      </c>
      <c r="T1001" s="9">
        <f t="shared" si="110"/>
        <v>42557.208333333328</v>
      </c>
      <c r="U1001">
        <f t="shared" si="111"/>
        <v>2016</v>
      </c>
    </row>
  </sheetData>
  <conditionalFormatting sqref="G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ntainsText" dxfId="11" priority="4" operator="containsText" text="live">
      <formula>NOT(ISERROR(SEARCH("live",G1)))</formula>
    </cfRule>
    <cfRule type="containsText" dxfId="10" priority="5" operator="containsText" text="live">
      <formula>NOT(ISERROR(SEARCH("live",G1)))</formula>
    </cfRule>
    <cfRule type="containsText" dxfId="9" priority="6" operator="containsText" text="canceled">
      <formula>NOT(ISERROR(SEARCH("canceled",G1)))</formula>
    </cfRule>
    <cfRule type="containsText" dxfId="8" priority="7" operator="containsText" text="successful">
      <formula>NOT(ISERROR(SEARCH("successful",G1)))</formula>
    </cfRule>
    <cfRule type="containsText" dxfId="7" priority="9" operator="containsText" text="failed">
      <formula>NOT(ISERROR(SEARCH("failed",G1)))</formula>
    </cfRule>
    <cfRule type="cellIs" priority="10" operator="equal">
      <formula>"failed"</formula>
    </cfRule>
  </conditionalFormatting>
  <conditionalFormatting sqref="G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ellIs" dxfId="6" priority="8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1C54-71A3-4819-8223-61D93D1ED2AE}">
  <dimension ref="A1:F14"/>
  <sheetViews>
    <sheetView zoomScaleNormal="100" workbookViewId="0">
      <selection activeCell="C33" sqref="C33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</cols>
  <sheetData>
    <row r="1" spans="1:6" x14ac:dyDescent="0.6">
      <c r="A1" s="6" t="s">
        <v>6</v>
      </c>
      <c r="B1" t="s">
        <v>2037</v>
      </c>
    </row>
    <row r="3" spans="1:6" x14ac:dyDescent="0.6">
      <c r="A3" s="6" t="s">
        <v>2035</v>
      </c>
      <c r="B3" s="6" t="s">
        <v>2036</v>
      </c>
    </row>
    <row r="4" spans="1:6" x14ac:dyDescent="0.6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6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7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6">
      <c r="A7" s="7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7" t="s">
        <v>2041</v>
      </c>
      <c r="E8">
        <v>4</v>
      </c>
      <c r="F8">
        <v>4</v>
      </c>
    </row>
    <row r="9" spans="1:6" x14ac:dyDescent="0.6">
      <c r="A9" s="7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7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7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7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394C-D096-43E6-A7D5-E1D0599680B6}">
  <dimension ref="A1:F29"/>
  <sheetViews>
    <sheetView workbookViewId="0">
      <selection activeCell="J28" sqref="J28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</cols>
  <sheetData>
    <row r="1" spans="1:6" x14ac:dyDescent="0.6">
      <c r="A1" s="6" t="s">
        <v>6</v>
      </c>
      <c r="B1" t="s">
        <v>2037</v>
      </c>
    </row>
    <row r="3" spans="1:6" x14ac:dyDescent="0.6">
      <c r="A3" s="6" t="s">
        <v>2035</v>
      </c>
      <c r="B3" s="6" t="s">
        <v>2036</v>
      </c>
    </row>
    <row r="4" spans="1:6" x14ac:dyDescent="0.6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6">
      <c r="A5" s="7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6">
      <c r="A6" s="7" t="s">
        <v>2048</v>
      </c>
      <c r="E6">
        <v>4</v>
      </c>
      <c r="F6">
        <v>4</v>
      </c>
    </row>
    <row r="7" spans="1:6" x14ac:dyDescent="0.6">
      <c r="A7" s="7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6">
      <c r="A8" s="7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6">
      <c r="A9" s="7" t="s">
        <v>2051</v>
      </c>
      <c r="C9">
        <v>8</v>
      </c>
      <c r="E9">
        <v>10</v>
      </c>
      <c r="F9">
        <v>18</v>
      </c>
    </row>
    <row r="10" spans="1:6" x14ac:dyDescent="0.6">
      <c r="A10" s="7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6">
      <c r="A11" s="7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6">
      <c r="A12" s="7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6">
      <c r="A13" s="7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6">
      <c r="A14" s="7" t="s">
        <v>2056</v>
      </c>
      <c r="C14">
        <v>3</v>
      </c>
      <c r="E14">
        <v>4</v>
      </c>
      <c r="F14">
        <v>7</v>
      </c>
    </row>
    <row r="15" spans="1:6" x14ac:dyDescent="0.6">
      <c r="A15" s="7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6">
      <c r="A16" s="7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6">
      <c r="A17" s="7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6">
      <c r="A18" s="7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6">
      <c r="A19" s="7" t="s">
        <v>2061</v>
      </c>
      <c r="C19">
        <v>4</v>
      </c>
      <c r="E19">
        <v>4</v>
      </c>
      <c r="F19">
        <v>8</v>
      </c>
    </row>
    <row r="20" spans="1:6" x14ac:dyDescent="0.6">
      <c r="A20" s="7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6">
      <c r="A21" s="7" t="s">
        <v>2063</v>
      </c>
      <c r="C21">
        <v>9</v>
      </c>
      <c r="E21">
        <v>5</v>
      </c>
      <c r="F21">
        <v>14</v>
      </c>
    </row>
    <row r="22" spans="1:6" x14ac:dyDescent="0.6">
      <c r="A22" s="7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6">
      <c r="A23" s="7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6">
      <c r="A24" s="7" t="s">
        <v>2066</v>
      </c>
      <c r="C24">
        <v>7</v>
      </c>
      <c r="E24">
        <v>14</v>
      </c>
      <c r="F24">
        <v>21</v>
      </c>
    </row>
    <row r="25" spans="1:6" x14ac:dyDescent="0.6">
      <c r="A25" s="7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6">
      <c r="A26" s="7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6">
      <c r="A27" s="7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6">
      <c r="A28" s="7" t="s">
        <v>2070</v>
      </c>
      <c r="E28">
        <v>3</v>
      </c>
      <c r="F28">
        <v>3</v>
      </c>
    </row>
    <row r="29" spans="1:6" x14ac:dyDescent="0.6">
      <c r="A29" s="7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8FDB-7794-493B-B207-42797EABDB7B}">
  <dimension ref="A1:E18"/>
  <sheetViews>
    <sheetView workbookViewId="0">
      <selection activeCell="H33" sqref="H33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9.19921875" bestFit="1" customWidth="1"/>
    <col min="5" max="5" width="10.94921875" bestFit="1" customWidth="1"/>
    <col min="6" max="6" width="12.046875" bestFit="1" customWidth="1"/>
    <col min="7" max="7" width="9.69921875" bestFit="1" customWidth="1"/>
    <col min="8" max="8" width="10.44921875" bestFit="1" customWidth="1"/>
    <col min="9" max="9" width="7.19921875" bestFit="1" customWidth="1"/>
    <col min="10" max="10" width="13.296875" bestFit="1" customWidth="1"/>
    <col min="11" max="11" width="11.19921875" bestFit="1" customWidth="1"/>
    <col min="12" max="12" width="4.796875" bestFit="1" customWidth="1"/>
    <col min="13" max="13" width="6.19921875" bestFit="1" customWidth="1"/>
    <col min="14" max="14" width="5.69921875" bestFit="1" customWidth="1"/>
    <col min="15" max="15" width="12.046875" bestFit="1" customWidth="1"/>
    <col min="16" max="16" width="9.69921875" bestFit="1" customWidth="1"/>
    <col min="17" max="17" width="10.44921875" bestFit="1" customWidth="1"/>
    <col min="18" max="18" width="7.19921875" bestFit="1" customWidth="1"/>
    <col min="19" max="19" width="10.44921875" bestFit="1" customWidth="1"/>
    <col min="20" max="20" width="11.19921875" bestFit="1" customWidth="1"/>
    <col min="21" max="21" width="4.796875" bestFit="1" customWidth="1"/>
    <col min="22" max="22" width="6.19921875" bestFit="1" customWidth="1"/>
    <col min="23" max="23" width="9.796875" bestFit="1" customWidth="1"/>
    <col min="24" max="24" width="5.69921875" bestFit="1" customWidth="1"/>
    <col min="25" max="25" width="12.046875" bestFit="1" customWidth="1"/>
    <col min="26" max="26" width="9.69921875" bestFit="1" customWidth="1"/>
    <col min="27" max="27" width="10.44921875" bestFit="1" customWidth="1"/>
    <col min="28" max="28" width="7.19921875" bestFit="1" customWidth="1"/>
    <col min="29" max="29" width="14.19921875" bestFit="1" customWidth="1"/>
    <col min="30" max="30" width="10.94921875" bestFit="1" customWidth="1"/>
    <col min="31" max="34" width="4.796875" bestFit="1" customWidth="1"/>
    <col min="35" max="35" width="14.19921875" bestFit="1" customWidth="1"/>
    <col min="36" max="36" width="10.94921875" bestFit="1" customWidth="1"/>
  </cols>
  <sheetData>
    <row r="1" spans="1:5" x14ac:dyDescent="0.6">
      <c r="A1" s="6" t="s">
        <v>2031</v>
      </c>
      <c r="B1" t="s">
        <v>2037</v>
      </c>
    </row>
    <row r="2" spans="1:5" x14ac:dyDescent="0.6">
      <c r="A2" s="6" t="s">
        <v>2073</v>
      </c>
      <c r="B2" s="7">
        <v>2015</v>
      </c>
    </row>
    <row r="4" spans="1:5" x14ac:dyDescent="0.6">
      <c r="A4" s="6" t="s">
        <v>2035</v>
      </c>
      <c r="B4" s="6" t="s">
        <v>2036</v>
      </c>
    </row>
    <row r="5" spans="1:5" x14ac:dyDescent="0.6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6">
      <c r="A6" s="10" t="s">
        <v>2074</v>
      </c>
      <c r="B6">
        <v>1</v>
      </c>
      <c r="C6">
        <v>2</v>
      </c>
      <c r="D6">
        <v>8</v>
      </c>
      <c r="E6">
        <v>11</v>
      </c>
    </row>
    <row r="7" spans="1:5" x14ac:dyDescent="0.6">
      <c r="A7" s="10" t="s">
        <v>2075</v>
      </c>
      <c r="B7">
        <v>2</v>
      </c>
      <c r="C7">
        <v>3</v>
      </c>
      <c r="D7">
        <v>4</v>
      </c>
      <c r="E7">
        <v>9</v>
      </c>
    </row>
    <row r="8" spans="1:5" x14ac:dyDescent="0.6">
      <c r="A8" s="10" t="s">
        <v>2076</v>
      </c>
      <c r="C8">
        <v>1</v>
      </c>
      <c r="D8">
        <v>2</v>
      </c>
      <c r="E8">
        <v>3</v>
      </c>
    </row>
    <row r="9" spans="1:5" x14ac:dyDescent="0.6">
      <c r="A9" s="10" t="s">
        <v>2077</v>
      </c>
      <c r="C9">
        <v>3</v>
      </c>
      <c r="D9">
        <v>4</v>
      </c>
      <c r="E9">
        <v>7</v>
      </c>
    </row>
    <row r="10" spans="1:5" x14ac:dyDescent="0.6">
      <c r="A10" s="10" t="s">
        <v>2078</v>
      </c>
      <c r="C10">
        <v>2</v>
      </c>
      <c r="D10">
        <v>5</v>
      </c>
      <c r="E10">
        <v>7</v>
      </c>
    </row>
    <row r="11" spans="1:5" x14ac:dyDescent="0.6">
      <c r="A11" s="10" t="s">
        <v>2079</v>
      </c>
      <c r="C11">
        <v>5</v>
      </c>
      <c r="D11">
        <v>9</v>
      </c>
      <c r="E11">
        <v>14</v>
      </c>
    </row>
    <row r="12" spans="1:5" x14ac:dyDescent="0.6">
      <c r="A12" s="10" t="s">
        <v>2080</v>
      </c>
      <c r="C12">
        <v>6</v>
      </c>
      <c r="D12">
        <v>5</v>
      </c>
      <c r="E12">
        <v>11</v>
      </c>
    </row>
    <row r="13" spans="1:5" x14ac:dyDescent="0.6">
      <c r="A13" s="10" t="s">
        <v>2081</v>
      </c>
      <c r="B13">
        <v>1</v>
      </c>
      <c r="C13">
        <v>6</v>
      </c>
      <c r="D13">
        <v>4</v>
      </c>
      <c r="E13">
        <v>11</v>
      </c>
    </row>
    <row r="14" spans="1:5" x14ac:dyDescent="0.6">
      <c r="A14" s="10" t="s">
        <v>2082</v>
      </c>
      <c r="B14">
        <v>1</v>
      </c>
      <c r="C14">
        <v>2</v>
      </c>
      <c r="D14">
        <v>4</v>
      </c>
      <c r="E14">
        <v>7</v>
      </c>
    </row>
    <row r="15" spans="1:5" x14ac:dyDescent="0.6">
      <c r="A15" s="10" t="s">
        <v>2083</v>
      </c>
      <c r="C15">
        <v>5</v>
      </c>
      <c r="D15">
        <v>4</v>
      </c>
      <c r="E15">
        <v>9</v>
      </c>
    </row>
    <row r="16" spans="1:5" x14ac:dyDescent="0.6">
      <c r="A16" s="10" t="s">
        <v>2084</v>
      </c>
      <c r="B16">
        <v>1</v>
      </c>
      <c r="C16">
        <v>4</v>
      </c>
      <c r="D16">
        <v>3</v>
      </c>
      <c r="E16">
        <v>8</v>
      </c>
    </row>
    <row r="17" spans="1:5" x14ac:dyDescent="0.6">
      <c r="A17" s="10" t="s">
        <v>2085</v>
      </c>
      <c r="B17">
        <v>1</v>
      </c>
      <c r="C17">
        <v>3</v>
      </c>
      <c r="D17">
        <v>2</v>
      </c>
      <c r="E17">
        <v>6</v>
      </c>
    </row>
    <row r="18" spans="1:5" x14ac:dyDescent="0.6">
      <c r="A18" s="10" t="s">
        <v>2034</v>
      </c>
      <c r="B18">
        <v>7</v>
      </c>
      <c r="C18">
        <v>42</v>
      </c>
      <c r="D18">
        <v>54</v>
      </c>
      <c r="E18">
        <v>103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5A29-40CC-4DD7-BA8B-B054032FFCFA}">
  <dimension ref="A1:H13"/>
  <sheetViews>
    <sheetView zoomScale="106" zoomScaleNormal="106" workbookViewId="0">
      <selection activeCell="B5" sqref="B5"/>
    </sheetView>
  </sheetViews>
  <sheetFormatPr defaultRowHeight="15.6" x14ac:dyDescent="0.6"/>
  <cols>
    <col min="1" max="1" width="28.796875" customWidth="1"/>
    <col min="2" max="2" width="20.09765625" customWidth="1"/>
    <col min="3" max="3" width="14.046875" customWidth="1"/>
    <col min="4" max="4" width="20.19921875" customWidth="1"/>
    <col min="5" max="5" width="14.69921875" customWidth="1"/>
    <col min="6" max="6" width="22.796875" customWidth="1"/>
    <col min="7" max="7" width="21.69921875" customWidth="1"/>
    <col min="8" max="8" width="18.546875" customWidth="1"/>
  </cols>
  <sheetData>
    <row r="1" spans="1:8" x14ac:dyDescent="0.6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6">
      <c r="A2" s="1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4">
        <f>B2/$E2</f>
        <v>0.58823529411764708</v>
      </c>
      <c r="G2" s="14">
        <f t="shared" ref="G2:H13" si="0">C2/$E2</f>
        <v>0.39215686274509803</v>
      </c>
      <c r="H2" s="14">
        <f t="shared" si="0"/>
        <v>1.9607843137254902E-2</v>
      </c>
    </row>
    <row r="3" spans="1:8" x14ac:dyDescent="0.6">
      <c r="A3" s="12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>SUM(B3:D3)</f>
        <v>231</v>
      </c>
      <c r="F3" s="14">
        <f t="shared" ref="F3:F13" si="1">B3/$E3</f>
        <v>0.82683982683982682</v>
      </c>
      <c r="G3" s="14">
        <f t="shared" si="0"/>
        <v>0.16450216450216451</v>
      </c>
      <c r="H3" s="14">
        <f t="shared" si="0"/>
        <v>8.658008658008658E-3</v>
      </c>
    </row>
    <row r="4" spans="1:8" x14ac:dyDescent="0.6">
      <c r="A4" s="12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ref="E4:E13" si="2">SUM(B4:D4)</f>
        <v>315</v>
      </c>
      <c r="F4" s="14">
        <f t="shared" si="1"/>
        <v>0.52063492063492067</v>
      </c>
      <c r="G4" s="14">
        <f t="shared" si="0"/>
        <v>0.4</v>
      </c>
      <c r="H4" s="14">
        <f t="shared" si="0"/>
        <v>7.9365079365079361E-2</v>
      </c>
    </row>
    <row r="5" spans="1:8" x14ac:dyDescent="0.6">
      <c r="A5" s="12" t="s">
        <v>2097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2"/>
        <v>9</v>
      </c>
      <c r="F5" s="14">
        <f t="shared" si="1"/>
        <v>0.44444444444444442</v>
      </c>
      <c r="G5" s="14">
        <f t="shared" si="0"/>
        <v>0.55555555555555558</v>
      </c>
      <c r="H5" s="14">
        <f t="shared" si="0"/>
        <v>0</v>
      </c>
    </row>
    <row r="6" spans="1:8" x14ac:dyDescent="0.6">
      <c r="A6" s="12" t="s">
        <v>2098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2"/>
        <v>10</v>
      </c>
      <c r="F6" s="14">
        <f t="shared" si="1"/>
        <v>1</v>
      </c>
      <c r="G6" s="14">
        <f t="shared" si="0"/>
        <v>0</v>
      </c>
      <c r="H6" s="14">
        <f t="shared" si="0"/>
        <v>0</v>
      </c>
    </row>
    <row r="7" spans="1:8" x14ac:dyDescent="0.6">
      <c r="A7" s="12" t="s">
        <v>2099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2"/>
        <v>7</v>
      </c>
      <c r="F7" s="14">
        <f t="shared" si="1"/>
        <v>1</v>
      </c>
      <c r="G7" s="14">
        <f t="shared" si="0"/>
        <v>0</v>
      </c>
      <c r="H7" s="14">
        <f t="shared" si="0"/>
        <v>0</v>
      </c>
    </row>
    <row r="8" spans="1:8" x14ac:dyDescent="0.6">
      <c r="A8" s="12" t="s">
        <v>2100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2"/>
        <v>14</v>
      </c>
      <c r="F8" s="14">
        <f t="shared" si="1"/>
        <v>0.7857142857142857</v>
      </c>
      <c r="G8" s="14">
        <f t="shared" si="0"/>
        <v>0.21428571428571427</v>
      </c>
      <c r="H8" s="14">
        <f t="shared" si="0"/>
        <v>0</v>
      </c>
    </row>
    <row r="9" spans="1:8" x14ac:dyDescent="0.6">
      <c r="A9" s="11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2"/>
        <v>7</v>
      </c>
      <c r="F9" s="14">
        <f t="shared" si="1"/>
        <v>1</v>
      </c>
      <c r="G9" s="14">
        <f t="shared" si="0"/>
        <v>0</v>
      </c>
      <c r="H9" s="14">
        <f t="shared" si="0"/>
        <v>0</v>
      </c>
    </row>
    <row r="10" spans="1:8" x14ac:dyDescent="0.6">
      <c r="A10" s="11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2"/>
        <v>12</v>
      </c>
      <c r="F10" s="14">
        <f t="shared" si="1"/>
        <v>0.66666666666666663</v>
      </c>
      <c r="G10" s="14">
        <f t="shared" si="0"/>
        <v>0.25</v>
      </c>
      <c r="H10" s="14">
        <f t="shared" si="0"/>
        <v>8.3333333333333329E-2</v>
      </c>
    </row>
    <row r="11" spans="1:8" x14ac:dyDescent="0.6">
      <c r="A11" s="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2"/>
        <v>14</v>
      </c>
      <c r="F11" s="14">
        <f t="shared" si="1"/>
        <v>0.7857142857142857</v>
      </c>
      <c r="G11" s="14">
        <f t="shared" si="0"/>
        <v>0.21428571428571427</v>
      </c>
      <c r="H11" s="14">
        <f t="shared" si="0"/>
        <v>0</v>
      </c>
    </row>
    <row r="12" spans="1:8" x14ac:dyDescent="0.6">
      <c r="A12" s="11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2"/>
        <v>11</v>
      </c>
      <c r="F12" s="14">
        <f t="shared" si="1"/>
        <v>0.72727272727272729</v>
      </c>
      <c r="G12" s="14">
        <f t="shared" si="0"/>
        <v>0.27272727272727271</v>
      </c>
      <c r="H12" s="14">
        <f t="shared" si="0"/>
        <v>0</v>
      </c>
    </row>
    <row r="13" spans="1:8" x14ac:dyDescent="0.6">
      <c r="A13" s="11" t="s">
        <v>2105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2"/>
        <v>305</v>
      </c>
      <c r="F13" s="14">
        <f t="shared" si="1"/>
        <v>0.3737704918032787</v>
      </c>
      <c r="G13" s="14">
        <f t="shared" si="0"/>
        <v>0.53442622950819674</v>
      </c>
      <c r="H13" s="14">
        <f t="shared" si="0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D508-8074-4040-B3AC-8A7238212185}">
  <sheetPr filterMode="1"/>
  <dimension ref="A1:F1001"/>
  <sheetViews>
    <sheetView workbookViewId="0">
      <selection activeCell="E59" sqref="E59"/>
    </sheetView>
  </sheetViews>
  <sheetFormatPr defaultRowHeight="15.6" x14ac:dyDescent="0.6"/>
  <cols>
    <col min="1" max="1" width="10.796875"/>
    <col min="2" max="2" width="13" bestFit="1" customWidth="1"/>
    <col min="5" max="5" width="10.69921875" customWidth="1"/>
    <col min="6" max="6" width="9.6484375" bestFit="1" customWidth="1"/>
  </cols>
  <sheetData>
    <row r="1" spans="1:6" x14ac:dyDescent="0.6">
      <c r="A1" s="1" t="s">
        <v>4</v>
      </c>
      <c r="B1" s="1" t="s">
        <v>5</v>
      </c>
    </row>
    <row r="2" spans="1:6" hidden="1" x14ac:dyDescent="0.6">
      <c r="A2" t="s">
        <v>14</v>
      </c>
      <c r="B2">
        <v>0</v>
      </c>
    </row>
    <row r="3" spans="1:6" x14ac:dyDescent="0.6">
      <c r="A3" t="s">
        <v>20</v>
      </c>
      <c r="B3">
        <v>158</v>
      </c>
    </row>
    <row r="4" spans="1:6" x14ac:dyDescent="0.6">
      <c r="A4" t="s">
        <v>20</v>
      </c>
      <c r="B4">
        <v>1425</v>
      </c>
      <c r="E4" t="s">
        <v>2106</v>
      </c>
      <c r="F4">
        <f>AVERAGE(B3:B997)</f>
        <v>728.90251256281408</v>
      </c>
    </row>
    <row r="5" spans="1:6" hidden="1" x14ac:dyDescent="0.6">
      <c r="A5" t="s">
        <v>14</v>
      </c>
      <c r="B5">
        <v>24</v>
      </c>
    </row>
    <row r="6" spans="1:6" hidden="1" x14ac:dyDescent="0.6">
      <c r="A6" t="s">
        <v>14</v>
      </c>
      <c r="B6">
        <v>53</v>
      </c>
    </row>
    <row r="7" spans="1:6" x14ac:dyDescent="0.6">
      <c r="A7" t="s">
        <v>20</v>
      </c>
      <c r="B7">
        <v>174</v>
      </c>
      <c r="E7" t="s">
        <v>2107</v>
      </c>
      <c r="F7">
        <f>_xlfn.VAR.P(B2:B997)</f>
        <v>1297302.7620320639</v>
      </c>
    </row>
    <row r="8" spans="1:6" hidden="1" x14ac:dyDescent="0.6">
      <c r="A8" t="s">
        <v>14</v>
      </c>
      <c r="B8">
        <v>18</v>
      </c>
    </row>
    <row r="9" spans="1:6" x14ac:dyDescent="0.6">
      <c r="A9" t="s">
        <v>20</v>
      </c>
      <c r="B9">
        <v>227</v>
      </c>
      <c r="E9" t="s">
        <v>2113</v>
      </c>
      <c r="F9">
        <f>MAX(B3:B997)</f>
        <v>7295</v>
      </c>
    </row>
    <row r="10" spans="1:6" hidden="1" x14ac:dyDescent="0.6">
      <c r="A10" t="s">
        <v>47</v>
      </c>
      <c r="B10">
        <v>708</v>
      </c>
    </row>
    <row r="11" spans="1:6" hidden="1" x14ac:dyDescent="0.6">
      <c r="A11" t="s">
        <v>14</v>
      </c>
      <c r="B11">
        <v>44</v>
      </c>
    </row>
    <row r="12" spans="1:6" x14ac:dyDescent="0.6">
      <c r="A12" t="s">
        <v>20</v>
      </c>
      <c r="B12">
        <v>220</v>
      </c>
      <c r="E12" t="s">
        <v>2112</v>
      </c>
      <c r="F12">
        <f>MIN(B3:B997)</f>
        <v>0</v>
      </c>
    </row>
    <row r="13" spans="1:6" hidden="1" x14ac:dyDescent="0.6">
      <c r="A13" t="s">
        <v>14</v>
      </c>
      <c r="B13">
        <v>27</v>
      </c>
    </row>
    <row r="14" spans="1:6" hidden="1" x14ac:dyDescent="0.6">
      <c r="A14" t="s">
        <v>14</v>
      </c>
      <c r="B14">
        <v>55</v>
      </c>
    </row>
    <row r="15" spans="1:6" x14ac:dyDescent="0.6">
      <c r="A15" t="s">
        <v>20</v>
      </c>
      <c r="B15">
        <v>98</v>
      </c>
      <c r="E15" t="s">
        <v>2108</v>
      </c>
      <c r="F15">
        <f>MEDIAN(B3:B997)</f>
        <v>185</v>
      </c>
    </row>
    <row r="16" spans="1:6" hidden="1" x14ac:dyDescent="0.6">
      <c r="A16" t="s">
        <v>14</v>
      </c>
      <c r="B16">
        <v>200</v>
      </c>
    </row>
    <row r="17" spans="1:6" hidden="1" x14ac:dyDescent="0.6">
      <c r="A17" t="s">
        <v>14</v>
      </c>
      <c r="B17">
        <v>452</v>
      </c>
    </row>
    <row r="18" spans="1:6" x14ac:dyDescent="0.6">
      <c r="A18" t="s">
        <v>20</v>
      </c>
      <c r="B18">
        <v>100</v>
      </c>
      <c r="E18" t="s">
        <v>2109</v>
      </c>
      <c r="F18">
        <f>_xlfn.QUARTILE.EXC(B3:B997,1)</f>
        <v>86</v>
      </c>
    </row>
    <row r="19" spans="1:6" x14ac:dyDescent="0.6">
      <c r="A19" t="s">
        <v>20</v>
      </c>
      <c r="B19">
        <v>1249</v>
      </c>
      <c r="E19" t="s">
        <v>2110</v>
      </c>
      <c r="F19">
        <f>_xlfn.QUARTILE.EXC(B3:B997,2)</f>
        <v>185</v>
      </c>
    </row>
    <row r="20" spans="1:6" hidden="1" x14ac:dyDescent="0.6">
      <c r="A20" t="s">
        <v>74</v>
      </c>
      <c r="B20">
        <v>135</v>
      </c>
    </row>
    <row r="21" spans="1:6" hidden="1" x14ac:dyDescent="0.6">
      <c r="A21" t="s">
        <v>14</v>
      </c>
      <c r="B21">
        <v>674</v>
      </c>
    </row>
    <row r="22" spans="1:6" x14ac:dyDescent="0.6">
      <c r="A22" t="s">
        <v>20</v>
      </c>
      <c r="B22">
        <v>1396</v>
      </c>
      <c r="E22" t="s">
        <v>2111</v>
      </c>
      <c r="F22">
        <f>_xlfn.QUARTILE.EXC(B3:B997,3)</f>
        <v>926</v>
      </c>
    </row>
    <row r="23" spans="1:6" hidden="1" x14ac:dyDescent="0.6">
      <c r="A23" t="s">
        <v>14</v>
      </c>
      <c r="B23">
        <v>558</v>
      </c>
    </row>
    <row r="24" spans="1:6" x14ac:dyDescent="0.6">
      <c r="A24" t="s">
        <v>20</v>
      </c>
      <c r="B24">
        <v>890</v>
      </c>
    </row>
    <row r="25" spans="1:6" x14ac:dyDescent="0.6">
      <c r="A25" t="s">
        <v>20</v>
      </c>
      <c r="B25">
        <v>142</v>
      </c>
      <c r="E25" t="s">
        <v>2114</v>
      </c>
      <c r="F25">
        <f>F22-F18</f>
        <v>840</v>
      </c>
    </row>
    <row r="26" spans="1:6" x14ac:dyDescent="0.6">
      <c r="A26" t="s">
        <v>20</v>
      </c>
      <c r="B26">
        <v>2673</v>
      </c>
      <c r="E26" t="s">
        <v>2115</v>
      </c>
      <c r="F26">
        <f>MODE(B3:B997)</f>
        <v>1</v>
      </c>
    </row>
    <row r="27" spans="1:6" x14ac:dyDescent="0.6">
      <c r="A27" t="s">
        <v>20</v>
      </c>
      <c r="B27">
        <v>163</v>
      </c>
    </row>
    <row r="28" spans="1:6" hidden="1" x14ac:dyDescent="0.6">
      <c r="A28" t="s">
        <v>74</v>
      </c>
      <c r="B28">
        <v>1480</v>
      </c>
    </row>
    <row r="29" spans="1:6" hidden="1" x14ac:dyDescent="0.6">
      <c r="A29" t="s">
        <v>14</v>
      </c>
      <c r="B29">
        <v>15</v>
      </c>
    </row>
    <row r="30" spans="1:6" x14ac:dyDescent="0.6">
      <c r="A30" t="s">
        <v>20</v>
      </c>
      <c r="B30">
        <v>2220</v>
      </c>
    </row>
    <row r="31" spans="1:6" x14ac:dyDescent="0.6">
      <c r="A31" t="s">
        <v>20</v>
      </c>
      <c r="B31">
        <v>1606</v>
      </c>
    </row>
    <row r="32" spans="1:6" x14ac:dyDescent="0.6">
      <c r="A32" t="s">
        <v>20</v>
      </c>
      <c r="B32">
        <v>129</v>
      </c>
    </row>
    <row r="33" spans="1:2" x14ac:dyDescent="0.6">
      <c r="A33" t="s">
        <v>20</v>
      </c>
      <c r="B33">
        <v>226</v>
      </c>
    </row>
    <row r="34" spans="1:2" hidden="1" x14ac:dyDescent="0.6">
      <c r="A34" t="s">
        <v>14</v>
      </c>
      <c r="B34">
        <v>2307</v>
      </c>
    </row>
    <row r="35" spans="1:2" x14ac:dyDescent="0.6">
      <c r="A35" t="s">
        <v>20</v>
      </c>
      <c r="B35">
        <v>5419</v>
      </c>
    </row>
    <row r="36" spans="1:2" x14ac:dyDescent="0.6">
      <c r="A36" t="s">
        <v>20</v>
      </c>
      <c r="B36">
        <v>165</v>
      </c>
    </row>
    <row r="37" spans="1:2" x14ac:dyDescent="0.6">
      <c r="A37" t="s">
        <v>20</v>
      </c>
      <c r="B37">
        <v>1965</v>
      </c>
    </row>
    <row r="38" spans="1:2" x14ac:dyDescent="0.6">
      <c r="A38" t="s">
        <v>20</v>
      </c>
      <c r="B38">
        <v>16</v>
      </c>
    </row>
    <row r="39" spans="1:2" x14ac:dyDescent="0.6">
      <c r="A39" t="s">
        <v>20</v>
      </c>
      <c r="B39">
        <v>107</v>
      </c>
    </row>
    <row r="40" spans="1:2" x14ac:dyDescent="0.6">
      <c r="A40" t="s">
        <v>20</v>
      </c>
      <c r="B40">
        <v>134</v>
      </c>
    </row>
    <row r="41" spans="1:2" hidden="1" x14ac:dyDescent="0.6">
      <c r="A41" t="s">
        <v>14</v>
      </c>
      <c r="B41">
        <v>88</v>
      </c>
    </row>
    <row r="42" spans="1:2" x14ac:dyDescent="0.6">
      <c r="A42" t="s">
        <v>20</v>
      </c>
      <c r="B42">
        <v>198</v>
      </c>
    </row>
    <row r="43" spans="1:2" x14ac:dyDescent="0.6">
      <c r="A43" t="s">
        <v>20</v>
      </c>
      <c r="B43">
        <v>111</v>
      </c>
    </row>
    <row r="44" spans="1:2" x14ac:dyDescent="0.6">
      <c r="A44" t="s">
        <v>20</v>
      </c>
      <c r="B44">
        <v>222</v>
      </c>
    </row>
    <row r="45" spans="1:2" x14ac:dyDescent="0.6">
      <c r="A45" t="s">
        <v>20</v>
      </c>
      <c r="B45">
        <v>6212</v>
      </c>
    </row>
    <row r="46" spans="1:2" x14ac:dyDescent="0.6">
      <c r="A46" t="s">
        <v>20</v>
      </c>
      <c r="B46">
        <v>98</v>
      </c>
    </row>
    <row r="47" spans="1:2" hidden="1" x14ac:dyDescent="0.6">
      <c r="A47" t="s">
        <v>14</v>
      </c>
      <c r="B47">
        <v>48</v>
      </c>
    </row>
    <row r="48" spans="1:2" x14ac:dyDescent="0.6">
      <c r="A48" t="s">
        <v>20</v>
      </c>
      <c r="B48">
        <v>92</v>
      </c>
    </row>
    <row r="49" spans="1:2" x14ac:dyDescent="0.6">
      <c r="A49" t="s">
        <v>20</v>
      </c>
      <c r="B49">
        <v>149</v>
      </c>
    </row>
    <row r="50" spans="1:2" x14ac:dyDescent="0.6">
      <c r="A50" t="s">
        <v>20</v>
      </c>
      <c r="B50">
        <v>2431</v>
      </c>
    </row>
    <row r="51" spans="1:2" x14ac:dyDescent="0.6">
      <c r="A51" t="s">
        <v>20</v>
      </c>
      <c r="B51">
        <v>303</v>
      </c>
    </row>
    <row r="52" spans="1:2" hidden="1" x14ac:dyDescent="0.6">
      <c r="A52" t="s">
        <v>14</v>
      </c>
      <c r="B52">
        <v>1</v>
      </c>
    </row>
    <row r="53" spans="1:2" hidden="1" x14ac:dyDescent="0.6">
      <c r="A53" t="s">
        <v>14</v>
      </c>
      <c r="B53">
        <v>1467</v>
      </c>
    </row>
    <row r="54" spans="1:2" hidden="1" x14ac:dyDescent="0.6">
      <c r="A54" t="s">
        <v>14</v>
      </c>
      <c r="B54">
        <v>75</v>
      </c>
    </row>
    <row r="55" spans="1:2" x14ac:dyDescent="0.6">
      <c r="A55" t="s">
        <v>20</v>
      </c>
      <c r="B55">
        <v>209</v>
      </c>
    </row>
    <row r="56" spans="1:2" hidden="1" x14ac:dyDescent="0.6">
      <c r="A56" t="s">
        <v>14</v>
      </c>
      <c r="B56">
        <v>120</v>
      </c>
    </row>
    <row r="57" spans="1:2" x14ac:dyDescent="0.6">
      <c r="A57" t="s">
        <v>20</v>
      </c>
      <c r="B57">
        <v>131</v>
      </c>
    </row>
    <row r="58" spans="1:2" x14ac:dyDescent="0.6">
      <c r="A58" t="s">
        <v>20</v>
      </c>
      <c r="B58">
        <v>164</v>
      </c>
    </row>
    <row r="59" spans="1:2" x14ac:dyDescent="0.6">
      <c r="A59" t="s">
        <v>20</v>
      </c>
      <c r="B59">
        <v>201</v>
      </c>
    </row>
    <row r="60" spans="1:2" x14ac:dyDescent="0.6">
      <c r="A60" t="s">
        <v>20</v>
      </c>
      <c r="B60">
        <v>211</v>
      </c>
    </row>
    <row r="61" spans="1:2" x14ac:dyDescent="0.6">
      <c r="A61" t="s">
        <v>20</v>
      </c>
      <c r="B61">
        <v>128</v>
      </c>
    </row>
    <row r="62" spans="1:2" x14ac:dyDescent="0.6">
      <c r="A62" t="s">
        <v>20</v>
      </c>
      <c r="B62">
        <v>1600</v>
      </c>
    </row>
    <row r="63" spans="1:2" hidden="1" x14ac:dyDescent="0.6">
      <c r="A63" t="s">
        <v>14</v>
      </c>
      <c r="B63">
        <v>2253</v>
      </c>
    </row>
    <row r="64" spans="1:2" x14ac:dyDescent="0.6">
      <c r="A64" t="s">
        <v>20</v>
      </c>
      <c r="B64">
        <v>249</v>
      </c>
    </row>
    <row r="65" spans="1:2" hidden="1" x14ac:dyDescent="0.6">
      <c r="A65" t="s">
        <v>14</v>
      </c>
      <c r="B65">
        <v>5</v>
      </c>
    </row>
    <row r="66" spans="1:2" hidden="1" x14ac:dyDescent="0.6">
      <c r="A66" t="s">
        <v>14</v>
      </c>
      <c r="B66">
        <v>38</v>
      </c>
    </row>
    <row r="67" spans="1:2" x14ac:dyDescent="0.6">
      <c r="A67" t="s">
        <v>20</v>
      </c>
      <c r="B67">
        <v>236</v>
      </c>
    </row>
    <row r="68" spans="1:2" hidden="1" x14ac:dyDescent="0.6">
      <c r="A68" t="s">
        <v>14</v>
      </c>
      <c r="B68">
        <v>12</v>
      </c>
    </row>
    <row r="69" spans="1:2" x14ac:dyDescent="0.6">
      <c r="A69" t="s">
        <v>20</v>
      </c>
      <c r="B69">
        <v>4065</v>
      </c>
    </row>
    <row r="70" spans="1:2" x14ac:dyDescent="0.6">
      <c r="A70" t="s">
        <v>20</v>
      </c>
      <c r="B70">
        <v>246</v>
      </c>
    </row>
    <row r="71" spans="1:2" hidden="1" x14ac:dyDescent="0.6">
      <c r="A71" t="s">
        <v>74</v>
      </c>
      <c r="B71">
        <v>17</v>
      </c>
    </row>
    <row r="72" spans="1:2" x14ac:dyDescent="0.6">
      <c r="A72" t="s">
        <v>20</v>
      </c>
      <c r="B72">
        <v>2475</v>
      </c>
    </row>
    <row r="73" spans="1:2" x14ac:dyDescent="0.6">
      <c r="A73" t="s">
        <v>20</v>
      </c>
      <c r="B73">
        <v>76</v>
      </c>
    </row>
    <row r="74" spans="1:2" x14ac:dyDescent="0.6">
      <c r="A74" t="s">
        <v>20</v>
      </c>
      <c r="B74">
        <v>54</v>
      </c>
    </row>
    <row r="75" spans="1:2" x14ac:dyDescent="0.6">
      <c r="A75" t="s">
        <v>20</v>
      </c>
      <c r="B75">
        <v>88</v>
      </c>
    </row>
    <row r="76" spans="1:2" x14ac:dyDescent="0.6">
      <c r="A76" t="s">
        <v>20</v>
      </c>
      <c r="B76">
        <v>85</v>
      </c>
    </row>
    <row r="77" spans="1:2" x14ac:dyDescent="0.6">
      <c r="A77" t="s">
        <v>20</v>
      </c>
      <c r="B77">
        <v>170</v>
      </c>
    </row>
    <row r="78" spans="1:2" hidden="1" x14ac:dyDescent="0.6">
      <c r="A78" t="s">
        <v>14</v>
      </c>
      <c r="B78">
        <v>1684</v>
      </c>
    </row>
    <row r="79" spans="1:2" hidden="1" x14ac:dyDescent="0.6">
      <c r="A79" t="s">
        <v>14</v>
      </c>
      <c r="B79">
        <v>56</v>
      </c>
    </row>
    <row r="80" spans="1:2" x14ac:dyDescent="0.6">
      <c r="A80" t="s">
        <v>20</v>
      </c>
      <c r="B80">
        <v>330</v>
      </c>
    </row>
    <row r="81" spans="1:2" hidden="1" x14ac:dyDescent="0.6">
      <c r="A81" t="s">
        <v>14</v>
      </c>
      <c r="B81">
        <v>838</v>
      </c>
    </row>
    <row r="82" spans="1:2" x14ac:dyDescent="0.6">
      <c r="A82" t="s">
        <v>20</v>
      </c>
      <c r="B82">
        <v>127</v>
      </c>
    </row>
    <row r="83" spans="1:2" x14ac:dyDescent="0.6">
      <c r="A83" t="s">
        <v>20</v>
      </c>
      <c r="B83">
        <v>411</v>
      </c>
    </row>
    <row r="84" spans="1:2" x14ac:dyDescent="0.6">
      <c r="A84" t="s">
        <v>20</v>
      </c>
      <c r="B84">
        <v>180</v>
      </c>
    </row>
    <row r="85" spans="1:2" hidden="1" x14ac:dyDescent="0.6">
      <c r="A85" t="s">
        <v>14</v>
      </c>
      <c r="B85">
        <v>1000</v>
      </c>
    </row>
    <row r="86" spans="1:2" x14ac:dyDescent="0.6">
      <c r="A86" t="s">
        <v>20</v>
      </c>
      <c r="B86">
        <v>374</v>
      </c>
    </row>
    <row r="87" spans="1:2" x14ac:dyDescent="0.6">
      <c r="A87" t="s">
        <v>20</v>
      </c>
      <c r="B87">
        <v>71</v>
      </c>
    </row>
    <row r="88" spans="1:2" x14ac:dyDescent="0.6">
      <c r="A88" t="s">
        <v>20</v>
      </c>
      <c r="B88">
        <v>203</v>
      </c>
    </row>
    <row r="89" spans="1:2" hidden="1" x14ac:dyDescent="0.6">
      <c r="A89" t="s">
        <v>14</v>
      </c>
      <c r="B89">
        <v>1482</v>
      </c>
    </row>
    <row r="90" spans="1:2" x14ac:dyDescent="0.6">
      <c r="A90" t="s">
        <v>20</v>
      </c>
      <c r="B90">
        <v>113</v>
      </c>
    </row>
    <row r="91" spans="1:2" x14ac:dyDescent="0.6">
      <c r="A91" t="s">
        <v>20</v>
      </c>
      <c r="B91">
        <v>96</v>
      </c>
    </row>
    <row r="92" spans="1:2" hidden="1" x14ac:dyDescent="0.6">
      <c r="A92" t="s">
        <v>14</v>
      </c>
      <c r="B92">
        <v>106</v>
      </c>
    </row>
    <row r="93" spans="1:2" hidden="1" x14ac:dyDescent="0.6">
      <c r="A93" t="s">
        <v>14</v>
      </c>
      <c r="B93">
        <v>679</v>
      </c>
    </row>
    <row r="94" spans="1:2" x14ac:dyDescent="0.6">
      <c r="A94" t="s">
        <v>20</v>
      </c>
      <c r="B94">
        <v>498</v>
      </c>
    </row>
    <row r="95" spans="1:2" hidden="1" x14ac:dyDescent="0.6">
      <c r="A95" t="s">
        <v>74</v>
      </c>
      <c r="B95">
        <v>610</v>
      </c>
    </row>
    <row r="96" spans="1:2" x14ac:dyDescent="0.6">
      <c r="A96" t="s">
        <v>20</v>
      </c>
      <c r="B96">
        <v>180</v>
      </c>
    </row>
    <row r="97" spans="1:2" x14ac:dyDescent="0.6">
      <c r="A97" t="s">
        <v>20</v>
      </c>
      <c r="B97">
        <v>27</v>
      </c>
    </row>
    <row r="98" spans="1:2" x14ac:dyDescent="0.6">
      <c r="A98" t="s">
        <v>20</v>
      </c>
      <c r="B98">
        <v>2331</v>
      </c>
    </row>
    <row r="99" spans="1:2" x14ac:dyDescent="0.6">
      <c r="A99" t="s">
        <v>20</v>
      </c>
      <c r="B99">
        <v>113</v>
      </c>
    </row>
    <row r="100" spans="1:2" hidden="1" x14ac:dyDescent="0.6">
      <c r="A100" t="s">
        <v>14</v>
      </c>
      <c r="B100">
        <v>1220</v>
      </c>
    </row>
    <row r="101" spans="1:2" x14ac:dyDescent="0.6">
      <c r="A101" t="s">
        <v>20</v>
      </c>
      <c r="B101">
        <v>164</v>
      </c>
    </row>
    <row r="102" spans="1:2" hidden="1" x14ac:dyDescent="0.6">
      <c r="A102" t="s">
        <v>14</v>
      </c>
      <c r="B102">
        <v>1</v>
      </c>
    </row>
    <row r="103" spans="1:2" x14ac:dyDescent="0.6">
      <c r="A103" t="s">
        <v>20</v>
      </c>
      <c r="B103">
        <v>164</v>
      </c>
    </row>
    <row r="104" spans="1:2" x14ac:dyDescent="0.6">
      <c r="A104" t="s">
        <v>20</v>
      </c>
      <c r="B104">
        <v>336</v>
      </c>
    </row>
    <row r="105" spans="1:2" hidden="1" x14ac:dyDescent="0.6">
      <c r="A105" t="s">
        <v>14</v>
      </c>
      <c r="B105">
        <v>37</v>
      </c>
    </row>
    <row r="106" spans="1:2" x14ac:dyDescent="0.6">
      <c r="A106" t="s">
        <v>20</v>
      </c>
      <c r="B106">
        <v>1917</v>
      </c>
    </row>
    <row r="107" spans="1:2" x14ac:dyDescent="0.6">
      <c r="A107" t="s">
        <v>20</v>
      </c>
      <c r="B107">
        <v>95</v>
      </c>
    </row>
    <row r="108" spans="1:2" x14ac:dyDescent="0.6">
      <c r="A108" t="s">
        <v>20</v>
      </c>
      <c r="B108">
        <v>147</v>
      </c>
    </row>
    <row r="109" spans="1:2" x14ac:dyDescent="0.6">
      <c r="A109" t="s">
        <v>20</v>
      </c>
      <c r="B109">
        <v>86</v>
      </c>
    </row>
    <row r="110" spans="1:2" x14ac:dyDescent="0.6">
      <c r="A110" t="s">
        <v>20</v>
      </c>
      <c r="B110">
        <v>83</v>
      </c>
    </row>
    <row r="111" spans="1:2" hidden="1" x14ac:dyDescent="0.6">
      <c r="A111" t="s">
        <v>14</v>
      </c>
      <c r="B111">
        <v>60</v>
      </c>
    </row>
    <row r="112" spans="1:2" hidden="1" x14ac:dyDescent="0.6">
      <c r="A112" t="s">
        <v>14</v>
      </c>
      <c r="B112">
        <v>296</v>
      </c>
    </row>
    <row r="113" spans="1:2" x14ac:dyDescent="0.6">
      <c r="A113" t="s">
        <v>20</v>
      </c>
      <c r="B113">
        <v>676</v>
      </c>
    </row>
    <row r="114" spans="1:2" x14ac:dyDescent="0.6">
      <c r="A114" t="s">
        <v>20</v>
      </c>
      <c r="B114">
        <v>361</v>
      </c>
    </row>
    <row r="115" spans="1:2" x14ac:dyDescent="0.6">
      <c r="A115" t="s">
        <v>20</v>
      </c>
      <c r="B115">
        <v>131</v>
      </c>
    </row>
    <row r="116" spans="1:2" x14ac:dyDescent="0.6">
      <c r="A116" t="s">
        <v>20</v>
      </c>
      <c r="B116">
        <v>126</v>
      </c>
    </row>
    <row r="117" spans="1:2" hidden="1" x14ac:dyDescent="0.6">
      <c r="A117" t="s">
        <v>14</v>
      </c>
      <c r="B117">
        <v>3304</v>
      </c>
    </row>
    <row r="118" spans="1:2" hidden="1" x14ac:dyDescent="0.6">
      <c r="A118" t="s">
        <v>14</v>
      </c>
      <c r="B118">
        <v>73</v>
      </c>
    </row>
    <row r="119" spans="1:2" x14ac:dyDescent="0.6">
      <c r="A119" t="s">
        <v>20</v>
      </c>
      <c r="B119">
        <v>275</v>
      </c>
    </row>
    <row r="120" spans="1:2" x14ac:dyDescent="0.6">
      <c r="A120" t="s">
        <v>20</v>
      </c>
      <c r="B120">
        <v>67</v>
      </c>
    </row>
    <row r="121" spans="1:2" x14ac:dyDescent="0.6">
      <c r="A121" t="s">
        <v>20</v>
      </c>
      <c r="B121">
        <v>154</v>
      </c>
    </row>
    <row r="122" spans="1:2" x14ac:dyDescent="0.6">
      <c r="A122" t="s">
        <v>20</v>
      </c>
      <c r="B122">
        <v>1782</v>
      </c>
    </row>
    <row r="123" spans="1:2" x14ac:dyDescent="0.6">
      <c r="A123" t="s">
        <v>20</v>
      </c>
      <c r="B123">
        <v>903</v>
      </c>
    </row>
    <row r="124" spans="1:2" hidden="1" x14ac:dyDescent="0.6">
      <c r="A124" t="s">
        <v>14</v>
      </c>
      <c r="B124">
        <v>3387</v>
      </c>
    </row>
    <row r="125" spans="1:2" hidden="1" x14ac:dyDescent="0.6">
      <c r="A125" t="s">
        <v>14</v>
      </c>
      <c r="B125">
        <v>662</v>
      </c>
    </row>
    <row r="126" spans="1:2" x14ac:dyDescent="0.6">
      <c r="A126" t="s">
        <v>20</v>
      </c>
      <c r="B126">
        <v>94</v>
      </c>
    </row>
    <row r="127" spans="1:2" x14ac:dyDescent="0.6">
      <c r="A127" t="s">
        <v>20</v>
      </c>
      <c r="B127">
        <v>180</v>
      </c>
    </row>
    <row r="128" spans="1:2" hidden="1" x14ac:dyDescent="0.6">
      <c r="A128" t="s">
        <v>14</v>
      </c>
      <c r="B128">
        <v>774</v>
      </c>
    </row>
    <row r="129" spans="1:2" hidden="1" x14ac:dyDescent="0.6">
      <c r="A129" t="s">
        <v>14</v>
      </c>
      <c r="B129">
        <v>672</v>
      </c>
    </row>
    <row r="130" spans="1:2" hidden="1" x14ac:dyDescent="0.6">
      <c r="A130" t="s">
        <v>74</v>
      </c>
      <c r="B130">
        <v>532</v>
      </c>
    </row>
    <row r="131" spans="1:2" hidden="1" x14ac:dyDescent="0.6">
      <c r="A131" t="s">
        <v>74</v>
      </c>
      <c r="B131">
        <v>55</v>
      </c>
    </row>
    <row r="132" spans="1:2" x14ac:dyDescent="0.6">
      <c r="A132" t="s">
        <v>20</v>
      </c>
      <c r="B132">
        <v>533</v>
      </c>
    </row>
    <row r="133" spans="1:2" x14ac:dyDescent="0.6">
      <c r="A133" t="s">
        <v>20</v>
      </c>
      <c r="B133">
        <v>2443</v>
      </c>
    </row>
    <row r="134" spans="1:2" x14ac:dyDescent="0.6">
      <c r="A134" t="s">
        <v>20</v>
      </c>
      <c r="B134">
        <v>89</v>
      </c>
    </row>
    <row r="135" spans="1:2" x14ac:dyDescent="0.6">
      <c r="A135" t="s">
        <v>20</v>
      </c>
      <c r="B135">
        <v>159</v>
      </c>
    </row>
    <row r="136" spans="1:2" hidden="1" x14ac:dyDescent="0.6">
      <c r="A136" t="s">
        <v>14</v>
      </c>
      <c r="B136">
        <v>940</v>
      </c>
    </row>
    <row r="137" spans="1:2" hidden="1" x14ac:dyDescent="0.6">
      <c r="A137" t="s">
        <v>14</v>
      </c>
      <c r="B137">
        <v>117</v>
      </c>
    </row>
    <row r="138" spans="1:2" hidden="1" x14ac:dyDescent="0.6">
      <c r="A138" t="s">
        <v>74</v>
      </c>
      <c r="B138">
        <v>58</v>
      </c>
    </row>
    <row r="139" spans="1:2" x14ac:dyDescent="0.6">
      <c r="A139" t="s">
        <v>20</v>
      </c>
      <c r="B139">
        <v>50</v>
      </c>
    </row>
    <row r="140" spans="1:2" hidden="1" x14ac:dyDescent="0.6">
      <c r="A140" t="s">
        <v>14</v>
      </c>
      <c r="B140">
        <v>115</v>
      </c>
    </row>
    <row r="141" spans="1:2" hidden="1" x14ac:dyDescent="0.6">
      <c r="A141" t="s">
        <v>14</v>
      </c>
      <c r="B141">
        <v>326</v>
      </c>
    </row>
    <row r="142" spans="1:2" x14ac:dyDescent="0.6">
      <c r="A142" t="s">
        <v>20</v>
      </c>
      <c r="B142">
        <v>186</v>
      </c>
    </row>
    <row r="143" spans="1:2" x14ac:dyDescent="0.6">
      <c r="A143" t="s">
        <v>20</v>
      </c>
      <c r="B143">
        <v>1071</v>
      </c>
    </row>
    <row r="144" spans="1:2" x14ac:dyDescent="0.6">
      <c r="A144" t="s">
        <v>20</v>
      </c>
      <c r="B144">
        <v>117</v>
      </c>
    </row>
    <row r="145" spans="1:2" x14ac:dyDescent="0.6">
      <c r="A145" t="s">
        <v>20</v>
      </c>
      <c r="B145">
        <v>70</v>
      </c>
    </row>
    <row r="146" spans="1:2" x14ac:dyDescent="0.6">
      <c r="A146" t="s">
        <v>20</v>
      </c>
      <c r="B146">
        <v>135</v>
      </c>
    </row>
    <row r="147" spans="1:2" x14ac:dyDescent="0.6">
      <c r="A147" t="s">
        <v>20</v>
      </c>
      <c r="B147">
        <v>768</v>
      </c>
    </row>
    <row r="148" spans="1:2" hidden="1" x14ac:dyDescent="0.6">
      <c r="A148" t="s">
        <v>74</v>
      </c>
      <c r="B148">
        <v>51</v>
      </c>
    </row>
    <row r="149" spans="1:2" x14ac:dyDescent="0.6">
      <c r="A149" t="s">
        <v>20</v>
      </c>
      <c r="B149">
        <v>199</v>
      </c>
    </row>
    <row r="150" spans="1:2" x14ac:dyDescent="0.6">
      <c r="A150" t="s">
        <v>20</v>
      </c>
      <c r="B150">
        <v>107</v>
      </c>
    </row>
    <row r="151" spans="1:2" x14ac:dyDescent="0.6">
      <c r="A151" t="s">
        <v>20</v>
      </c>
      <c r="B151">
        <v>195</v>
      </c>
    </row>
    <row r="152" spans="1:2" hidden="1" x14ac:dyDescent="0.6">
      <c r="A152" t="s">
        <v>14</v>
      </c>
      <c r="B152">
        <v>1</v>
      </c>
    </row>
    <row r="153" spans="1:2" hidden="1" x14ac:dyDescent="0.6">
      <c r="A153" t="s">
        <v>14</v>
      </c>
      <c r="B153">
        <v>1467</v>
      </c>
    </row>
    <row r="154" spans="1:2" x14ac:dyDescent="0.6">
      <c r="A154" t="s">
        <v>20</v>
      </c>
      <c r="B154">
        <v>3376</v>
      </c>
    </row>
    <row r="155" spans="1:2" hidden="1" x14ac:dyDescent="0.6">
      <c r="A155" t="s">
        <v>14</v>
      </c>
      <c r="B155">
        <v>5681</v>
      </c>
    </row>
    <row r="156" spans="1:2" hidden="1" x14ac:dyDescent="0.6">
      <c r="A156" t="s">
        <v>14</v>
      </c>
      <c r="B156">
        <v>1059</v>
      </c>
    </row>
    <row r="157" spans="1:2" hidden="1" x14ac:dyDescent="0.6">
      <c r="A157" t="s">
        <v>14</v>
      </c>
      <c r="B157">
        <v>1194</v>
      </c>
    </row>
    <row r="158" spans="1:2" hidden="1" x14ac:dyDescent="0.6">
      <c r="A158" t="s">
        <v>74</v>
      </c>
      <c r="B158">
        <v>379</v>
      </c>
    </row>
    <row r="159" spans="1:2" hidden="1" x14ac:dyDescent="0.6">
      <c r="A159" t="s">
        <v>14</v>
      </c>
      <c r="B159">
        <v>30</v>
      </c>
    </row>
    <row r="160" spans="1:2" x14ac:dyDescent="0.6">
      <c r="A160" t="s">
        <v>20</v>
      </c>
      <c r="B160">
        <v>41</v>
      </c>
    </row>
    <row r="161" spans="1:2" x14ac:dyDescent="0.6">
      <c r="A161" t="s">
        <v>20</v>
      </c>
      <c r="B161">
        <v>1821</v>
      </c>
    </row>
    <row r="162" spans="1:2" x14ac:dyDescent="0.6">
      <c r="A162" t="s">
        <v>20</v>
      </c>
      <c r="B162">
        <v>164</v>
      </c>
    </row>
    <row r="163" spans="1:2" hidden="1" x14ac:dyDescent="0.6">
      <c r="A163" t="s">
        <v>14</v>
      </c>
      <c r="B163">
        <v>75</v>
      </c>
    </row>
    <row r="164" spans="1:2" x14ac:dyDescent="0.6">
      <c r="A164" t="s">
        <v>20</v>
      </c>
      <c r="B164">
        <v>157</v>
      </c>
    </row>
    <row r="165" spans="1:2" x14ac:dyDescent="0.6">
      <c r="A165" t="s">
        <v>20</v>
      </c>
      <c r="B165">
        <v>246</v>
      </c>
    </row>
    <row r="166" spans="1:2" x14ac:dyDescent="0.6">
      <c r="A166" t="s">
        <v>20</v>
      </c>
      <c r="B166">
        <v>1396</v>
      </c>
    </row>
    <row r="167" spans="1:2" x14ac:dyDescent="0.6">
      <c r="A167" t="s">
        <v>20</v>
      </c>
      <c r="B167">
        <v>2506</v>
      </c>
    </row>
    <row r="168" spans="1:2" x14ac:dyDescent="0.6">
      <c r="A168" t="s">
        <v>20</v>
      </c>
      <c r="B168">
        <v>244</v>
      </c>
    </row>
    <row r="169" spans="1:2" x14ac:dyDescent="0.6">
      <c r="A169" t="s">
        <v>20</v>
      </c>
      <c r="B169">
        <v>146</v>
      </c>
    </row>
    <row r="170" spans="1:2" hidden="1" x14ac:dyDescent="0.6">
      <c r="A170" t="s">
        <v>14</v>
      </c>
      <c r="B170">
        <v>955</v>
      </c>
    </row>
    <row r="171" spans="1:2" x14ac:dyDescent="0.6">
      <c r="A171" t="s">
        <v>20</v>
      </c>
      <c r="B171">
        <v>1267</v>
      </c>
    </row>
    <row r="172" spans="1:2" hidden="1" x14ac:dyDescent="0.6">
      <c r="A172" t="s">
        <v>14</v>
      </c>
      <c r="B172">
        <v>67</v>
      </c>
    </row>
    <row r="173" spans="1:2" hidden="1" x14ac:dyDescent="0.6">
      <c r="A173" t="s">
        <v>14</v>
      </c>
      <c r="B173">
        <v>5</v>
      </c>
    </row>
    <row r="174" spans="1:2" hidden="1" x14ac:dyDescent="0.6">
      <c r="A174" t="s">
        <v>14</v>
      </c>
      <c r="B174">
        <v>26</v>
      </c>
    </row>
    <row r="175" spans="1:2" x14ac:dyDescent="0.6">
      <c r="A175" t="s">
        <v>20</v>
      </c>
      <c r="B175">
        <v>1561</v>
      </c>
    </row>
    <row r="176" spans="1:2" x14ac:dyDescent="0.6">
      <c r="A176" t="s">
        <v>20</v>
      </c>
      <c r="B176">
        <v>48</v>
      </c>
    </row>
    <row r="177" spans="1:2" hidden="1" x14ac:dyDescent="0.6">
      <c r="A177" t="s">
        <v>14</v>
      </c>
      <c r="B177">
        <v>1130</v>
      </c>
    </row>
    <row r="178" spans="1:2" hidden="1" x14ac:dyDescent="0.6">
      <c r="A178" t="s">
        <v>14</v>
      </c>
      <c r="B178">
        <v>782</v>
      </c>
    </row>
    <row r="179" spans="1:2" x14ac:dyDescent="0.6">
      <c r="A179" t="s">
        <v>20</v>
      </c>
      <c r="B179">
        <v>2739</v>
      </c>
    </row>
    <row r="180" spans="1:2" hidden="1" x14ac:dyDescent="0.6">
      <c r="A180" t="s">
        <v>14</v>
      </c>
      <c r="B180">
        <v>210</v>
      </c>
    </row>
    <row r="181" spans="1:2" x14ac:dyDescent="0.6">
      <c r="A181" t="s">
        <v>20</v>
      </c>
      <c r="B181">
        <v>3537</v>
      </c>
    </row>
    <row r="182" spans="1:2" x14ac:dyDescent="0.6">
      <c r="A182" t="s">
        <v>20</v>
      </c>
      <c r="B182">
        <v>2107</v>
      </c>
    </row>
    <row r="183" spans="1:2" hidden="1" x14ac:dyDescent="0.6">
      <c r="A183" t="s">
        <v>14</v>
      </c>
      <c r="B183">
        <v>136</v>
      </c>
    </row>
    <row r="184" spans="1:2" x14ac:dyDescent="0.6">
      <c r="A184" t="s">
        <v>20</v>
      </c>
      <c r="B184">
        <v>3318</v>
      </c>
    </row>
    <row r="185" spans="1:2" hidden="1" x14ac:dyDescent="0.6">
      <c r="A185" t="s">
        <v>14</v>
      </c>
      <c r="B185">
        <v>86</v>
      </c>
    </row>
    <row r="186" spans="1:2" x14ac:dyDescent="0.6">
      <c r="A186" t="s">
        <v>20</v>
      </c>
      <c r="B186">
        <v>340</v>
      </c>
    </row>
    <row r="187" spans="1:2" hidden="1" x14ac:dyDescent="0.6">
      <c r="A187" t="s">
        <v>14</v>
      </c>
      <c r="B187">
        <v>19</v>
      </c>
    </row>
    <row r="188" spans="1:2" hidden="1" x14ac:dyDescent="0.6">
      <c r="A188" t="s">
        <v>14</v>
      </c>
      <c r="B188">
        <v>886</v>
      </c>
    </row>
    <row r="189" spans="1:2" x14ac:dyDescent="0.6">
      <c r="A189" t="s">
        <v>20</v>
      </c>
      <c r="B189">
        <v>1442</v>
      </c>
    </row>
    <row r="190" spans="1:2" hidden="1" x14ac:dyDescent="0.6">
      <c r="A190" t="s">
        <v>14</v>
      </c>
      <c r="B190">
        <v>35</v>
      </c>
    </row>
    <row r="191" spans="1:2" hidden="1" x14ac:dyDescent="0.6">
      <c r="A191" t="s">
        <v>74</v>
      </c>
      <c r="B191">
        <v>441</v>
      </c>
    </row>
    <row r="192" spans="1:2" hidden="1" x14ac:dyDescent="0.6">
      <c r="A192" t="s">
        <v>14</v>
      </c>
      <c r="B192">
        <v>24</v>
      </c>
    </row>
    <row r="193" spans="1:2" hidden="1" x14ac:dyDescent="0.6">
      <c r="A193" t="s">
        <v>14</v>
      </c>
      <c r="B193">
        <v>86</v>
      </c>
    </row>
    <row r="194" spans="1:2" hidden="1" x14ac:dyDescent="0.6">
      <c r="A194" t="s">
        <v>14</v>
      </c>
      <c r="B194">
        <v>243</v>
      </c>
    </row>
    <row r="195" spans="1:2" hidden="1" x14ac:dyDescent="0.6">
      <c r="A195" t="s">
        <v>14</v>
      </c>
      <c r="B195">
        <v>65</v>
      </c>
    </row>
    <row r="196" spans="1:2" x14ac:dyDescent="0.6">
      <c r="A196" t="s">
        <v>20</v>
      </c>
      <c r="B196">
        <v>126</v>
      </c>
    </row>
    <row r="197" spans="1:2" x14ac:dyDescent="0.6">
      <c r="A197" t="s">
        <v>20</v>
      </c>
      <c r="B197">
        <v>524</v>
      </c>
    </row>
    <row r="198" spans="1:2" hidden="1" x14ac:dyDescent="0.6">
      <c r="A198" t="s">
        <v>14</v>
      </c>
      <c r="B198">
        <v>100</v>
      </c>
    </row>
    <row r="199" spans="1:2" x14ac:dyDescent="0.6">
      <c r="A199" t="s">
        <v>20</v>
      </c>
      <c r="B199">
        <v>1989</v>
      </c>
    </row>
    <row r="200" spans="1:2" hidden="1" x14ac:dyDescent="0.6">
      <c r="A200" t="s">
        <v>14</v>
      </c>
      <c r="B200">
        <v>168</v>
      </c>
    </row>
    <row r="201" spans="1:2" hidden="1" x14ac:dyDescent="0.6">
      <c r="A201" t="s">
        <v>14</v>
      </c>
      <c r="B201">
        <v>13</v>
      </c>
    </row>
    <row r="202" spans="1:2" hidden="1" x14ac:dyDescent="0.6">
      <c r="A202" t="s">
        <v>14</v>
      </c>
      <c r="B202">
        <v>1</v>
      </c>
    </row>
    <row r="203" spans="1:2" x14ac:dyDescent="0.6">
      <c r="A203" t="s">
        <v>20</v>
      </c>
      <c r="B203">
        <v>157</v>
      </c>
    </row>
    <row r="204" spans="1:2" hidden="1" x14ac:dyDescent="0.6">
      <c r="A204" t="s">
        <v>74</v>
      </c>
      <c r="B204">
        <v>82</v>
      </c>
    </row>
    <row r="205" spans="1:2" x14ac:dyDescent="0.6">
      <c r="A205" t="s">
        <v>20</v>
      </c>
      <c r="B205">
        <v>4498</v>
      </c>
    </row>
    <row r="206" spans="1:2" hidden="1" x14ac:dyDescent="0.6">
      <c r="A206" t="s">
        <v>14</v>
      </c>
      <c r="B206">
        <v>40</v>
      </c>
    </row>
    <row r="207" spans="1:2" x14ac:dyDescent="0.6">
      <c r="A207" t="s">
        <v>20</v>
      </c>
      <c r="B207">
        <v>80</v>
      </c>
    </row>
    <row r="208" spans="1:2" hidden="1" x14ac:dyDescent="0.6">
      <c r="A208" t="s">
        <v>74</v>
      </c>
      <c r="B208">
        <v>57</v>
      </c>
    </row>
    <row r="209" spans="1:2" x14ac:dyDescent="0.6">
      <c r="A209" t="s">
        <v>20</v>
      </c>
      <c r="B209">
        <v>43</v>
      </c>
    </row>
    <row r="210" spans="1:2" x14ac:dyDescent="0.6">
      <c r="A210" t="s">
        <v>20</v>
      </c>
      <c r="B210">
        <v>2053</v>
      </c>
    </row>
    <row r="211" spans="1:2" hidden="1" x14ac:dyDescent="0.6">
      <c r="A211" t="s">
        <v>47</v>
      </c>
      <c r="B211">
        <v>808</v>
      </c>
    </row>
    <row r="212" spans="1:2" hidden="1" x14ac:dyDescent="0.6">
      <c r="A212" t="s">
        <v>14</v>
      </c>
      <c r="B212">
        <v>226</v>
      </c>
    </row>
    <row r="213" spans="1:2" hidden="1" x14ac:dyDescent="0.6">
      <c r="A213" t="s">
        <v>14</v>
      </c>
      <c r="B213">
        <v>1625</v>
      </c>
    </row>
    <row r="214" spans="1:2" x14ac:dyDescent="0.6">
      <c r="A214" t="s">
        <v>20</v>
      </c>
      <c r="B214">
        <v>168</v>
      </c>
    </row>
    <row r="215" spans="1:2" x14ac:dyDescent="0.6">
      <c r="A215" t="s">
        <v>20</v>
      </c>
      <c r="B215">
        <v>4289</v>
      </c>
    </row>
    <row r="216" spans="1:2" x14ac:dyDescent="0.6">
      <c r="A216" t="s">
        <v>20</v>
      </c>
      <c r="B216">
        <v>165</v>
      </c>
    </row>
    <row r="217" spans="1:2" hidden="1" x14ac:dyDescent="0.6">
      <c r="A217" t="s">
        <v>14</v>
      </c>
      <c r="B217">
        <v>143</v>
      </c>
    </row>
    <row r="218" spans="1:2" x14ac:dyDescent="0.6">
      <c r="A218" t="s">
        <v>20</v>
      </c>
      <c r="B218">
        <v>1815</v>
      </c>
    </row>
    <row r="219" spans="1:2" hidden="1" x14ac:dyDescent="0.6">
      <c r="A219" t="s">
        <v>14</v>
      </c>
      <c r="B219">
        <v>934</v>
      </c>
    </row>
    <row r="220" spans="1:2" x14ac:dyDescent="0.6">
      <c r="A220" t="s">
        <v>20</v>
      </c>
      <c r="B220">
        <v>397</v>
      </c>
    </row>
    <row r="221" spans="1:2" x14ac:dyDescent="0.6">
      <c r="A221" t="s">
        <v>20</v>
      </c>
      <c r="B221">
        <v>1539</v>
      </c>
    </row>
    <row r="222" spans="1:2" hidden="1" x14ac:dyDescent="0.6">
      <c r="A222" t="s">
        <v>14</v>
      </c>
      <c r="B222">
        <v>17</v>
      </c>
    </row>
    <row r="223" spans="1:2" hidden="1" x14ac:dyDescent="0.6">
      <c r="A223" t="s">
        <v>14</v>
      </c>
      <c r="B223">
        <v>2179</v>
      </c>
    </row>
    <row r="224" spans="1:2" x14ac:dyDescent="0.6">
      <c r="A224" t="s">
        <v>20</v>
      </c>
      <c r="B224">
        <v>138</v>
      </c>
    </row>
    <row r="225" spans="1:2" hidden="1" x14ac:dyDescent="0.6">
      <c r="A225" t="s">
        <v>14</v>
      </c>
      <c r="B225">
        <v>931</v>
      </c>
    </row>
    <row r="226" spans="1:2" x14ac:dyDescent="0.6">
      <c r="A226" t="s">
        <v>20</v>
      </c>
      <c r="B226">
        <v>3594</v>
      </c>
    </row>
    <row r="227" spans="1:2" x14ac:dyDescent="0.6">
      <c r="A227" t="s">
        <v>20</v>
      </c>
      <c r="B227">
        <v>5880</v>
      </c>
    </row>
    <row r="228" spans="1:2" x14ac:dyDescent="0.6">
      <c r="A228" t="s">
        <v>20</v>
      </c>
      <c r="B228">
        <v>112</v>
      </c>
    </row>
    <row r="229" spans="1:2" x14ac:dyDescent="0.6">
      <c r="A229" t="s">
        <v>20</v>
      </c>
      <c r="B229">
        <v>943</v>
      </c>
    </row>
    <row r="230" spans="1:2" x14ac:dyDescent="0.6">
      <c r="A230" t="s">
        <v>20</v>
      </c>
      <c r="B230">
        <v>2468</v>
      </c>
    </row>
    <row r="231" spans="1:2" x14ac:dyDescent="0.6">
      <c r="A231" t="s">
        <v>20</v>
      </c>
      <c r="B231">
        <v>2551</v>
      </c>
    </row>
    <row r="232" spans="1:2" x14ac:dyDescent="0.6">
      <c r="A232" t="s">
        <v>20</v>
      </c>
      <c r="B232">
        <v>101</v>
      </c>
    </row>
    <row r="233" spans="1:2" hidden="1" x14ac:dyDescent="0.6">
      <c r="A233" t="s">
        <v>74</v>
      </c>
      <c r="B233">
        <v>67</v>
      </c>
    </row>
    <row r="234" spans="1:2" x14ac:dyDescent="0.6">
      <c r="A234" t="s">
        <v>20</v>
      </c>
      <c r="B234">
        <v>92</v>
      </c>
    </row>
    <row r="235" spans="1:2" x14ac:dyDescent="0.6">
      <c r="A235" t="s">
        <v>20</v>
      </c>
      <c r="B235">
        <v>62</v>
      </c>
    </row>
    <row r="236" spans="1:2" x14ac:dyDescent="0.6">
      <c r="A236" t="s">
        <v>20</v>
      </c>
      <c r="B236">
        <v>149</v>
      </c>
    </row>
    <row r="237" spans="1:2" hidden="1" x14ac:dyDescent="0.6">
      <c r="A237" t="s">
        <v>14</v>
      </c>
      <c r="B237">
        <v>92</v>
      </c>
    </row>
    <row r="238" spans="1:2" hidden="1" x14ac:dyDescent="0.6">
      <c r="A238" t="s">
        <v>14</v>
      </c>
      <c r="B238">
        <v>57</v>
      </c>
    </row>
    <row r="239" spans="1:2" x14ac:dyDescent="0.6">
      <c r="A239" t="s">
        <v>20</v>
      </c>
      <c r="B239">
        <v>329</v>
      </c>
    </row>
    <row r="240" spans="1:2" x14ac:dyDescent="0.6">
      <c r="A240" t="s">
        <v>20</v>
      </c>
      <c r="B240">
        <v>97</v>
      </c>
    </row>
    <row r="241" spans="1:2" hidden="1" x14ac:dyDescent="0.6">
      <c r="A241" t="s">
        <v>14</v>
      </c>
      <c r="B241">
        <v>41</v>
      </c>
    </row>
    <row r="242" spans="1:2" x14ac:dyDescent="0.6">
      <c r="A242" t="s">
        <v>20</v>
      </c>
      <c r="B242">
        <v>1784</v>
      </c>
    </row>
    <row r="243" spans="1:2" x14ac:dyDescent="0.6">
      <c r="A243" t="s">
        <v>20</v>
      </c>
      <c r="B243">
        <v>1684</v>
      </c>
    </row>
    <row r="244" spans="1:2" x14ac:dyDescent="0.6">
      <c r="A244" t="s">
        <v>20</v>
      </c>
      <c r="B244">
        <v>250</v>
      </c>
    </row>
    <row r="245" spans="1:2" x14ac:dyDescent="0.6">
      <c r="A245" t="s">
        <v>20</v>
      </c>
      <c r="B245">
        <v>238</v>
      </c>
    </row>
    <row r="246" spans="1:2" x14ac:dyDescent="0.6">
      <c r="A246" t="s">
        <v>20</v>
      </c>
      <c r="B246">
        <v>53</v>
      </c>
    </row>
    <row r="247" spans="1:2" x14ac:dyDescent="0.6">
      <c r="A247" t="s">
        <v>20</v>
      </c>
      <c r="B247">
        <v>214</v>
      </c>
    </row>
    <row r="248" spans="1:2" x14ac:dyDescent="0.6">
      <c r="A248" t="s">
        <v>20</v>
      </c>
      <c r="B248">
        <v>222</v>
      </c>
    </row>
    <row r="249" spans="1:2" x14ac:dyDescent="0.6">
      <c r="A249" t="s">
        <v>20</v>
      </c>
      <c r="B249">
        <v>1884</v>
      </c>
    </row>
    <row r="250" spans="1:2" x14ac:dyDescent="0.6">
      <c r="A250" t="s">
        <v>20</v>
      </c>
      <c r="B250">
        <v>218</v>
      </c>
    </row>
    <row r="251" spans="1:2" x14ac:dyDescent="0.6">
      <c r="A251" t="s">
        <v>20</v>
      </c>
      <c r="B251">
        <v>6465</v>
      </c>
    </row>
    <row r="252" spans="1:2" hidden="1" x14ac:dyDescent="0.6">
      <c r="A252" t="s">
        <v>14</v>
      </c>
      <c r="B252">
        <v>1</v>
      </c>
    </row>
    <row r="253" spans="1:2" hidden="1" x14ac:dyDescent="0.6">
      <c r="A253" t="s">
        <v>14</v>
      </c>
      <c r="B253">
        <v>101</v>
      </c>
    </row>
    <row r="254" spans="1:2" x14ac:dyDescent="0.6">
      <c r="A254" t="s">
        <v>20</v>
      </c>
      <c r="B254">
        <v>59</v>
      </c>
    </row>
    <row r="255" spans="1:2" hidden="1" x14ac:dyDescent="0.6">
      <c r="A255" t="s">
        <v>14</v>
      </c>
      <c r="B255">
        <v>1335</v>
      </c>
    </row>
    <row r="256" spans="1:2" x14ac:dyDescent="0.6">
      <c r="A256" t="s">
        <v>20</v>
      </c>
      <c r="B256">
        <v>88</v>
      </c>
    </row>
    <row r="257" spans="1:2" x14ac:dyDescent="0.6">
      <c r="A257" t="s">
        <v>20</v>
      </c>
      <c r="B257">
        <v>1697</v>
      </c>
    </row>
    <row r="258" spans="1:2" hidden="1" x14ac:dyDescent="0.6">
      <c r="A258" t="s">
        <v>14</v>
      </c>
      <c r="B258">
        <v>15</v>
      </c>
    </row>
    <row r="259" spans="1:2" x14ac:dyDescent="0.6">
      <c r="A259" t="s">
        <v>20</v>
      </c>
      <c r="B259">
        <v>92</v>
      </c>
    </row>
    <row r="260" spans="1:2" x14ac:dyDescent="0.6">
      <c r="A260" t="s">
        <v>20</v>
      </c>
      <c r="B260">
        <v>186</v>
      </c>
    </row>
    <row r="261" spans="1:2" x14ac:dyDescent="0.6">
      <c r="A261" t="s">
        <v>20</v>
      </c>
      <c r="B261">
        <v>138</v>
      </c>
    </row>
    <row r="262" spans="1:2" x14ac:dyDescent="0.6">
      <c r="A262" t="s">
        <v>20</v>
      </c>
      <c r="B262">
        <v>261</v>
      </c>
    </row>
    <row r="263" spans="1:2" hidden="1" x14ac:dyDescent="0.6">
      <c r="A263" t="s">
        <v>14</v>
      </c>
      <c r="B263">
        <v>454</v>
      </c>
    </row>
    <row r="264" spans="1:2" x14ac:dyDescent="0.6">
      <c r="A264" t="s">
        <v>20</v>
      </c>
      <c r="B264">
        <v>107</v>
      </c>
    </row>
    <row r="265" spans="1:2" x14ac:dyDescent="0.6">
      <c r="A265" t="s">
        <v>20</v>
      </c>
      <c r="B265">
        <v>199</v>
      </c>
    </row>
    <row r="266" spans="1:2" x14ac:dyDescent="0.6">
      <c r="A266" t="s">
        <v>20</v>
      </c>
      <c r="B266">
        <v>5512</v>
      </c>
    </row>
    <row r="267" spans="1:2" x14ac:dyDescent="0.6">
      <c r="A267" t="s">
        <v>20</v>
      </c>
      <c r="B267">
        <v>86</v>
      </c>
    </row>
    <row r="268" spans="1:2" hidden="1" x14ac:dyDescent="0.6">
      <c r="A268" t="s">
        <v>14</v>
      </c>
      <c r="B268">
        <v>3182</v>
      </c>
    </row>
    <row r="269" spans="1:2" x14ac:dyDescent="0.6">
      <c r="A269" t="s">
        <v>20</v>
      </c>
      <c r="B269">
        <v>2768</v>
      </c>
    </row>
    <row r="270" spans="1:2" x14ac:dyDescent="0.6">
      <c r="A270" t="s">
        <v>20</v>
      </c>
      <c r="B270">
        <v>48</v>
      </c>
    </row>
    <row r="271" spans="1:2" x14ac:dyDescent="0.6">
      <c r="A271" t="s">
        <v>20</v>
      </c>
      <c r="B271">
        <v>87</v>
      </c>
    </row>
    <row r="272" spans="1:2" hidden="1" x14ac:dyDescent="0.6">
      <c r="A272" t="s">
        <v>74</v>
      </c>
      <c r="B272">
        <v>1890</v>
      </c>
    </row>
    <row r="273" spans="1:2" hidden="1" x14ac:dyDescent="0.6">
      <c r="A273" t="s">
        <v>47</v>
      </c>
      <c r="B273">
        <v>61</v>
      </c>
    </row>
    <row r="274" spans="1:2" x14ac:dyDescent="0.6">
      <c r="A274" t="s">
        <v>20</v>
      </c>
      <c r="B274">
        <v>1894</v>
      </c>
    </row>
    <row r="275" spans="1:2" x14ac:dyDescent="0.6">
      <c r="A275" t="s">
        <v>20</v>
      </c>
      <c r="B275">
        <v>282</v>
      </c>
    </row>
    <row r="276" spans="1:2" hidden="1" x14ac:dyDescent="0.6">
      <c r="A276" t="s">
        <v>14</v>
      </c>
      <c r="B276">
        <v>15</v>
      </c>
    </row>
    <row r="277" spans="1:2" x14ac:dyDescent="0.6">
      <c r="A277" t="s">
        <v>20</v>
      </c>
      <c r="B277">
        <v>116</v>
      </c>
    </row>
    <row r="278" spans="1:2" hidden="1" x14ac:dyDescent="0.6">
      <c r="A278" t="s">
        <v>14</v>
      </c>
      <c r="B278">
        <v>133</v>
      </c>
    </row>
    <row r="279" spans="1:2" x14ac:dyDescent="0.6">
      <c r="A279" t="s">
        <v>20</v>
      </c>
      <c r="B279">
        <v>83</v>
      </c>
    </row>
    <row r="280" spans="1:2" x14ac:dyDescent="0.6">
      <c r="A280" t="s">
        <v>20</v>
      </c>
      <c r="B280">
        <v>91</v>
      </c>
    </row>
    <row r="281" spans="1:2" x14ac:dyDescent="0.6">
      <c r="A281" t="s">
        <v>20</v>
      </c>
      <c r="B281">
        <v>546</v>
      </c>
    </row>
    <row r="282" spans="1:2" x14ac:dyDescent="0.6">
      <c r="A282" t="s">
        <v>20</v>
      </c>
      <c r="B282">
        <v>393</v>
      </c>
    </row>
    <row r="283" spans="1:2" hidden="1" x14ac:dyDescent="0.6">
      <c r="A283" t="s">
        <v>14</v>
      </c>
      <c r="B283">
        <v>2062</v>
      </c>
    </row>
    <row r="284" spans="1:2" x14ac:dyDescent="0.6">
      <c r="A284" t="s">
        <v>20</v>
      </c>
      <c r="B284">
        <v>133</v>
      </c>
    </row>
    <row r="285" spans="1:2" hidden="1" x14ac:dyDescent="0.6">
      <c r="A285" t="s">
        <v>14</v>
      </c>
      <c r="B285">
        <v>29</v>
      </c>
    </row>
    <row r="286" spans="1:2" hidden="1" x14ac:dyDescent="0.6">
      <c r="A286" t="s">
        <v>14</v>
      </c>
      <c r="B286">
        <v>132</v>
      </c>
    </row>
    <row r="287" spans="1:2" x14ac:dyDescent="0.6">
      <c r="A287" t="s">
        <v>20</v>
      </c>
      <c r="B287">
        <v>254</v>
      </c>
    </row>
    <row r="288" spans="1:2" hidden="1" x14ac:dyDescent="0.6">
      <c r="A288" t="s">
        <v>74</v>
      </c>
      <c r="B288">
        <v>184</v>
      </c>
    </row>
    <row r="289" spans="1:2" x14ac:dyDescent="0.6">
      <c r="A289" t="s">
        <v>20</v>
      </c>
      <c r="B289">
        <v>176</v>
      </c>
    </row>
    <row r="290" spans="1:2" hidden="1" x14ac:dyDescent="0.6">
      <c r="A290" t="s">
        <v>14</v>
      </c>
      <c r="B290">
        <v>137</v>
      </c>
    </row>
    <row r="291" spans="1:2" x14ac:dyDescent="0.6">
      <c r="A291" t="s">
        <v>20</v>
      </c>
      <c r="B291">
        <v>337</v>
      </c>
    </row>
    <row r="292" spans="1:2" hidden="1" x14ac:dyDescent="0.6">
      <c r="A292" t="s">
        <v>14</v>
      </c>
      <c r="B292">
        <v>908</v>
      </c>
    </row>
    <row r="293" spans="1:2" x14ac:dyDescent="0.6">
      <c r="A293" t="s">
        <v>20</v>
      </c>
      <c r="B293">
        <v>107</v>
      </c>
    </row>
    <row r="294" spans="1:2" hidden="1" x14ac:dyDescent="0.6">
      <c r="A294" t="s">
        <v>14</v>
      </c>
      <c r="B294">
        <v>10</v>
      </c>
    </row>
    <row r="295" spans="1:2" hidden="1" x14ac:dyDescent="0.6">
      <c r="A295" t="s">
        <v>74</v>
      </c>
      <c r="B295">
        <v>32</v>
      </c>
    </row>
    <row r="296" spans="1:2" x14ac:dyDescent="0.6">
      <c r="A296" t="s">
        <v>20</v>
      </c>
      <c r="B296">
        <v>183</v>
      </c>
    </row>
    <row r="297" spans="1:2" hidden="1" x14ac:dyDescent="0.6">
      <c r="A297" t="s">
        <v>14</v>
      </c>
      <c r="B297">
        <v>1910</v>
      </c>
    </row>
    <row r="298" spans="1:2" hidden="1" x14ac:dyDescent="0.6">
      <c r="A298" t="s">
        <v>14</v>
      </c>
      <c r="B298">
        <v>38</v>
      </c>
    </row>
    <row r="299" spans="1:2" hidden="1" x14ac:dyDescent="0.6">
      <c r="A299" t="s">
        <v>14</v>
      </c>
      <c r="B299">
        <v>104</v>
      </c>
    </row>
    <row r="300" spans="1:2" x14ac:dyDescent="0.6">
      <c r="A300" t="s">
        <v>20</v>
      </c>
      <c r="B300">
        <v>72</v>
      </c>
    </row>
    <row r="301" spans="1:2" hidden="1" x14ac:dyDescent="0.6">
      <c r="A301" t="s">
        <v>14</v>
      </c>
      <c r="B301">
        <v>49</v>
      </c>
    </row>
    <row r="302" spans="1:2" hidden="1" x14ac:dyDescent="0.6">
      <c r="A302" t="s">
        <v>14</v>
      </c>
      <c r="B302">
        <v>1</v>
      </c>
    </row>
    <row r="303" spans="1:2" x14ac:dyDescent="0.6">
      <c r="A303" t="s">
        <v>20</v>
      </c>
      <c r="B303">
        <v>295</v>
      </c>
    </row>
    <row r="304" spans="1:2" hidden="1" x14ac:dyDescent="0.6">
      <c r="A304" t="s">
        <v>14</v>
      </c>
      <c r="B304">
        <v>245</v>
      </c>
    </row>
    <row r="305" spans="1:2" hidden="1" x14ac:dyDescent="0.6">
      <c r="A305" t="s">
        <v>14</v>
      </c>
      <c r="B305">
        <v>32</v>
      </c>
    </row>
    <row r="306" spans="1:2" x14ac:dyDescent="0.6">
      <c r="A306" t="s">
        <v>20</v>
      </c>
      <c r="B306">
        <v>142</v>
      </c>
    </row>
    <row r="307" spans="1:2" x14ac:dyDescent="0.6">
      <c r="A307" t="s">
        <v>20</v>
      </c>
      <c r="B307">
        <v>85</v>
      </c>
    </row>
    <row r="308" spans="1:2" hidden="1" x14ac:dyDescent="0.6">
      <c r="A308" t="s">
        <v>14</v>
      </c>
      <c r="B308">
        <v>7</v>
      </c>
    </row>
    <row r="309" spans="1:2" x14ac:dyDescent="0.6">
      <c r="A309" t="s">
        <v>20</v>
      </c>
      <c r="B309">
        <v>659</v>
      </c>
    </row>
    <row r="310" spans="1:2" hidden="1" x14ac:dyDescent="0.6">
      <c r="A310" t="s">
        <v>14</v>
      </c>
      <c r="B310">
        <v>803</v>
      </c>
    </row>
    <row r="311" spans="1:2" hidden="1" x14ac:dyDescent="0.6">
      <c r="A311" t="s">
        <v>74</v>
      </c>
      <c r="B311">
        <v>75</v>
      </c>
    </row>
    <row r="312" spans="1:2" hidden="1" x14ac:dyDescent="0.6">
      <c r="A312" t="s">
        <v>14</v>
      </c>
      <c r="B312">
        <v>16</v>
      </c>
    </row>
    <row r="313" spans="1:2" x14ac:dyDescent="0.6">
      <c r="A313" t="s">
        <v>20</v>
      </c>
      <c r="B313">
        <v>121</v>
      </c>
    </row>
    <row r="314" spans="1:2" x14ac:dyDescent="0.6">
      <c r="A314" t="s">
        <v>20</v>
      </c>
      <c r="B314">
        <v>3742</v>
      </c>
    </row>
    <row r="315" spans="1:2" x14ac:dyDescent="0.6">
      <c r="A315" t="s">
        <v>20</v>
      </c>
      <c r="B315">
        <v>223</v>
      </c>
    </row>
    <row r="316" spans="1:2" x14ac:dyDescent="0.6">
      <c r="A316" t="s">
        <v>20</v>
      </c>
      <c r="B316">
        <v>133</v>
      </c>
    </row>
    <row r="317" spans="1:2" hidden="1" x14ac:dyDescent="0.6">
      <c r="A317" t="s">
        <v>14</v>
      </c>
      <c r="B317">
        <v>31</v>
      </c>
    </row>
    <row r="318" spans="1:2" hidden="1" x14ac:dyDescent="0.6">
      <c r="A318" t="s">
        <v>14</v>
      </c>
      <c r="B318">
        <v>108</v>
      </c>
    </row>
    <row r="319" spans="1:2" hidden="1" x14ac:dyDescent="0.6">
      <c r="A319" t="s">
        <v>14</v>
      </c>
      <c r="B319">
        <v>30</v>
      </c>
    </row>
    <row r="320" spans="1:2" hidden="1" x14ac:dyDescent="0.6">
      <c r="A320" t="s">
        <v>14</v>
      </c>
      <c r="B320">
        <v>17</v>
      </c>
    </row>
    <row r="321" spans="1:2" hidden="1" x14ac:dyDescent="0.6">
      <c r="A321" t="s">
        <v>74</v>
      </c>
      <c r="B321">
        <v>64</v>
      </c>
    </row>
    <row r="322" spans="1:2" hidden="1" x14ac:dyDescent="0.6">
      <c r="A322" t="s">
        <v>14</v>
      </c>
      <c r="B322">
        <v>80</v>
      </c>
    </row>
    <row r="323" spans="1:2" hidden="1" x14ac:dyDescent="0.6">
      <c r="A323" t="s">
        <v>14</v>
      </c>
      <c r="B323">
        <v>2468</v>
      </c>
    </row>
    <row r="324" spans="1:2" x14ac:dyDescent="0.6">
      <c r="A324" t="s">
        <v>20</v>
      </c>
      <c r="B324">
        <v>5168</v>
      </c>
    </row>
    <row r="325" spans="1:2" hidden="1" x14ac:dyDescent="0.6">
      <c r="A325" t="s">
        <v>14</v>
      </c>
      <c r="B325">
        <v>26</v>
      </c>
    </row>
    <row r="326" spans="1:2" x14ac:dyDescent="0.6">
      <c r="A326" t="s">
        <v>20</v>
      </c>
      <c r="B326">
        <v>307</v>
      </c>
    </row>
    <row r="327" spans="1:2" hidden="1" x14ac:dyDescent="0.6">
      <c r="A327" t="s">
        <v>14</v>
      </c>
      <c r="B327">
        <v>73</v>
      </c>
    </row>
    <row r="328" spans="1:2" hidden="1" x14ac:dyDescent="0.6">
      <c r="A328" t="s">
        <v>14</v>
      </c>
      <c r="B328">
        <v>128</v>
      </c>
    </row>
    <row r="329" spans="1:2" hidden="1" x14ac:dyDescent="0.6">
      <c r="A329" t="s">
        <v>14</v>
      </c>
      <c r="B329">
        <v>33</v>
      </c>
    </row>
    <row r="330" spans="1:2" x14ac:dyDescent="0.6">
      <c r="A330" t="s">
        <v>20</v>
      </c>
      <c r="B330">
        <v>2441</v>
      </c>
    </row>
    <row r="331" spans="1:2" hidden="1" x14ac:dyDescent="0.6">
      <c r="A331" t="s">
        <v>47</v>
      </c>
      <c r="B331">
        <v>211</v>
      </c>
    </row>
    <row r="332" spans="1:2" x14ac:dyDescent="0.6">
      <c r="A332" t="s">
        <v>20</v>
      </c>
      <c r="B332">
        <v>1385</v>
      </c>
    </row>
    <row r="333" spans="1:2" x14ac:dyDescent="0.6">
      <c r="A333" t="s">
        <v>20</v>
      </c>
      <c r="B333">
        <v>190</v>
      </c>
    </row>
    <row r="334" spans="1:2" x14ac:dyDescent="0.6">
      <c r="A334" t="s">
        <v>20</v>
      </c>
      <c r="B334">
        <v>470</v>
      </c>
    </row>
    <row r="335" spans="1:2" x14ac:dyDescent="0.6">
      <c r="A335" t="s">
        <v>20</v>
      </c>
      <c r="B335">
        <v>253</v>
      </c>
    </row>
    <row r="336" spans="1:2" x14ac:dyDescent="0.6">
      <c r="A336" t="s">
        <v>20</v>
      </c>
      <c r="B336">
        <v>1113</v>
      </c>
    </row>
    <row r="337" spans="1:2" x14ac:dyDescent="0.6">
      <c r="A337" t="s">
        <v>20</v>
      </c>
      <c r="B337">
        <v>2283</v>
      </c>
    </row>
    <row r="338" spans="1:2" hidden="1" x14ac:dyDescent="0.6">
      <c r="A338" t="s">
        <v>14</v>
      </c>
      <c r="B338">
        <v>1072</v>
      </c>
    </row>
    <row r="339" spans="1:2" x14ac:dyDescent="0.6">
      <c r="A339" t="s">
        <v>20</v>
      </c>
      <c r="B339">
        <v>1095</v>
      </c>
    </row>
    <row r="340" spans="1:2" x14ac:dyDescent="0.6">
      <c r="A340" t="s">
        <v>20</v>
      </c>
      <c r="B340">
        <v>1690</v>
      </c>
    </row>
    <row r="341" spans="1:2" hidden="1" x14ac:dyDescent="0.6">
      <c r="A341" t="s">
        <v>74</v>
      </c>
      <c r="B341">
        <v>1297</v>
      </c>
    </row>
    <row r="342" spans="1:2" hidden="1" x14ac:dyDescent="0.6">
      <c r="A342" t="s">
        <v>14</v>
      </c>
      <c r="B342">
        <v>393</v>
      </c>
    </row>
    <row r="343" spans="1:2" hidden="1" x14ac:dyDescent="0.6">
      <c r="A343" t="s">
        <v>14</v>
      </c>
      <c r="B343">
        <v>1257</v>
      </c>
    </row>
    <row r="344" spans="1:2" hidden="1" x14ac:dyDescent="0.6">
      <c r="A344" t="s">
        <v>14</v>
      </c>
      <c r="B344">
        <v>328</v>
      </c>
    </row>
    <row r="345" spans="1:2" hidden="1" x14ac:dyDescent="0.6">
      <c r="A345" t="s">
        <v>14</v>
      </c>
      <c r="B345">
        <v>147</v>
      </c>
    </row>
    <row r="346" spans="1:2" hidden="1" x14ac:dyDescent="0.6">
      <c r="A346" t="s">
        <v>14</v>
      </c>
      <c r="B346">
        <v>830</v>
      </c>
    </row>
    <row r="347" spans="1:2" hidden="1" x14ac:dyDescent="0.6">
      <c r="A347" t="s">
        <v>14</v>
      </c>
      <c r="B347">
        <v>331</v>
      </c>
    </row>
    <row r="348" spans="1:2" hidden="1" x14ac:dyDescent="0.6">
      <c r="A348" t="s">
        <v>14</v>
      </c>
      <c r="B348">
        <v>25</v>
      </c>
    </row>
    <row r="349" spans="1:2" x14ac:dyDescent="0.6">
      <c r="A349" t="s">
        <v>20</v>
      </c>
      <c r="B349">
        <v>191</v>
      </c>
    </row>
    <row r="350" spans="1:2" hidden="1" x14ac:dyDescent="0.6">
      <c r="A350" t="s">
        <v>14</v>
      </c>
      <c r="B350">
        <v>3483</v>
      </c>
    </row>
    <row r="351" spans="1:2" hidden="1" x14ac:dyDescent="0.6">
      <c r="A351" t="s">
        <v>14</v>
      </c>
      <c r="B351">
        <v>923</v>
      </c>
    </row>
    <row r="352" spans="1:2" hidden="1" x14ac:dyDescent="0.6">
      <c r="A352" t="s">
        <v>14</v>
      </c>
      <c r="B352">
        <v>1</v>
      </c>
    </row>
    <row r="353" spans="1:2" x14ac:dyDescent="0.6">
      <c r="A353" t="s">
        <v>20</v>
      </c>
      <c r="B353">
        <v>2013</v>
      </c>
    </row>
    <row r="354" spans="1:2" hidden="1" x14ac:dyDescent="0.6">
      <c r="A354" t="s">
        <v>14</v>
      </c>
      <c r="B354">
        <v>33</v>
      </c>
    </row>
    <row r="355" spans="1:2" x14ac:dyDescent="0.6">
      <c r="A355" t="s">
        <v>20</v>
      </c>
      <c r="B355">
        <v>1703</v>
      </c>
    </row>
    <row r="356" spans="1:2" x14ac:dyDescent="0.6">
      <c r="A356" t="s">
        <v>20</v>
      </c>
      <c r="B356">
        <v>80</v>
      </c>
    </row>
    <row r="357" spans="1:2" hidden="1" x14ac:dyDescent="0.6">
      <c r="A357" t="s">
        <v>47</v>
      </c>
      <c r="B357">
        <v>86</v>
      </c>
    </row>
    <row r="358" spans="1:2" hidden="1" x14ac:dyDescent="0.6">
      <c r="A358" t="s">
        <v>14</v>
      </c>
      <c r="B358">
        <v>40</v>
      </c>
    </row>
    <row r="359" spans="1:2" x14ac:dyDescent="0.6">
      <c r="A359" t="s">
        <v>20</v>
      </c>
      <c r="B359">
        <v>41</v>
      </c>
    </row>
    <row r="360" spans="1:2" hidden="1" x14ac:dyDescent="0.6">
      <c r="A360" t="s">
        <v>14</v>
      </c>
      <c r="B360">
        <v>23</v>
      </c>
    </row>
    <row r="361" spans="1:2" x14ac:dyDescent="0.6">
      <c r="A361" t="s">
        <v>20</v>
      </c>
      <c r="B361">
        <v>187</v>
      </c>
    </row>
    <row r="362" spans="1:2" x14ac:dyDescent="0.6">
      <c r="A362" t="s">
        <v>20</v>
      </c>
      <c r="B362">
        <v>2875</v>
      </c>
    </row>
    <row r="363" spans="1:2" x14ac:dyDescent="0.6">
      <c r="A363" t="s">
        <v>20</v>
      </c>
      <c r="B363">
        <v>88</v>
      </c>
    </row>
    <row r="364" spans="1:2" x14ac:dyDescent="0.6">
      <c r="A364" t="s">
        <v>20</v>
      </c>
      <c r="B364">
        <v>191</v>
      </c>
    </row>
    <row r="365" spans="1:2" x14ac:dyDescent="0.6">
      <c r="A365" t="s">
        <v>20</v>
      </c>
      <c r="B365">
        <v>139</v>
      </c>
    </row>
    <row r="366" spans="1:2" x14ac:dyDescent="0.6">
      <c r="A366" t="s">
        <v>20</v>
      </c>
      <c r="B366">
        <v>186</v>
      </c>
    </row>
    <row r="367" spans="1:2" x14ac:dyDescent="0.6">
      <c r="A367" t="s">
        <v>20</v>
      </c>
      <c r="B367">
        <v>112</v>
      </c>
    </row>
    <row r="368" spans="1:2" x14ac:dyDescent="0.6">
      <c r="A368" t="s">
        <v>20</v>
      </c>
      <c r="B368">
        <v>101</v>
      </c>
    </row>
    <row r="369" spans="1:2" hidden="1" x14ac:dyDescent="0.6">
      <c r="A369" t="s">
        <v>14</v>
      </c>
      <c r="B369">
        <v>75</v>
      </c>
    </row>
    <row r="370" spans="1:2" x14ac:dyDescent="0.6">
      <c r="A370" t="s">
        <v>20</v>
      </c>
      <c r="B370">
        <v>206</v>
      </c>
    </row>
    <row r="371" spans="1:2" x14ac:dyDescent="0.6">
      <c r="A371" t="s">
        <v>20</v>
      </c>
      <c r="B371">
        <v>154</v>
      </c>
    </row>
    <row r="372" spans="1:2" x14ac:dyDescent="0.6">
      <c r="A372" t="s">
        <v>20</v>
      </c>
      <c r="B372">
        <v>5966</v>
      </c>
    </row>
    <row r="373" spans="1:2" hidden="1" x14ac:dyDescent="0.6">
      <c r="A373" t="s">
        <v>14</v>
      </c>
      <c r="B373">
        <v>2176</v>
      </c>
    </row>
    <row r="374" spans="1:2" x14ac:dyDescent="0.6">
      <c r="A374" t="s">
        <v>20</v>
      </c>
      <c r="B374">
        <v>169</v>
      </c>
    </row>
    <row r="375" spans="1:2" x14ac:dyDescent="0.6">
      <c r="A375" t="s">
        <v>20</v>
      </c>
      <c r="B375">
        <v>2106</v>
      </c>
    </row>
    <row r="376" spans="1:2" hidden="1" x14ac:dyDescent="0.6">
      <c r="A376" t="s">
        <v>14</v>
      </c>
      <c r="B376">
        <v>441</v>
      </c>
    </row>
    <row r="377" spans="1:2" hidden="1" x14ac:dyDescent="0.6">
      <c r="A377" t="s">
        <v>14</v>
      </c>
      <c r="B377">
        <v>25</v>
      </c>
    </row>
    <row r="378" spans="1:2" x14ac:dyDescent="0.6">
      <c r="A378" t="s">
        <v>20</v>
      </c>
      <c r="B378">
        <v>131</v>
      </c>
    </row>
    <row r="379" spans="1:2" hidden="1" x14ac:dyDescent="0.6">
      <c r="A379" t="s">
        <v>14</v>
      </c>
      <c r="B379">
        <v>127</v>
      </c>
    </row>
    <row r="380" spans="1:2" hidden="1" x14ac:dyDescent="0.6">
      <c r="A380" t="s">
        <v>14</v>
      </c>
      <c r="B380">
        <v>355</v>
      </c>
    </row>
    <row r="381" spans="1:2" hidden="1" x14ac:dyDescent="0.6">
      <c r="A381" t="s">
        <v>14</v>
      </c>
      <c r="B381">
        <v>44</v>
      </c>
    </row>
    <row r="382" spans="1:2" x14ac:dyDescent="0.6">
      <c r="A382" t="s">
        <v>20</v>
      </c>
      <c r="B382">
        <v>84</v>
      </c>
    </row>
    <row r="383" spans="1:2" x14ac:dyDescent="0.6">
      <c r="A383" t="s">
        <v>20</v>
      </c>
      <c r="B383">
        <v>155</v>
      </c>
    </row>
    <row r="384" spans="1:2" hidden="1" x14ac:dyDescent="0.6">
      <c r="A384" t="s">
        <v>14</v>
      </c>
      <c r="B384">
        <v>67</v>
      </c>
    </row>
    <row r="385" spans="1:2" x14ac:dyDescent="0.6">
      <c r="A385" t="s">
        <v>20</v>
      </c>
      <c r="B385">
        <v>189</v>
      </c>
    </row>
    <row r="386" spans="1:2" x14ac:dyDescent="0.6">
      <c r="A386" t="s">
        <v>20</v>
      </c>
      <c r="B386">
        <v>4799</v>
      </c>
    </row>
    <row r="387" spans="1:2" x14ac:dyDescent="0.6">
      <c r="A387" t="s">
        <v>20</v>
      </c>
      <c r="B387">
        <v>1137</v>
      </c>
    </row>
    <row r="388" spans="1:2" hidden="1" x14ac:dyDescent="0.6">
      <c r="A388" t="s">
        <v>14</v>
      </c>
      <c r="B388">
        <v>1068</v>
      </c>
    </row>
    <row r="389" spans="1:2" hidden="1" x14ac:dyDescent="0.6">
      <c r="A389" t="s">
        <v>14</v>
      </c>
      <c r="B389">
        <v>424</v>
      </c>
    </row>
    <row r="390" spans="1:2" hidden="1" x14ac:dyDescent="0.6">
      <c r="A390" t="s">
        <v>74</v>
      </c>
      <c r="B390">
        <v>145</v>
      </c>
    </row>
    <row r="391" spans="1:2" x14ac:dyDescent="0.6">
      <c r="A391" t="s">
        <v>20</v>
      </c>
      <c r="B391">
        <v>1152</v>
      </c>
    </row>
    <row r="392" spans="1:2" x14ac:dyDescent="0.6">
      <c r="A392" t="s">
        <v>20</v>
      </c>
      <c r="B392">
        <v>50</v>
      </c>
    </row>
    <row r="393" spans="1:2" hidden="1" x14ac:dyDescent="0.6">
      <c r="A393" t="s">
        <v>14</v>
      </c>
      <c r="B393">
        <v>151</v>
      </c>
    </row>
    <row r="394" spans="1:2" hidden="1" x14ac:dyDescent="0.6">
      <c r="A394" t="s">
        <v>14</v>
      </c>
      <c r="B394">
        <v>1608</v>
      </c>
    </row>
    <row r="395" spans="1:2" x14ac:dyDescent="0.6">
      <c r="A395" t="s">
        <v>20</v>
      </c>
      <c r="B395">
        <v>3059</v>
      </c>
    </row>
    <row r="396" spans="1:2" x14ac:dyDescent="0.6">
      <c r="A396" t="s">
        <v>20</v>
      </c>
      <c r="B396">
        <v>34</v>
      </c>
    </row>
    <row r="397" spans="1:2" x14ac:dyDescent="0.6">
      <c r="A397" t="s">
        <v>20</v>
      </c>
      <c r="B397">
        <v>220</v>
      </c>
    </row>
    <row r="398" spans="1:2" x14ac:dyDescent="0.6">
      <c r="A398" t="s">
        <v>20</v>
      </c>
      <c r="B398">
        <v>1604</v>
      </c>
    </row>
    <row r="399" spans="1:2" x14ac:dyDescent="0.6">
      <c r="A399" t="s">
        <v>20</v>
      </c>
      <c r="B399">
        <v>454</v>
      </c>
    </row>
    <row r="400" spans="1:2" x14ac:dyDescent="0.6">
      <c r="A400" t="s">
        <v>20</v>
      </c>
      <c r="B400">
        <v>123</v>
      </c>
    </row>
    <row r="401" spans="1:2" hidden="1" x14ac:dyDescent="0.6">
      <c r="A401" t="s">
        <v>14</v>
      </c>
      <c r="B401">
        <v>941</v>
      </c>
    </row>
    <row r="402" spans="1:2" hidden="1" x14ac:dyDescent="0.6">
      <c r="A402" t="s">
        <v>14</v>
      </c>
      <c r="B402">
        <v>1</v>
      </c>
    </row>
    <row r="403" spans="1:2" x14ac:dyDescent="0.6">
      <c r="A403" t="s">
        <v>20</v>
      </c>
      <c r="B403">
        <v>299</v>
      </c>
    </row>
    <row r="404" spans="1:2" hidden="1" x14ac:dyDescent="0.6">
      <c r="A404" t="s">
        <v>14</v>
      </c>
      <c r="B404">
        <v>40</v>
      </c>
    </row>
    <row r="405" spans="1:2" hidden="1" x14ac:dyDescent="0.6">
      <c r="A405" t="s">
        <v>14</v>
      </c>
      <c r="B405">
        <v>3015</v>
      </c>
    </row>
    <row r="406" spans="1:2" x14ac:dyDescent="0.6">
      <c r="A406" t="s">
        <v>20</v>
      </c>
      <c r="B406">
        <v>2237</v>
      </c>
    </row>
    <row r="407" spans="1:2" hidden="1" x14ac:dyDescent="0.6">
      <c r="A407" t="s">
        <v>14</v>
      </c>
      <c r="B407">
        <v>435</v>
      </c>
    </row>
    <row r="408" spans="1:2" x14ac:dyDescent="0.6">
      <c r="A408" t="s">
        <v>20</v>
      </c>
      <c r="B408">
        <v>645</v>
      </c>
    </row>
    <row r="409" spans="1:2" x14ac:dyDescent="0.6">
      <c r="A409" t="s">
        <v>20</v>
      </c>
      <c r="B409">
        <v>484</v>
      </c>
    </row>
    <row r="410" spans="1:2" x14ac:dyDescent="0.6">
      <c r="A410" t="s">
        <v>20</v>
      </c>
      <c r="B410">
        <v>154</v>
      </c>
    </row>
    <row r="411" spans="1:2" hidden="1" x14ac:dyDescent="0.6">
      <c r="A411" t="s">
        <v>14</v>
      </c>
      <c r="B411">
        <v>714</v>
      </c>
    </row>
    <row r="412" spans="1:2" hidden="1" x14ac:dyDescent="0.6">
      <c r="A412" t="s">
        <v>47</v>
      </c>
      <c r="B412">
        <v>1111</v>
      </c>
    </row>
    <row r="413" spans="1:2" x14ac:dyDescent="0.6">
      <c r="A413" t="s">
        <v>20</v>
      </c>
      <c r="B413">
        <v>82</v>
      </c>
    </row>
    <row r="414" spans="1:2" x14ac:dyDescent="0.6">
      <c r="A414" t="s">
        <v>20</v>
      </c>
      <c r="B414">
        <v>134</v>
      </c>
    </row>
    <row r="415" spans="1:2" hidden="1" x14ac:dyDescent="0.6">
      <c r="A415" t="s">
        <v>47</v>
      </c>
      <c r="B415">
        <v>1089</v>
      </c>
    </row>
    <row r="416" spans="1:2" hidden="1" x14ac:dyDescent="0.6">
      <c r="A416" t="s">
        <v>14</v>
      </c>
      <c r="B416">
        <v>5497</v>
      </c>
    </row>
    <row r="417" spans="1:2" hidden="1" x14ac:dyDescent="0.6">
      <c r="A417" t="s">
        <v>14</v>
      </c>
      <c r="B417">
        <v>418</v>
      </c>
    </row>
    <row r="418" spans="1:2" hidden="1" x14ac:dyDescent="0.6">
      <c r="A418" t="s">
        <v>14</v>
      </c>
      <c r="B418">
        <v>1439</v>
      </c>
    </row>
    <row r="419" spans="1:2" hidden="1" x14ac:dyDescent="0.6">
      <c r="A419" t="s">
        <v>14</v>
      </c>
      <c r="B419">
        <v>15</v>
      </c>
    </row>
    <row r="420" spans="1:2" hidden="1" x14ac:dyDescent="0.6">
      <c r="A420" t="s">
        <v>14</v>
      </c>
      <c r="B420">
        <v>1999</v>
      </c>
    </row>
    <row r="421" spans="1:2" x14ac:dyDescent="0.6">
      <c r="A421" t="s">
        <v>20</v>
      </c>
      <c r="B421">
        <v>5203</v>
      </c>
    </row>
    <row r="422" spans="1:2" x14ac:dyDescent="0.6">
      <c r="A422" t="s">
        <v>20</v>
      </c>
      <c r="B422">
        <v>94</v>
      </c>
    </row>
    <row r="423" spans="1:2" hidden="1" x14ac:dyDescent="0.6">
      <c r="A423" t="s">
        <v>14</v>
      </c>
      <c r="B423">
        <v>118</v>
      </c>
    </row>
    <row r="424" spans="1:2" x14ac:dyDescent="0.6">
      <c r="A424" t="s">
        <v>20</v>
      </c>
      <c r="B424">
        <v>205</v>
      </c>
    </row>
    <row r="425" spans="1:2" hidden="1" x14ac:dyDescent="0.6">
      <c r="A425" t="s">
        <v>14</v>
      </c>
      <c r="B425">
        <v>162</v>
      </c>
    </row>
    <row r="426" spans="1:2" hidden="1" x14ac:dyDescent="0.6">
      <c r="A426" t="s">
        <v>14</v>
      </c>
      <c r="B426">
        <v>83</v>
      </c>
    </row>
    <row r="427" spans="1:2" x14ac:dyDescent="0.6">
      <c r="A427" t="s">
        <v>20</v>
      </c>
      <c r="B427">
        <v>92</v>
      </c>
    </row>
    <row r="428" spans="1:2" x14ac:dyDescent="0.6">
      <c r="A428" t="s">
        <v>20</v>
      </c>
      <c r="B428">
        <v>219</v>
      </c>
    </row>
    <row r="429" spans="1:2" x14ac:dyDescent="0.6">
      <c r="A429" t="s">
        <v>20</v>
      </c>
      <c r="B429">
        <v>2526</v>
      </c>
    </row>
    <row r="430" spans="1:2" hidden="1" x14ac:dyDescent="0.6">
      <c r="A430" t="s">
        <v>14</v>
      </c>
      <c r="B430">
        <v>747</v>
      </c>
    </row>
    <row r="431" spans="1:2" hidden="1" x14ac:dyDescent="0.6">
      <c r="A431" t="s">
        <v>74</v>
      </c>
      <c r="B431">
        <v>2138</v>
      </c>
    </row>
    <row r="432" spans="1:2" hidden="1" x14ac:dyDescent="0.6">
      <c r="A432" t="s">
        <v>14</v>
      </c>
      <c r="B432">
        <v>84</v>
      </c>
    </row>
    <row r="433" spans="1:2" x14ac:dyDescent="0.6">
      <c r="A433" t="s">
        <v>20</v>
      </c>
      <c r="B433">
        <v>94</v>
      </c>
    </row>
    <row r="434" spans="1:2" hidden="1" x14ac:dyDescent="0.6">
      <c r="A434" t="s">
        <v>14</v>
      </c>
      <c r="B434">
        <v>91</v>
      </c>
    </row>
    <row r="435" spans="1:2" hidden="1" x14ac:dyDescent="0.6">
      <c r="A435" t="s">
        <v>14</v>
      </c>
      <c r="B435">
        <v>792</v>
      </c>
    </row>
    <row r="436" spans="1:2" hidden="1" x14ac:dyDescent="0.6">
      <c r="A436" t="s">
        <v>74</v>
      </c>
      <c r="B436">
        <v>10</v>
      </c>
    </row>
    <row r="437" spans="1:2" x14ac:dyDescent="0.6">
      <c r="A437" t="s">
        <v>20</v>
      </c>
      <c r="B437">
        <v>1713</v>
      </c>
    </row>
    <row r="438" spans="1:2" x14ac:dyDescent="0.6">
      <c r="A438" t="s">
        <v>20</v>
      </c>
      <c r="B438">
        <v>249</v>
      </c>
    </row>
    <row r="439" spans="1:2" x14ac:dyDescent="0.6">
      <c r="A439" t="s">
        <v>20</v>
      </c>
      <c r="B439">
        <v>192</v>
      </c>
    </row>
    <row r="440" spans="1:2" x14ac:dyDescent="0.6">
      <c r="A440" t="s">
        <v>20</v>
      </c>
      <c r="B440">
        <v>247</v>
      </c>
    </row>
    <row r="441" spans="1:2" x14ac:dyDescent="0.6">
      <c r="A441" t="s">
        <v>20</v>
      </c>
      <c r="B441">
        <v>2293</v>
      </c>
    </row>
    <row r="442" spans="1:2" x14ac:dyDescent="0.6">
      <c r="A442" t="s">
        <v>20</v>
      </c>
      <c r="B442">
        <v>3131</v>
      </c>
    </row>
    <row r="443" spans="1:2" hidden="1" x14ac:dyDescent="0.6">
      <c r="A443" t="s">
        <v>14</v>
      </c>
      <c r="B443">
        <v>32</v>
      </c>
    </row>
    <row r="444" spans="1:2" x14ac:dyDescent="0.6">
      <c r="A444" t="s">
        <v>20</v>
      </c>
      <c r="B444">
        <v>143</v>
      </c>
    </row>
    <row r="445" spans="1:2" hidden="1" x14ac:dyDescent="0.6">
      <c r="A445" t="s">
        <v>74</v>
      </c>
      <c r="B445">
        <v>90</v>
      </c>
    </row>
    <row r="446" spans="1:2" x14ac:dyDescent="0.6">
      <c r="A446" t="s">
        <v>20</v>
      </c>
      <c r="B446">
        <v>296</v>
      </c>
    </row>
    <row r="447" spans="1:2" x14ac:dyDescent="0.6">
      <c r="A447" t="s">
        <v>20</v>
      </c>
      <c r="B447">
        <v>170</v>
      </c>
    </row>
    <row r="448" spans="1:2" hidden="1" x14ac:dyDescent="0.6">
      <c r="A448" t="s">
        <v>14</v>
      </c>
      <c r="B448">
        <v>186</v>
      </c>
    </row>
    <row r="449" spans="1:2" hidden="1" x14ac:dyDescent="0.6">
      <c r="A449" t="s">
        <v>74</v>
      </c>
      <c r="B449">
        <v>439</v>
      </c>
    </row>
    <row r="450" spans="1:2" hidden="1" x14ac:dyDescent="0.6">
      <c r="A450" t="s">
        <v>14</v>
      </c>
      <c r="B450">
        <v>605</v>
      </c>
    </row>
    <row r="451" spans="1:2" x14ac:dyDescent="0.6">
      <c r="A451" t="s">
        <v>20</v>
      </c>
      <c r="B451">
        <v>86</v>
      </c>
    </row>
    <row r="452" spans="1:2" hidden="1" x14ac:dyDescent="0.6">
      <c r="A452" t="s">
        <v>14</v>
      </c>
      <c r="B452">
        <v>1</v>
      </c>
    </row>
    <row r="453" spans="1:2" x14ac:dyDescent="0.6">
      <c r="A453" t="s">
        <v>20</v>
      </c>
      <c r="B453">
        <v>6286</v>
      </c>
    </row>
    <row r="454" spans="1:2" hidden="1" x14ac:dyDescent="0.6">
      <c r="A454" t="s">
        <v>14</v>
      </c>
      <c r="B454">
        <v>31</v>
      </c>
    </row>
    <row r="455" spans="1:2" hidden="1" x14ac:dyDescent="0.6">
      <c r="A455" t="s">
        <v>14</v>
      </c>
      <c r="B455">
        <v>1181</v>
      </c>
    </row>
    <row r="456" spans="1:2" hidden="1" x14ac:dyDescent="0.6">
      <c r="A456" t="s">
        <v>14</v>
      </c>
      <c r="B456">
        <v>39</v>
      </c>
    </row>
    <row r="457" spans="1:2" x14ac:dyDescent="0.6">
      <c r="A457" t="s">
        <v>20</v>
      </c>
      <c r="B457">
        <v>3727</v>
      </c>
    </row>
    <row r="458" spans="1:2" x14ac:dyDescent="0.6">
      <c r="A458" t="s">
        <v>20</v>
      </c>
      <c r="B458">
        <v>1605</v>
      </c>
    </row>
    <row r="459" spans="1:2" hidden="1" x14ac:dyDescent="0.6">
      <c r="A459" t="s">
        <v>14</v>
      </c>
      <c r="B459">
        <v>46</v>
      </c>
    </row>
    <row r="460" spans="1:2" x14ac:dyDescent="0.6">
      <c r="A460" t="s">
        <v>20</v>
      </c>
      <c r="B460">
        <v>2120</v>
      </c>
    </row>
    <row r="461" spans="1:2" hidden="1" x14ac:dyDescent="0.6">
      <c r="A461" t="s">
        <v>14</v>
      </c>
      <c r="B461">
        <v>105</v>
      </c>
    </row>
    <row r="462" spans="1:2" x14ac:dyDescent="0.6">
      <c r="A462" t="s">
        <v>20</v>
      </c>
      <c r="B462">
        <v>50</v>
      </c>
    </row>
    <row r="463" spans="1:2" x14ac:dyDescent="0.6">
      <c r="A463" t="s">
        <v>20</v>
      </c>
      <c r="B463">
        <v>2080</v>
      </c>
    </row>
    <row r="464" spans="1:2" hidden="1" x14ac:dyDescent="0.6">
      <c r="A464" t="s">
        <v>14</v>
      </c>
      <c r="B464">
        <v>535</v>
      </c>
    </row>
    <row r="465" spans="1:2" x14ac:dyDescent="0.6">
      <c r="A465" t="s">
        <v>20</v>
      </c>
      <c r="B465">
        <v>2105</v>
      </c>
    </row>
    <row r="466" spans="1:2" x14ac:dyDescent="0.6">
      <c r="A466" t="s">
        <v>20</v>
      </c>
      <c r="B466">
        <v>2436</v>
      </c>
    </row>
    <row r="467" spans="1:2" x14ac:dyDescent="0.6">
      <c r="A467" t="s">
        <v>20</v>
      </c>
      <c r="B467">
        <v>80</v>
      </c>
    </row>
    <row r="468" spans="1:2" x14ac:dyDescent="0.6">
      <c r="A468" t="s">
        <v>20</v>
      </c>
      <c r="B468">
        <v>42</v>
      </c>
    </row>
    <row r="469" spans="1:2" x14ac:dyDescent="0.6">
      <c r="A469" t="s">
        <v>20</v>
      </c>
      <c r="B469">
        <v>139</v>
      </c>
    </row>
    <row r="470" spans="1:2" hidden="1" x14ac:dyDescent="0.6">
      <c r="A470" t="s">
        <v>14</v>
      </c>
      <c r="B470">
        <v>16</v>
      </c>
    </row>
    <row r="471" spans="1:2" x14ac:dyDescent="0.6">
      <c r="A471" t="s">
        <v>20</v>
      </c>
      <c r="B471">
        <v>159</v>
      </c>
    </row>
    <row r="472" spans="1:2" x14ac:dyDescent="0.6">
      <c r="A472" t="s">
        <v>20</v>
      </c>
      <c r="B472">
        <v>381</v>
      </c>
    </row>
    <row r="473" spans="1:2" x14ac:dyDescent="0.6">
      <c r="A473" t="s">
        <v>20</v>
      </c>
      <c r="B473">
        <v>194</v>
      </c>
    </row>
    <row r="474" spans="1:2" hidden="1" x14ac:dyDescent="0.6">
      <c r="A474" t="s">
        <v>14</v>
      </c>
      <c r="B474">
        <v>575</v>
      </c>
    </row>
    <row r="475" spans="1:2" x14ac:dyDescent="0.6">
      <c r="A475" t="s">
        <v>20</v>
      </c>
      <c r="B475">
        <v>106</v>
      </c>
    </row>
    <row r="476" spans="1:2" x14ac:dyDescent="0.6">
      <c r="A476" t="s">
        <v>20</v>
      </c>
      <c r="B476">
        <v>142</v>
      </c>
    </row>
    <row r="477" spans="1:2" x14ac:dyDescent="0.6">
      <c r="A477" t="s">
        <v>20</v>
      </c>
      <c r="B477">
        <v>211</v>
      </c>
    </row>
    <row r="478" spans="1:2" hidden="1" x14ac:dyDescent="0.6">
      <c r="A478" t="s">
        <v>14</v>
      </c>
      <c r="B478">
        <v>1120</v>
      </c>
    </row>
    <row r="479" spans="1:2" hidden="1" x14ac:dyDescent="0.6">
      <c r="A479" t="s">
        <v>14</v>
      </c>
      <c r="B479">
        <v>113</v>
      </c>
    </row>
    <row r="480" spans="1:2" x14ac:dyDescent="0.6">
      <c r="A480" t="s">
        <v>20</v>
      </c>
      <c r="B480">
        <v>2756</v>
      </c>
    </row>
    <row r="481" spans="1:2" x14ac:dyDescent="0.6">
      <c r="A481" t="s">
        <v>20</v>
      </c>
      <c r="B481">
        <v>173</v>
      </c>
    </row>
    <row r="482" spans="1:2" x14ac:dyDescent="0.6">
      <c r="A482" t="s">
        <v>20</v>
      </c>
      <c r="B482">
        <v>87</v>
      </c>
    </row>
    <row r="483" spans="1:2" hidden="1" x14ac:dyDescent="0.6">
      <c r="A483" t="s">
        <v>14</v>
      </c>
      <c r="B483">
        <v>1538</v>
      </c>
    </row>
    <row r="484" spans="1:2" hidden="1" x14ac:dyDescent="0.6">
      <c r="A484" t="s">
        <v>14</v>
      </c>
      <c r="B484">
        <v>9</v>
      </c>
    </row>
    <row r="485" spans="1:2" hidden="1" x14ac:dyDescent="0.6">
      <c r="A485" t="s">
        <v>14</v>
      </c>
      <c r="B485">
        <v>554</v>
      </c>
    </row>
    <row r="486" spans="1:2" x14ac:dyDescent="0.6">
      <c r="A486" t="s">
        <v>20</v>
      </c>
      <c r="B486">
        <v>1572</v>
      </c>
    </row>
    <row r="487" spans="1:2" hidden="1" x14ac:dyDescent="0.6">
      <c r="A487" t="s">
        <v>14</v>
      </c>
      <c r="B487">
        <v>648</v>
      </c>
    </row>
    <row r="488" spans="1:2" hidden="1" x14ac:dyDescent="0.6">
      <c r="A488" t="s">
        <v>14</v>
      </c>
      <c r="B488">
        <v>21</v>
      </c>
    </row>
    <row r="489" spans="1:2" x14ac:dyDescent="0.6">
      <c r="A489" t="s">
        <v>20</v>
      </c>
      <c r="B489">
        <v>2346</v>
      </c>
    </row>
    <row r="490" spans="1:2" x14ac:dyDescent="0.6">
      <c r="A490" t="s">
        <v>20</v>
      </c>
      <c r="B490">
        <v>115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144</v>
      </c>
    </row>
    <row r="493" spans="1:2" x14ac:dyDescent="0.6">
      <c r="A493" t="s">
        <v>20</v>
      </c>
      <c r="B493">
        <v>2443</v>
      </c>
    </row>
    <row r="494" spans="1:2" hidden="1" x14ac:dyDescent="0.6">
      <c r="A494" t="s">
        <v>74</v>
      </c>
      <c r="B494">
        <v>595</v>
      </c>
    </row>
    <row r="495" spans="1:2" x14ac:dyDescent="0.6">
      <c r="A495" t="s">
        <v>20</v>
      </c>
      <c r="B495">
        <v>64</v>
      </c>
    </row>
    <row r="496" spans="1:2" x14ac:dyDescent="0.6">
      <c r="A496" t="s">
        <v>20</v>
      </c>
      <c r="B496">
        <v>268</v>
      </c>
    </row>
    <row r="497" spans="1:2" x14ac:dyDescent="0.6">
      <c r="A497" t="s">
        <v>20</v>
      </c>
      <c r="B497">
        <v>195</v>
      </c>
    </row>
    <row r="498" spans="1:2" hidden="1" x14ac:dyDescent="0.6">
      <c r="A498" t="s">
        <v>14</v>
      </c>
      <c r="B498">
        <v>54</v>
      </c>
    </row>
    <row r="499" spans="1:2" hidden="1" x14ac:dyDescent="0.6">
      <c r="A499" t="s">
        <v>14</v>
      </c>
      <c r="B499">
        <v>120</v>
      </c>
    </row>
    <row r="500" spans="1:2" hidden="1" x14ac:dyDescent="0.6">
      <c r="A500" t="s">
        <v>14</v>
      </c>
      <c r="B500">
        <v>579</v>
      </c>
    </row>
    <row r="501" spans="1:2" hidden="1" x14ac:dyDescent="0.6">
      <c r="A501" t="s">
        <v>14</v>
      </c>
      <c r="B501">
        <v>2072</v>
      </c>
    </row>
    <row r="502" spans="1:2" hidden="1" x14ac:dyDescent="0.6">
      <c r="A502" t="s">
        <v>14</v>
      </c>
      <c r="B502">
        <v>0</v>
      </c>
    </row>
    <row r="503" spans="1:2" hidden="1" x14ac:dyDescent="0.6">
      <c r="A503" t="s">
        <v>14</v>
      </c>
      <c r="B503">
        <v>1796</v>
      </c>
    </row>
    <row r="504" spans="1:2" x14ac:dyDescent="0.6">
      <c r="A504" t="s">
        <v>20</v>
      </c>
      <c r="B504">
        <v>186</v>
      </c>
    </row>
    <row r="505" spans="1:2" x14ac:dyDescent="0.6">
      <c r="A505" t="s">
        <v>20</v>
      </c>
      <c r="B505">
        <v>460</v>
      </c>
    </row>
    <row r="506" spans="1:2" hidden="1" x14ac:dyDescent="0.6">
      <c r="A506" t="s">
        <v>14</v>
      </c>
      <c r="B506">
        <v>62</v>
      </c>
    </row>
    <row r="507" spans="1:2" hidden="1" x14ac:dyDescent="0.6">
      <c r="A507" t="s">
        <v>14</v>
      </c>
      <c r="B507">
        <v>347</v>
      </c>
    </row>
    <row r="508" spans="1:2" x14ac:dyDescent="0.6">
      <c r="A508" t="s">
        <v>20</v>
      </c>
      <c r="B508">
        <v>2528</v>
      </c>
    </row>
    <row r="509" spans="1:2" hidden="1" x14ac:dyDescent="0.6">
      <c r="A509" t="s">
        <v>14</v>
      </c>
      <c r="B509">
        <v>19</v>
      </c>
    </row>
    <row r="510" spans="1:2" x14ac:dyDescent="0.6">
      <c r="A510" t="s">
        <v>20</v>
      </c>
      <c r="B510">
        <v>3657</v>
      </c>
    </row>
    <row r="511" spans="1:2" hidden="1" x14ac:dyDescent="0.6">
      <c r="A511" t="s">
        <v>14</v>
      </c>
      <c r="B511">
        <v>1258</v>
      </c>
    </row>
    <row r="512" spans="1:2" x14ac:dyDescent="0.6">
      <c r="A512" t="s">
        <v>20</v>
      </c>
      <c r="B512">
        <v>131</v>
      </c>
    </row>
    <row r="513" spans="1:2" hidden="1" x14ac:dyDescent="0.6">
      <c r="A513" t="s">
        <v>14</v>
      </c>
      <c r="B513">
        <v>362</v>
      </c>
    </row>
    <row r="514" spans="1:2" x14ac:dyDescent="0.6">
      <c r="A514" t="s">
        <v>20</v>
      </c>
      <c r="B514">
        <v>239</v>
      </c>
    </row>
    <row r="515" spans="1:2" hidden="1" x14ac:dyDescent="0.6">
      <c r="A515" t="s">
        <v>74</v>
      </c>
      <c r="B515">
        <v>35</v>
      </c>
    </row>
    <row r="516" spans="1:2" hidden="1" x14ac:dyDescent="0.6">
      <c r="A516" t="s">
        <v>74</v>
      </c>
      <c r="B516">
        <v>528</v>
      </c>
    </row>
    <row r="517" spans="1:2" hidden="1" x14ac:dyDescent="0.6">
      <c r="A517" t="s">
        <v>14</v>
      </c>
      <c r="B517">
        <v>133</v>
      </c>
    </row>
    <row r="518" spans="1:2" hidden="1" x14ac:dyDescent="0.6">
      <c r="A518" t="s">
        <v>14</v>
      </c>
      <c r="B518">
        <v>846</v>
      </c>
    </row>
    <row r="519" spans="1:2" x14ac:dyDescent="0.6">
      <c r="A519" t="s">
        <v>20</v>
      </c>
      <c r="B519">
        <v>78</v>
      </c>
    </row>
    <row r="520" spans="1:2" hidden="1" x14ac:dyDescent="0.6">
      <c r="A520" t="s">
        <v>14</v>
      </c>
      <c r="B520">
        <v>10</v>
      </c>
    </row>
    <row r="521" spans="1:2" x14ac:dyDescent="0.6">
      <c r="A521" t="s">
        <v>20</v>
      </c>
      <c r="B521">
        <v>1773</v>
      </c>
    </row>
    <row r="522" spans="1:2" x14ac:dyDescent="0.6">
      <c r="A522" t="s">
        <v>20</v>
      </c>
      <c r="B522">
        <v>32</v>
      </c>
    </row>
    <row r="523" spans="1:2" x14ac:dyDescent="0.6">
      <c r="A523" t="s">
        <v>20</v>
      </c>
      <c r="B523">
        <v>369</v>
      </c>
    </row>
    <row r="524" spans="1:2" hidden="1" x14ac:dyDescent="0.6">
      <c r="A524" t="s">
        <v>14</v>
      </c>
      <c r="B524">
        <v>191</v>
      </c>
    </row>
    <row r="525" spans="1:2" x14ac:dyDescent="0.6">
      <c r="A525" t="s">
        <v>20</v>
      </c>
      <c r="B525">
        <v>89</v>
      </c>
    </row>
    <row r="526" spans="1:2" hidden="1" x14ac:dyDescent="0.6">
      <c r="A526" t="s">
        <v>14</v>
      </c>
      <c r="B526">
        <v>1979</v>
      </c>
    </row>
    <row r="527" spans="1:2" hidden="1" x14ac:dyDescent="0.6">
      <c r="A527" t="s">
        <v>14</v>
      </c>
      <c r="B527">
        <v>63</v>
      </c>
    </row>
    <row r="528" spans="1:2" x14ac:dyDescent="0.6">
      <c r="A528" t="s">
        <v>20</v>
      </c>
      <c r="B528">
        <v>147</v>
      </c>
    </row>
    <row r="529" spans="1:2" hidden="1" x14ac:dyDescent="0.6">
      <c r="A529" t="s">
        <v>14</v>
      </c>
      <c r="B529">
        <v>6080</v>
      </c>
    </row>
    <row r="530" spans="1:2" hidden="1" x14ac:dyDescent="0.6">
      <c r="A530" t="s">
        <v>14</v>
      </c>
      <c r="B530">
        <v>80</v>
      </c>
    </row>
    <row r="531" spans="1:2" hidden="1" x14ac:dyDescent="0.6">
      <c r="A531" t="s">
        <v>14</v>
      </c>
      <c r="B531">
        <v>9</v>
      </c>
    </row>
    <row r="532" spans="1:2" hidden="1" x14ac:dyDescent="0.6">
      <c r="A532" t="s">
        <v>14</v>
      </c>
      <c r="B532">
        <v>1784</v>
      </c>
    </row>
    <row r="533" spans="1:2" hidden="1" x14ac:dyDescent="0.6">
      <c r="A533" t="s">
        <v>47</v>
      </c>
      <c r="B533">
        <v>3640</v>
      </c>
    </row>
    <row r="534" spans="1:2" x14ac:dyDescent="0.6">
      <c r="A534" t="s">
        <v>20</v>
      </c>
      <c r="B534">
        <v>126</v>
      </c>
    </row>
    <row r="535" spans="1:2" x14ac:dyDescent="0.6">
      <c r="A535" t="s">
        <v>20</v>
      </c>
      <c r="B535">
        <v>2218</v>
      </c>
    </row>
    <row r="536" spans="1:2" hidden="1" x14ac:dyDescent="0.6">
      <c r="A536" t="s">
        <v>14</v>
      </c>
      <c r="B536">
        <v>243</v>
      </c>
    </row>
    <row r="537" spans="1:2" x14ac:dyDescent="0.6">
      <c r="A537" t="s">
        <v>20</v>
      </c>
      <c r="B537">
        <v>202</v>
      </c>
    </row>
    <row r="538" spans="1:2" x14ac:dyDescent="0.6">
      <c r="A538" t="s">
        <v>20</v>
      </c>
      <c r="B538">
        <v>140</v>
      </c>
    </row>
    <row r="539" spans="1:2" x14ac:dyDescent="0.6">
      <c r="A539" t="s">
        <v>20</v>
      </c>
      <c r="B539">
        <v>1052</v>
      </c>
    </row>
    <row r="540" spans="1:2" hidden="1" x14ac:dyDescent="0.6">
      <c r="A540" t="s">
        <v>14</v>
      </c>
      <c r="B540">
        <v>1296</v>
      </c>
    </row>
    <row r="541" spans="1:2" hidden="1" x14ac:dyDescent="0.6">
      <c r="A541" t="s">
        <v>14</v>
      </c>
      <c r="B541">
        <v>77</v>
      </c>
    </row>
    <row r="542" spans="1:2" x14ac:dyDescent="0.6">
      <c r="A542" t="s">
        <v>20</v>
      </c>
      <c r="B542">
        <v>247</v>
      </c>
    </row>
    <row r="543" spans="1:2" hidden="1" x14ac:dyDescent="0.6">
      <c r="A543" t="s">
        <v>14</v>
      </c>
      <c r="B543">
        <v>395</v>
      </c>
    </row>
    <row r="544" spans="1:2" hidden="1" x14ac:dyDescent="0.6">
      <c r="A544" t="s">
        <v>14</v>
      </c>
      <c r="B544">
        <v>49</v>
      </c>
    </row>
    <row r="545" spans="1:2" hidden="1" x14ac:dyDescent="0.6">
      <c r="A545" t="s">
        <v>14</v>
      </c>
      <c r="B545">
        <v>180</v>
      </c>
    </row>
    <row r="546" spans="1:2" x14ac:dyDescent="0.6">
      <c r="A546" t="s">
        <v>20</v>
      </c>
      <c r="B546">
        <v>84</v>
      </c>
    </row>
    <row r="547" spans="1:2" hidden="1" x14ac:dyDescent="0.6">
      <c r="A547" t="s">
        <v>14</v>
      </c>
      <c r="B547">
        <v>2690</v>
      </c>
    </row>
    <row r="548" spans="1:2" x14ac:dyDescent="0.6">
      <c r="A548" t="s">
        <v>20</v>
      </c>
      <c r="B548">
        <v>88</v>
      </c>
    </row>
    <row r="549" spans="1:2" x14ac:dyDescent="0.6">
      <c r="A549" t="s">
        <v>20</v>
      </c>
      <c r="B549">
        <v>156</v>
      </c>
    </row>
    <row r="550" spans="1:2" x14ac:dyDescent="0.6">
      <c r="A550" t="s">
        <v>20</v>
      </c>
      <c r="B550">
        <v>2985</v>
      </c>
    </row>
    <row r="551" spans="1:2" x14ac:dyDescent="0.6">
      <c r="A551" t="s">
        <v>20</v>
      </c>
      <c r="B551">
        <v>762</v>
      </c>
    </row>
    <row r="552" spans="1:2" hidden="1" x14ac:dyDescent="0.6">
      <c r="A552" t="s">
        <v>74</v>
      </c>
      <c r="B552">
        <v>1</v>
      </c>
    </row>
    <row r="553" spans="1:2" hidden="1" x14ac:dyDescent="0.6">
      <c r="A553" t="s">
        <v>14</v>
      </c>
      <c r="B553">
        <v>2779</v>
      </c>
    </row>
    <row r="554" spans="1:2" hidden="1" x14ac:dyDescent="0.6">
      <c r="A554" t="s">
        <v>14</v>
      </c>
      <c r="B554">
        <v>92</v>
      </c>
    </row>
    <row r="555" spans="1:2" hidden="1" x14ac:dyDescent="0.6">
      <c r="A555" t="s">
        <v>14</v>
      </c>
      <c r="B555">
        <v>1028</v>
      </c>
    </row>
    <row r="556" spans="1:2" x14ac:dyDescent="0.6">
      <c r="A556" t="s">
        <v>20</v>
      </c>
      <c r="B556">
        <v>554</v>
      </c>
    </row>
    <row r="557" spans="1:2" x14ac:dyDescent="0.6">
      <c r="A557" t="s">
        <v>20</v>
      </c>
      <c r="B557">
        <v>135</v>
      </c>
    </row>
    <row r="558" spans="1:2" x14ac:dyDescent="0.6">
      <c r="A558" t="s">
        <v>20</v>
      </c>
      <c r="B558">
        <v>122</v>
      </c>
    </row>
    <row r="559" spans="1:2" x14ac:dyDescent="0.6">
      <c r="A559" t="s">
        <v>20</v>
      </c>
      <c r="B559">
        <v>221</v>
      </c>
    </row>
    <row r="560" spans="1:2" x14ac:dyDescent="0.6">
      <c r="A560" t="s">
        <v>20</v>
      </c>
      <c r="B560">
        <v>126</v>
      </c>
    </row>
    <row r="561" spans="1:2" x14ac:dyDescent="0.6">
      <c r="A561" t="s">
        <v>20</v>
      </c>
      <c r="B561">
        <v>1022</v>
      </c>
    </row>
    <row r="562" spans="1:2" x14ac:dyDescent="0.6">
      <c r="A562" t="s">
        <v>20</v>
      </c>
      <c r="B562">
        <v>3177</v>
      </c>
    </row>
    <row r="563" spans="1:2" x14ac:dyDescent="0.6">
      <c r="A563" t="s">
        <v>20</v>
      </c>
      <c r="B563">
        <v>198</v>
      </c>
    </row>
    <row r="564" spans="1:2" hidden="1" x14ac:dyDescent="0.6">
      <c r="A564" t="s">
        <v>14</v>
      </c>
      <c r="B564">
        <v>26</v>
      </c>
    </row>
    <row r="565" spans="1:2" x14ac:dyDescent="0.6">
      <c r="A565" t="s">
        <v>20</v>
      </c>
      <c r="B565">
        <v>85</v>
      </c>
    </row>
    <row r="566" spans="1:2" hidden="1" x14ac:dyDescent="0.6">
      <c r="A566" t="s">
        <v>14</v>
      </c>
      <c r="B566">
        <v>1790</v>
      </c>
    </row>
    <row r="567" spans="1:2" x14ac:dyDescent="0.6">
      <c r="A567" t="s">
        <v>20</v>
      </c>
      <c r="B567">
        <v>3596</v>
      </c>
    </row>
    <row r="568" spans="1:2" hidden="1" x14ac:dyDescent="0.6">
      <c r="A568" t="s">
        <v>14</v>
      </c>
      <c r="B568">
        <v>37</v>
      </c>
    </row>
    <row r="569" spans="1:2" x14ac:dyDescent="0.6">
      <c r="A569" t="s">
        <v>20</v>
      </c>
      <c r="B569">
        <v>244</v>
      </c>
    </row>
    <row r="570" spans="1:2" x14ac:dyDescent="0.6">
      <c r="A570" t="s">
        <v>20</v>
      </c>
      <c r="B570">
        <v>5180</v>
      </c>
    </row>
    <row r="571" spans="1:2" x14ac:dyDescent="0.6">
      <c r="A571" t="s">
        <v>20</v>
      </c>
      <c r="B571">
        <v>589</v>
      </c>
    </row>
    <row r="572" spans="1:2" x14ac:dyDescent="0.6">
      <c r="A572" t="s">
        <v>20</v>
      </c>
      <c r="B572">
        <v>2725</v>
      </c>
    </row>
    <row r="573" spans="1:2" hidden="1" x14ac:dyDescent="0.6">
      <c r="A573" t="s">
        <v>14</v>
      </c>
      <c r="B573">
        <v>35</v>
      </c>
    </row>
    <row r="574" spans="1:2" hidden="1" x14ac:dyDescent="0.6">
      <c r="A574" t="s">
        <v>74</v>
      </c>
      <c r="B574">
        <v>94</v>
      </c>
    </row>
    <row r="575" spans="1:2" x14ac:dyDescent="0.6">
      <c r="A575" t="s">
        <v>20</v>
      </c>
      <c r="B575">
        <v>300</v>
      </c>
    </row>
    <row r="576" spans="1:2" x14ac:dyDescent="0.6">
      <c r="A576" t="s">
        <v>20</v>
      </c>
      <c r="B576">
        <v>144</v>
      </c>
    </row>
    <row r="577" spans="1:2" hidden="1" x14ac:dyDescent="0.6">
      <c r="A577" t="s">
        <v>14</v>
      </c>
      <c r="B577">
        <v>558</v>
      </c>
    </row>
    <row r="578" spans="1:2" hidden="1" x14ac:dyDescent="0.6">
      <c r="A578" t="s">
        <v>14</v>
      </c>
      <c r="B578">
        <v>64</v>
      </c>
    </row>
    <row r="579" spans="1:2" hidden="1" x14ac:dyDescent="0.6">
      <c r="A579" t="s">
        <v>74</v>
      </c>
      <c r="B579">
        <v>37</v>
      </c>
    </row>
    <row r="580" spans="1:2" hidden="1" x14ac:dyDescent="0.6">
      <c r="A580" t="s">
        <v>14</v>
      </c>
      <c r="B580">
        <v>245</v>
      </c>
    </row>
    <row r="581" spans="1:2" x14ac:dyDescent="0.6">
      <c r="A581" t="s">
        <v>20</v>
      </c>
      <c r="B581">
        <v>87</v>
      </c>
    </row>
    <row r="582" spans="1:2" x14ac:dyDescent="0.6">
      <c r="A582" t="s">
        <v>20</v>
      </c>
      <c r="B582">
        <v>3116</v>
      </c>
    </row>
    <row r="583" spans="1:2" hidden="1" x14ac:dyDescent="0.6">
      <c r="A583" t="s">
        <v>14</v>
      </c>
      <c r="B583">
        <v>71</v>
      </c>
    </row>
    <row r="584" spans="1:2" hidden="1" x14ac:dyDescent="0.6">
      <c r="A584" t="s">
        <v>14</v>
      </c>
      <c r="B584">
        <v>42</v>
      </c>
    </row>
    <row r="585" spans="1:2" x14ac:dyDescent="0.6">
      <c r="A585" t="s">
        <v>20</v>
      </c>
      <c r="B585">
        <v>909</v>
      </c>
    </row>
    <row r="586" spans="1:2" x14ac:dyDescent="0.6">
      <c r="A586" t="s">
        <v>20</v>
      </c>
      <c r="B586">
        <v>1613</v>
      </c>
    </row>
    <row r="587" spans="1:2" x14ac:dyDescent="0.6">
      <c r="A587" t="s">
        <v>20</v>
      </c>
      <c r="B587">
        <v>136</v>
      </c>
    </row>
    <row r="588" spans="1:2" x14ac:dyDescent="0.6">
      <c r="A588" t="s">
        <v>20</v>
      </c>
      <c r="B588">
        <v>130</v>
      </c>
    </row>
    <row r="589" spans="1:2" hidden="1" x14ac:dyDescent="0.6">
      <c r="A589" t="s">
        <v>14</v>
      </c>
      <c r="B589">
        <v>156</v>
      </c>
    </row>
    <row r="590" spans="1:2" hidden="1" x14ac:dyDescent="0.6">
      <c r="A590" t="s">
        <v>14</v>
      </c>
      <c r="B590">
        <v>1368</v>
      </c>
    </row>
    <row r="591" spans="1:2" hidden="1" x14ac:dyDescent="0.6">
      <c r="A591" t="s">
        <v>14</v>
      </c>
      <c r="B591">
        <v>102</v>
      </c>
    </row>
    <row r="592" spans="1:2" hidden="1" x14ac:dyDescent="0.6">
      <c r="A592" t="s">
        <v>14</v>
      </c>
      <c r="B592">
        <v>86</v>
      </c>
    </row>
    <row r="593" spans="1:2" x14ac:dyDescent="0.6">
      <c r="A593" t="s">
        <v>20</v>
      </c>
      <c r="B593">
        <v>102</v>
      </c>
    </row>
    <row r="594" spans="1:2" hidden="1" x14ac:dyDescent="0.6">
      <c r="A594" t="s">
        <v>14</v>
      </c>
      <c r="B594">
        <v>253</v>
      </c>
    </row>
    <row r="595" spans="1:2" x14ac:dyDescent="0.6">
      <c r="A595" t="s">
        <v>20</v>
      </c>
      <c r="B595">
        <v>4006</v>
      </c>
    </row>
    <row r="596" spans="1:2" hidden="1" x14ac:dyDescent="0.6">
      <c r="A596" t="s">
        <v>14</v>
      </c>
      <c r="B596">
        <v>157</v>
      </c>
    </row>
    <row r="597" spans="1:2" x14ac:dyDescent="0.6">
      <c r="A597" t="s">
        <v>20</v>
      </c>
      <c r="B597">
        <v>1629</v>
      </c>
    </row>
    <row r="598" spans="1:2" hidden="1" x14ac:dyDescent="0.6">
      <c r="A598" t="s">
        <v>14</v>
      </c>
      <c r="B598">
        <v>183</v>
      </c>
    </row>
    <row r="599" spans="1:2" x14ac:dyDescent="0.6">
      <c r="A599" t="s">
        <v>20</v>
      </c>
      <c r="B599">
        <v>2188</v>
      </c>
    </row>
    <row r="600" spans="1:2" x14ac:dyDescent="0.6">
      <c r="A600" t="s">
        <v>20</v>
      </c>
      <c r="B600">
        <v>2409</v>
      </c>
    </row>
    <row r="601" spans="1:2" hidden="1" x14ac:dyDescent="0.6">
      <c r="A601" t="s">
        <v>14</v>
      </c>
      <c r="B601">
        <v>82</v>
      </c>
    </row>
    <row r="602" spans="1:2" hidden="1" x14ac:dyDescent="0.6">
      <c r="A602" t="s">
        <v>14</v>
      </c>
      <c r="B602">
        <v>1</v>
      </c>
    </row>
    <row r="603" spans="1:2" x14ac:dyDescent="0.6">
      <c r="A603" t="s">
        <v>20</v>
      </c>
      <c r="B603">
        <v>194</v>
      </c>
    </row>
    <row r="604" spans="1:2" x14ac:dyDescent="0.6">
      <c r="A604" t="s">
        <v>20</v>
      </c>
      <c r="B604">
        <v>1140</v>
      </c>
    </row>
    <row r="605" spans="1:2" x14ac:dyDescent="0.6">
      <c r="A605" t="s">
        <v>20</v>
      </c>
      <c r="B605">
        <v>102</v>
      </c>
    </row>
    <row r="606" spans="1:2" x14ac:dyDescent="0.6">
      <c r="A606" t="s">
        <v>20</v>
      </c>
      <c r="B606">
        <v>2857</v>
      </c>
    </row>
    <row r="607" spans="1:2" x14ac:dyDescent="0.6">
      <c r="A607" t="s">
        <v>20</v>
      </c>
      <c r="B607">
        <v>107</v>
      </c>
    </row>
    <row r="608" spans="1:2" x14ac:dyDescent="0.6">
      <c r="A608" t="s">
        <v>20</v>
      </c>
      <c r="B608">
        <v>160</v>
      </c>
    </row>
    <row r="609" spans="1:2" x14ac:dyDescent="0.6">
      <c r="A609" t="s">
        <v>20</v>
      </c>
      <c r="B609">
        <v>2230</v>
      </c>
    </row>
    <row r="610" spans="1:2" x14ac:dyDescent="0.6">
      <c r="A610" t="s">
        <v>20</v>
      </c>
      <c r="B610">
        <v>316</v>
      </c>
    </row>
    <row r="611" spans="1:2" x14ac:dyDescent="0.6">
      <c r="A611" t="s">
        <v>20</v>
      </c>
      <c r="B611">
        <v>117</v>
      </c>
    </row>
    <row r="612" spans="1:2" x14ac:dyDescent="0.6">
      <c r="A612" t="s">
        <v>20</v>
      </c>
      <c r="B612">
        <v>6406</v>
      </c>
    </row>
    <row r="613" spans="1:2" hidden="1" x14ac:dyDescent="0.6">
      <c r="A613" t="s">
        <v>74</v>
      </c>
      <c r="B613">
        <v>15</v>
      </c>
    </row>
    <row r="614" spans="1:2" x14ac:dyDescent="0.6">
      <c r="A614" t="s">
        <v>20</v>
      </c>
      <c r="B614">
        <v>192</v>
      </c>
    </row>
    <row r="615" spans="1:2" x14ac:dyDescent="0.6">
      <c r="A615" t="s">
        <v>20</v>
      </c>
      <c r="B615">
        <v>26</v>
      </c>
    </row>
    <row r="616" spans="1:2" x14ac:dyDescent="0.6">
      <c r="A616" t="s">
        <v>20</v>
      </c>
      <c r="B616">
        <v>723</v>
      </c>
    </row>
    <row r="617" spans="1:2" x14ac:dyDescent="0.6">
      <c r="A617" t="s">
        <v>20</v>
      </c>
      <c r="B617">
        <v>170</v>
      </c>
    </row>
    <row r="618" spans="1:2" x14ac:dyDescent="0.6">
      <c r="A618" t="s">
        <v>20</v>
      </c>
      <c r="B618">
        <v>238</v>
      </c>
    </row>
    <row r="619" spans="1:2" x14ac:dyDescent="0.6">
      <c r="A619" t="s">
        <v>20</v>
      </c>
      <c r="B619">
        <v>55</v>
      </c>
    </row>
    <row r="620" spans="1:2" hidden="1" x14ac:dyDescent="0.6">
      <c r="A620" t="s">
        <v>14</v>
      </c>
      <c r="B620">
        <v>1198</v>
      </c>
    </row>
    <row r="621" spans="1:2" hidden="1" x14ac:dyDescent="0.6">
      <c r="A621" t="s">
        <v>14</v>
      </c>
      <c r="B621">
        <v>648</v>
      </c>
    </row>
    <row r="622" spans="1:2" x14ac:dyDescent="0.6">
      <c r="A622" t="s">
        <v>20</v>
      </c>
      <c r="B622">
        <v>128</v>
      </c>
    </row>
    <row r="623" spans="1:2" x14ac:dyDescent="0.6">
      <c r="A623" t="s">
        <v>20</v>
      </c>
      <c r="B623">
        <v>2144</v>
      </c>
    </row>
    <row r="624" spans="1:2" hidden="1" x14ac:dyDescent="0.6">
      <c r="A624" t="s">
        <v>14</v>
      </c>
      <c r="B624">
        <v>64</v>
      </c>
    </row>
    <row r="625" spans="1:2" x14ac:dyDescent="0.6">
      <c r="A625" t="s">
        <v>20</v>
      </c>
      <c r="B625">
        <v>2693</v>
      </c>
    </row>
    <row r="626" spans="1:2" x14ac:dyDescent="0.6">
      <c r="A626" t="s">
        <v>20</v>
      </c>
      <c r="B626">
        <v>432</v>
      </c>
    </row>
    <row r="627" spans="1:2" hidden="1" x14ac:dyDescent="0.6">
      <c r="A627" t="s">
        <v>14</v>
      </c>
      <c r="B627">
        <v>62</v>
      </c>
    </row>
    <row r="628" spans="1:2" x14ac:dyDescent="0.6">
      <c r="A628" t="s">
        <v>20</v>
      </c>
      <c r="B628">
        <v>189</v>
      </c>
    </row>
    <row r="629" spans="1:2" x14ac:dyDescent="0.6">
      <c r="A629" t="s">
        <v>20</v>
      </c>
      <c r="B629">
        <v>154</v>
      </c>
    </row>
    <row r="630" spans="1:2" x14ac:dyDescent="0.6">
      <c r="A630" t="s">
        <v>20</v>
      </c>
      <c r="B630">
        <v>96</v>
      </c>
    </row>
    <row r="631" spans="1:2" hidden="1" x14ac:dyDescent="0.6">
      <c r="A631" t="s">
        <v>14</v>
      </c>
      <c r="B631">
        <v>750</v>
      </c>
    </row>
    <row r="632" spans="1:2" hidden="1" x14ac:dyDescent="0.6">
      <c r="A632" t="s">
        <v>74</v>
      </c>
      <c r="B632">
        <v>87</v>
      </c>
    </row>
    <row r="633" spans="1:2" x14ac:dyDescent="0.6">
      <c r="A633" t="s">
        <v>20</v>
      </c>
      <c r="B633">
        <v>3063</v>
      </c>
    </row>
    <row r="634" spans="1:2" hidden="1" x14ac:dyDescent="0.6">
      <c r="A634" t="s">
        <v>47</v>
      </c>
      <c r="B634">
        <v>278</v>
      </c>
    </row>
    <row r="635" spans="1:2" hidden="1" x14ac:dyDescent="0.6">
      <c r="A635" t="s">
        <v>14</v>
      </c>
      <c r="B635">
        <v>105</v>
      </c>
    </row>
    <row r="636" spans="1:2" hidden="1" x14ac:dyDescent="0.6">
      <c r="A636" t="s">
        <v>74</v>
      </c>
      <c r="B636">
        <v>1658</v>
      </c>
    </row>
    <row r="637" spans="1:2" x14ac:dyDescent="0.6">
      <c r="A637" t="s">
        <v>20</v>
      </c>
      <c r="B637">
        <v>2266</v>
      </c>
    </row>
    <row r="638" spans="1:2" hidden="1" x14ac:dyDescent="0.6">
      <c r="A638" t="s">
        <v>14</v>
      </c>
      <c r="B638">
        <v>2604</v>
      </c>
    </row>
    <row r="639" spans="1:2" hidden="1" x14ac:dyDescent="0.6">
      <c r="A639" t="s">
        <v>14</v>
      </c>
      <c r="B639">
        <v>65</v>
      </c>
    </row>
    <row r="640" spans="1:2" hidden="1" x14ac:dyDescent="0.6">
      <c r="A640" t="s">
        <v>14</v>
      </c>
      <c r="B640">
        <v>94</v>
      </c>
    </row>
    <row r="641" spans="1:2" hidden="1" x14ac:dyDescent="0.6">
      <c r="A641" t="s">
        <v>47</v>
      </c>
      <c r="B641">
        <v>45</v>
      </c>
    </row>
    <row r="642" spans="1:2" hidden="1" x14ac:dyDescent="0.6">
      <c r="A642" t="s">
        <v>14</v>
      </c>
      <c r="B642">
        <v>257</v>
      </c>
    </row>
    <row r="643" spans="1:2" x14ac:dyDescent="0.6">
      <c r="A643" t="s">
        <v>20</v>
      </c>
      <c r="B643">
        <v>194</v>
      </c>
    </row>
    <row r="644" spans="1:2" x14ac:dyDescent="0.6">
      <c r="A644" t="s">
        <v>20</v>
      </c>
      <c r="B644">
        <v>129</v>
      </c>
    </row>
    <row r="645" spans="1:2" x14ac:dyDescent="0.6">
      <c r="A645" t="s">
        <v>20</v>
      </c>
      <c r="B645">
        <v>375</v>
      </c>
    </row>
    <row r="646" spans="1:2" hidden="1" x14ac:dyDescent="0.6">
      <c r="A646" t="s">
        <v>14</v>
      </c>
      <c r="B646">
        <v>2928</v>
      </c>
    </row>
    <row r="647" spans="1:2" hidden="1" x14ac:dyDescent="0.6">
      <c r="A647" t="s">
        <v>14</v>
      </c>
      <c r="B647">
        <v>4697</v>
      </c>
    </row>
    <row r="648" spans="1:2" hidden="1" x14ac:dyDescent="0.6">
      <c r="A648" t="s">
        <v>14</v>
      </c>
      <c r="B648">
        <v>2915</v>
      </c>
    </row>
    <row r="649" spans="1:2" hidden="1" x14ac:dyDescent="0.6">
      <c r="A649" t="s">
        <v>14</v>
      </c>
      <c r="B649">
        <v>18</v>
      </c>
    </row>
    <row r="650" spans="1:2" hidden="1" x14ac:dyDescent="0.6">
      <c r="A650" t="s">
        <v>74</v>
      </c>
      <c r="B650">
        <v>723</v>
      </c>
    </row>
    <row r="651" spans="1:2" hidden="1" x14ac:dyDescent="0.6">
      <c r="A651" t="s">
        <v>14</v>
      </c>
      <c r="B651">
        <v>602</v>
      </c>
    </row>
    <row r="652" spans="1:2" hidden="1" x14ac:dyDescent="0.6">
      <c r="A652" t="s">
        <v>14</v>
      </c>
      <c r="B652">
        <v>1</v>
      </c>
    </row>
    <row r="653" spans="1:2" hidden="1" x14ac:dyDescent="0.6">
      <c r="A653" t="s">
        <v>14</v>
      </c>
      <c r="B653">
        <v>3868</v>
      </c>
    </row>
    <row r="654" spans="1:2" x14ac:dyDescent="0.6">
      <c r="A654" t="s">
        <v>20</v>
      </c>
      <c r="B654">
        <v>409</v>
      </c>
    </row>
    <row r="655" spans="1:2" x14ac:dyDescent="0.6">
      <c r="A655" t="s">
        <v>20</v>
      </c>
      <c r="B655">
        <v>234</v>
      </c>
    </row>
    <row r="656" spans="1:2" x14ac:dyDescent="0.6">
      <c r="A656" t="s">
        <v>20</v>
      </c>
      <c r="B656">
        <v>3016</v>
      </c>
    </row>
    <row r="657" spans="1:2" x14ac:dyDescent="0.6">
      <c r="A657" t="s">
        <v>20</v>
      </c>
      <c r="B657">
        <v>264</v>
      </c>
    </row>
    <row r="658" spans="1:2" hidden="1" x14ac:dyDescent="0.6">
      <c r="A658" t="s">
        <v>14</v>
      </c>
      <c r="B658">
        <v>504</v>
      </c>
    </row>
    <row r="659" spans="1:2" hidden="1" x14ac:dyDescent="0.6">
      <c r="A659" t="s">
        <v>14</v>
      </c>
      <c r="B659">
        <v>14</v>
      </c>
    </row>
    <row r="660" spans="1:2" hidden="1" x14ac:dyDescent="0.6">
      <c r="A660" t="s">
        <v>74</v>
      </c>
      <c r="B660">
        <v>390</v>
      </c>
    </row>
    <row r="661" spans="1:2" hidden="1" x14ac:dyDescent="0.6">
      <c r="A661" t="s">
        <v>14</v>
      </c>
      <c r="B661">
        <v>750</v>
      </c>
    </row>
    <row r="662" spans="1:2" hidden="1" x14ac:dyDescent="0.6">
      <c r="A662" t="s">
        <v>14</v>
      </c>
      <c r="B662">
        <v>77</v>
      </c>
    </row>
    <row r="663" spans="1:2" hidden="1" x14ac:dyDescent="0.6">
      <c r="A663" t="s">
        <v>14</v>
      </c>
      <c r="B663">
        <v>752</v>
      </c>
    </row>
    <row r="664" spans="1:2" hidden="1" x14ac:dyDescent="0.6">
      <c r="A664" t="s">
        <v>14</v>
      </c>
      <c r="B664">
        <v>131</v>
      </c>
    </row>
    <row r="665" spans="1:2" hidden="1" x14ac:dyDescent="0.6">
      <c r="A665" t="s">
        <v>14</v>
      </c>
      <c r="B665">
        <v>87</v>
      </c>
    </row>
    <row r="666" spans="1:2" hidden="1" x14ac:dyDescent="0.6">
      <c r="A666" t="s">
        <v>14</v>
      </c>
      <c r="B666">
        <v>1063</v>
      </c>
    </row>
    <row r="667" spans="1:2" x14ac:dyDescent="0.6">
      <c r="A667" t="s">
        <v>20</v>
      </c>
      <c r="B667">
        <v>272</v>
      </c>
    </row>
    <row r="668" spans="1:2" hidden="1" x14ac:dyDescent="0.6">
      <c r="A668" t="s">
        <v>74</v>
      </c>
      <c r="B668">
        <v>25</v>
      </c>
    </row>
    <row r="669" spans="1:2" x14ac:dyDescent="0.6">
      <c r="A669" t="s">
        <v>20</v>
      </c>
      <c r="B669">
        <v>419</v>
      </c>
    </row>
    <row r="670" spans="1:2" hidden="1" x14ac:dyDescent="0.6">
      <c r="A670" t="s">
        <v>14</v>
      </c>
      <c r="B670">
        <v>76</v>
      </c>
    </row>
    <row r="671" spans="1:2" x14ac:dyDescent="0.6">
      <c r="A671" t="s">
        <v>20</v>
      </c>
      <c r="B671">
        <v>1621</v>
      </c>
    </row>
    <row r="672" spans="1:2" x14ac:dyDescent="0.6">
      <c r="A672" t="s">
        <v>20</v>
      </c>
      <c r="B672">
        <v>1101</v>
      </c>
    </row>
    <row r="673" spans="1:2" x14ac:dyDescent="0.6">
      <c r="A673" t="s">
        <v>20</v>
      </c>
      <c r="B673">
        <v>1073</v>
      </c>
    </row>
    <row r="674" spans="1:2" hidden="1" x14ac:dyDescent="0.6">
      <c r="A674" t="s">
        <v>14</v>
      </c>
      <c r="B674">
        <v>4428</v>
      </c>
    </row>
    <row r="675" spans="1:2" hidden="1" x14ac:dyDescent="0.6">
      <c r="A675" t="s">
        <v>14</v>
      </c>
      <c r="B675">
        <v>58</v>
      </c>
    </row>
    <row r="676" spans="1:2" hidden="1" x14ac:dyDescent="0.6">
      <c r="A676" t="s">
        <v>74</v>
      </c>
      <c r="B676">
        <v>1218</v>
      </c>
    </row>
    <row r="677" spans="1:2" x14ac:dyDescent="0.6">
      <c r="A677" t="s">
        <v>20</v>
      </c>
      <c r="B677">
        <v>331</v>
      </c>
    </row>
    <row r="678" spans="1:2" x14ac:dyDescent="0.6">
      <c r="A678" t="s">
        <v>20</v>
      </c>
      <c r="B678">
        <v>1170</v>
      </c>
    </row>
    <row r="679" spans="1:2" hidden="1" x14ac:dyDescent="0.6">
      <c r="A679" t="s">
        <v>14</v>
      </c>
      <c r="B679">
        <v>111</v>
      </c>
    </row>
    <row r="680" spans="1:2" hidden="1" x14ac:dyDescent="0.6">
      <c r="A680" t="s">
        <v>74</v>
      </c>
      <c r="B680">
        <v>215</v>
      </c>
    </row>
    <row r="681" spans="1:2" x14ac:dyDescent="0.6">
      <c r="A681" t="s">
        <v>20</v>
      </c>
      <c r="B681">
        <v>363</v>
      </c>
    </row>
    <row r="682" spans="1:2" hidden="1" x14ac:dyDescent="0.6">
      <c r="A682" t="s">
        <v>14</v>
      </c>
      <c r="B682">
        <v>2955</v>
      </c>
    </row>
    <row r="683" spans="1:2" hidden="1" x14ac:dyDescent="0.6">
      <c r="A683" t="s">
        <v>14</v>
      </c>
      <c r="B683">
        <v>1657</v>
      </c>
    </row>
    <row r="684" spans="1:2" x14ac:dyDescent="0.6">
      <c r="A684" t="s">
        <v>20</v>
      </c>
      <c r="B684">
        <v>103</v>
      </c>
    </row>
    <row r="685" spans="1:2" x14ac:dyDescent="0.6">
      <c r="A685" t="s">
        <v>20</v>
      </c>
      <c r="B685">
        <v>147</v>
      </c>
    </row>
    <row r="686" spans="1:2" x14ac:dyDescent="0.6">
      <c r="A686" t="s">
        <v>20</v>
      </c>
      <c r="B686">
        <v>110</v>
      </c>
    </row>
    <row r="687" spans="1:2" hidden="1" x14ac:dyDescent="0.6">
      <c r="A687" t="s">
        <v>14</v>
      </c>
      <c r="B687">
        <v>926</v>
      </c>
    </row>
    <row r="688" spans="1:2" x14ac:dyDescent="0.6">
      <c r="A688" t="s">
        <v>20</v>
      </c>
      <c r="B688">
        <v>134</v>
      </c>
    </row>
    <row r="689" spans="1:2" x14ac:dyDescent="0.6">
      <c r="A689" t="s">
        <v>20</v>
      </c>
      <c r="B689">
        <v>269</v>
      </c>
    </row>
    <row r="690" spans="1:2" x14ac:dyDescent="0.6">
      <c r="A690" t="s">
        <v>20</v>
      </c>
      <c r="B690">
        <v>175</v>
      </c>
    </row>
    <row r="691" spans="1:2" x14ac:dyDescent="0.6">
      <c r="A691" t="s">
        <v>20</v>
      </c>
      <c r="B691">
        <v>69</v>
      </c>
    </row>
    <row r="692" spans="1:2" x14ac:dyDescent="0.6">
      <c r="A692" t="s">
        <v>20</v>
      </c>
      <c r="B692">
        <v>190</v>
      </c>
    </row>
    <row r="693" spans="1:2" x14ac:dyDescent="0.6">
      <c r="A693" t="s">
        <v>20</v>
      </c>
      <c r="B693">
        <v>237</v>
      </c>
    </row>
    <row r="694" spans="1:2" hidden="1" x14ac:dyDescent="0.6">
      <c r="A694" t="s">
        <v>14</v>
      </c>
      <c r="B694">
        <v>77</v>
      </c>
    </row>
    <row r="695" spans="1:2" hidden="1" x14ac:dyDescent="0.6">
      <c r="A695" t="s">
        <v>14</v>
      </c>
      <c r="B695">
        <v>1748</v>
      </c>
    </row>
    <row r="696" spans="1:2" hidden="1" x14ac:dyDescent="0.6">
      <c r="A696" t="s">
        <v>14</v>
      </c>
      <c r="B696">
        <v>79</v>
      </c>
    </row>
    <row r="697" spans="1:2" x14ac:dyDescent="0.6">
      <c r="A697" t="s">
        <v>20</v>
      </c>
      <c r="B697">
        <v>196</v>
      </c>
    </row>
    <row r="698" spans="1:2" hidden="1" x14ac:dyDescent="0.6">
      <c r="A698" t="s">
        <v>14</v>
      </c>
      <c r="B698">
        <v>889</v>
      </c>
    </row>
    <row r="699" spans="1:2" x14ac:dyDescent="0.6">
      <c r="A699" t="s">
        <v>20</v>
      </c>
      <c r="B699">
        <v>7295</v>
      </c>
    </row>
    <row r="700" spans="1:2" x14ac:dyDescent="0.6">
      <c r="A700" t="s">
        <v>20</v>
      </c>
      <c r="B700">
        <v>2893</v>
      </c>
    </row>
    <row r="701" spans="1:2" hidden="1" x14ac:dyDescent="0.6">
      <c r="A701" t="s">
        <v>14</v>
      </c>
      <c r="B701">
        <v>56</v>
      </c>
    </row>
    <row r="702" spans="1:2" hidden="1" x14ac:dyDescent="0.6">
      <c r="A702" t="s">
        <v>14</v>
      </c>
      <c r="B702">
        <v>1</v>
      </c>
    </row>
    <row r="703" spans="1:2" x14ac:dyDescent="0.6">
      <c r="A703" t="s">
        <v>20</v>
      </c>
      <c r="B703">
        <v>820</v>
      </c>
    </row>
    <row r="704" spans="1:2" hidden="1" x14ac:dyDescent="0.6">
      <c r="A704" t="s">
        <v>14</v>
      </c>
      <c r="B704">
        <v>83</v>
      </c>
    </row>
    <row r="705" spans="1:2" x14ac:dyDescent="0.6">
      <c r="A705" t="s">
        <v>20</v>
      </c>
      <c r="B705">
        <v>2038</v>
      </c>
    </row>
    <row r="706" spans="1:2" x14ac:dyDescent="0.6">
      <c r="A706" t="s">
        <v>20</v>
      </c>
      <c r="B706">
        <v>116</v>
      </c>
    </row>
    <row r="707" spans="1:2" hidden="1" x14ac:dyDescent="0.6">
      <c r="A707" t="s">
        <v>14</v>
      </c>
      <c r="B707">
        <v>2025</v>
      </c>
    </row>
    <row r="708" spans="1:2" x14ac:dyDescent="0.6">
      <c r="A708" t="s">
        <v>20</v>
      </c>
      <c r="B708">
        <v>1345</v>
      </c>
    </row>
    <row r="709" spans="1:2" x14ac:dyDescent="0.6">
      <c r="A709" t="s">
        <v>20</v>
      </c>
      <c r="B709">
        <v>168</v>
      </c>
    </row>
    <row r="710" spans="1:2" x14ac:dyDescent="0.6">
      <c r="A710" t="s">
        <v>20</v>
      </c>
      <c r="B710">
        <v>137</v>
      </c>
    </row>
    <row r="711" spans="1:2" x14ac:dyDescent="0.6">
      <c r="A711" t="s">
        <v>20</v>
      </c>
      <c r="B711">
        <v>186</v>
      </c>
    </row>
    <row r="712" spans="1:2" x14ac:dyDescent="0.6">
      <c r="A712" t="s">
        <v>20</v>
      </c>
      <c r="B712">
        <v>125</v>
      </c>
    </row>
    <row r="713" spans="1:2" hidden="1" x14ac:dyDescent="0.6">
      <c r="A713" t="s">
        <v>14</v>
      </c>
      <c r="B713">
        <v>14</v>
      </c>
    </row>
    <row r="714" spans="1:2" x14ac:dyDescent="0.6">
      <c r="A714" t="s">
        <v>20</v>
      </c>
      <c r="B714">
        <v>202</v>
      </c>
    </row>
    <row r="715" spans="1:2" x14ac:dyDescent="0.6">
      <c r="A715" t="s">
        <v>20</v>
      </c>
      <c r="B715">
        <v>103</v>
      </c>
    </row>
    <row r="716" spans="1:2" x14ac:dyDescent="0.6">
      <c r="A716" t="s">
        <v>20</v>
      </c>
      <c r="B716">
        <v>1785</v>
      </c>
    </row>
    <row r="717" spans="1:2" hidden="1" x14ac:dyDescent="0.6">
      <c r="A717" t="s">
        <v>14</v>
      </c>
      <c r="B717">
        <v>656</v>
      </c>
    </row>
    <row r="718" spans="1:2" x14ac:dyDescent="0.6">
      <c r="A718" t="s">
        <v>20</v>
      </c>
      <c r="B718">
        <v>157</v>
      </c>
    </row>
    <row r="719" spans="1:2" x14ac:dyDescent="0.6">
      <c r="A719" t="s">
        <v>20</v>
      </c>
      <c r="B719">
        <v>555</v>
      </c>
    </row>
    <row r="720" spans="1:2" x14ac:dyDescent="0.6">
      <c r="A720" t="s">
        <v>20</v>
      </c>
      <c r="B720">
        <v>297</v>
      </c>
    </row>
    <row r="721" spans="1:2" x14ac:dyDescent="0.6">
      <c r="A721" t="s">
        <v>20</v>
      </c>
      <c r="B721">
        <v>123</v>
      </c>
    </row>
    <row r="722" spans="1:2" hidden="1" x14ac:dyDescent="0.6">
      <c r="A722" t="s">
        <v>74</v>
      </c>
      <c r="B722">
        <v>38</v>
      </c>
    </row>
    <row r="723" spans="1:2" hidden="1" x14ac:dyDescent="0.6">
      <c r="A723" t="s">
        <v>74</v>
      </c>
      <c r="B723">
        <v>60</v>
      </c>
    </row>
    <row r="724" spans="1:2" x14ac:dyDescent="0.6">
      <c r="A724" t="s">
        <v>20</v>
      </c>
      <c r="B724">
        <v>3036</v>
      </c>
    </row>
    <row r="725" spans="1:2" x14ac:dyDescent="0.6">
      <c r="A725" t="s">
        <v>20</v>
      </c>
      <c r="B725">
        <v>144</v>
      </c>
    </row>
    <row r="726" spans="1:2" x14ac:dyDescent="0.6">
      <c r="A726" t="s">
        <v>20</v>
      </c>
      <c r="B726">
        <v>121</v>
      </c>
    </row>
    <row r="727" spans="1:2" hidden="1" x14ac:dyDescent="0.6">
      <c r="A727" t="s">
        <v>14</v>
      </c>
      <c r="B727">
        <v>1596</v>
      </c>
    </row>
    <row r="728" spans="1:2" hidden="1" x14ac:dyDescent="0.6">
      <c r="A728" t="s">
        <v>74</v>
      </c>
      <c r="B728">
        <v>524</v>
      </c>
    </row>
    <row r="729" spans="1:2" x14ac:dyDescent="0.6">
      <c r="A729" t="s">
        <v>20</v>
      </c>
      <c r="B729">
        <v>181</v>
      </c>
    </row>
    <row r="730" spans="1:2" hidden="1" x14ac:dyDescent="0.6">
      <c r="A730" t="s">
        <v>14</v>
      </c>
      <c r="B730">
        <v>10</v>
      </c>
    </row>
    <row r="731" spans="1:2" x14ac:dyDescent="0.6">
      <c r="A731" t="s">
        <v>20</v>
      </c>
      <c r="B731">
        <v>122</v>
      </c>
    </row>
    <row r="732" spans="1:2" x14ac:dyDescent="0.6">
      <c r="A732" t="s">
        <v>20</v>
      </c>
      <c r="B732">
        <v>1071</v>
      </c>
    </row>
    <row r="733" spans="1:2" hidden="1" x14ac:dyDescent="0.6">
      <c r="A733" t="s">
        <v>74</v>
      </c>
      <c r="B733">
        <v>219</v>
      </c>
    </row>
    <row r="734" spans="1:2" hidden="1" x14ac:dyDescent="0.6">
      <c r="A734" t="s">
        <v>14</v>
      </c>
      <c r="B734">
        <v>1121</v>
      </c>
    </row>
    <row r="735" spans="1:2" x14ac:dyDescent="0.6">
      <c r="A735" t="s">
        <v>20</v>
      </c>
      <c r="B735">
        <v>980</v>
      </c>
    </row>
    <row r="736" spans="1:2" x14ac:dyDescent="0.6">
      <c r="A736" t="s">
        <v>20</v>
      </c>
      <c r="B736">
        <v>536</v>
      </c>
    </row>
    <row r="737" spans="1:2" x14ac:dyDescent="0.6">
      <c r="A737" t="s">
        <v>20</v>
      </c>
      <c r="B737">
        <v>1991</v>
      </c>
    </row>
    <row r="738" spans="1:2" hidden="1" x14ac:dyDescent="0.6">
      <c r="A738" t="s">
        <v>74</v>
      </c>
      <c r="B738">
        <v>29</v>
      </c>
    </row>
    <row r="739" spans="1:2" x14ac:dyDescent="0.6">
      <c r="A739" t="s">
        <v>20</v>
      </c>
      <c r="B739">
        <v>180</v>
      </c>
    </row>
    <row r="740" spans="1:2" hidden="1" x14ac:dyDescent="0.6">
      <c r="A740" t="s">
        <v>14</v>
      </c>
      <c r="B740">
        <v>15</v>
      </c>
    </row>
    <row r="741" spans="1:2" hidden="1" x14ac:dyDescent="0.6">
      <c r="A741" t="s">
        <v>14</v>
      </c>
      <c r="B741">
        <v>191</v>
      </c>
    </row>
    <row r="742" spans="1:2" hidden="1" x14ac:dyDescent="0.6">
      <c r="A742" t="s">
        <v>14</v>
      </c>
      <c r="B742">
        <v>16</v>
      </c>
    </row>
    <row r="743" spans="1:2" x14ac:dyDescent="0.6">
      <c r="A743" t="s">
        <v>20</v>
      </c>
      <c r="B743">
        <v>130</v>
      </c>
    </row>
    <row r="744" spans="1:2" x14ac:dyDescent="0.6">
      <c r="A744" t="s">
        <v>20</v>
      </c>
      <c r="B744">
        <v>122</v>
      </c>
    </row>
    <row r="745" spans="1:2" hidden="1" x14ac:dyDescent="0.6">
      <c r="A745" t="s">
        <v>14</v>
      </c>
      <c r="B745">
        <v>17</v>
      </c>
    </row>
    <row r="746" spans="1:2" x14ac:dyDescent="0.6">
      <c r="A746" t="s">
        <v>20</v>
      </c>
      <c r="B746">
        <v>140</v>
      </c>
    </row>
    <row r="747" spans="1:2" hidden="1" x14ac:dyDescent="0.6">
      <c r="A747" t="s">
        <v>14</v>
      </c>
      <c r="B747">
        <v>34</v>
      </c>
    </row>
    <row r="748" spans="1:2" x14ac:dyDescent="0.6">
      <c r="A748" t="s">
        <v>20</v>
      </c>
      <c r="B748">
        <v>3388</v>
      </c>
    </row>
    <row r="749" spans="1:2" x14ac:dyDescent="0.6">
      <c r="A749" t="s">
        <v>20</v>
      </c>
      <c r="B749">
        <v>280</v>
      </c>
    </row>
    <row r="750" spans="1:2" hidden="1" x14ac:dyDescent="0.6">
      <c r="A750" t="s">
        <v>74</v>
      </c>
      <c r="B750">
        <v>614</v>
      </c>
    </row>
    <row r="751" spans="1:2" x14ac:dyDescent="0.6">
      <c r="A751" t="s">
        <v>20</v>
      </c>
      <c r="B751">
        <v>366</v>
      </c>
    </row>
    <row r="752" spans="1:2" hidden="1" x14ac:dyDescent="0.6">
      <c r="A752" t="s">
        <v>14</v>
      </c>
      <c r="B752">
        <v>1</v>
      </c>
    </row>
    <row r="753" spans="1:2" x14ac:dyDescent="0.6">
      <c r="A753" t="s">
        <v>20</v>
      </c>
      <c r="B753">
        <v>270</v>
      </c>
    </row>
    <row r="754" spans="1:2" hidden="1" x14ac:dyDescent="0.6">
      <c r="A754" t="s">
        <v>74</v>
      </c>
      <c r="B754">
        <v>114</v>
      </c>
    </row>
    <row r="755" spans="1:2" x14ac:dyDescent="0.6">
      <c r="A755" t="s">
        <v>20</v>
      </c>
      <c r="B755">
        <v>137</v>
      </c>
    </row>
    <row r="756" spans="1:2" x14ac:dyDescent="0.6">
      <c r="A756" t="s">
        <v>20</v>
      </c>
      <c r="B756">
        <v>3205</v>
      </c>
    </row>
    <row r="757" spans="1:2" x14ac:dyDescent="0.6">
      <c r="A757" t="s">
        <v>20</v>
      </c>
      <c r="B757">
        <v>288</v>
      </c>
    </row>
    <row r="758" spans="1:2" x14ac:dyDescent="0.6">
      <c r="A758" t="s">
        <v>20</v>
      </c>
      <c r="B758">
        <v>148</v>
      </c>
    </row>
    <row r="759" spans="1:2" x14ac:dyDescent="0.6">
      <c r="A759" t="s">
        <v>20</v>
      </c>
      <c r="B759">
        <v>114</v>
      </c>
    </row>
    <row r="760" spans="1:2" x14ac:dyDescent="0.6">
      <c r="A760" t="s">
        <v>20</v>
      </c>
      <c r="B760">
        <v>1518</v>
      </c>
    </row>
    <row r="761" spans="1:2" hidden="1" x14ac:dyDescent="0.6">
      <c r="A761" t="s">
        <v>14</v>
      </c>
      <c r="B761">
        <v>1274</v>
      </c>
    </row>
    <row r="762" spans="1:2" hidden="1" x14ac:dyDescent="0.6">
      <c r="A762" t="s">
        <v>14</v>
      </c>
      <c r="B762">
        <v>210</v>
      </c>
    </row>
    <row r="763" spans="1:2" x14ac:dyDescent="0.6">
      <c r="A763" t="s">
        <v>20</v>
      </c>
      <c r="B763">
        <v>166</v>
      </c>
    </row>
    <row r="764" spans="1:2" x14ac:dyDescent="0.6">
      <c r="A764" t="s">
        <v>20</v>
      </c>
      <c r="B764">
        <v>100</v>
      </c>
    </row>
    <row r="765" spans="1:2" x14ac:dyDescent="0.6">
      <c r="A765" t="s">
        <v>20</v>
      </c>
      <c r="B765">
        <v>235</v>
      </c>
    </row>
    <row r="766" spans="1:2" x14ac:dyDescent="0.6">
      <c r="A766" t="s">
        <v>20</v>
      </c>
      <c r="B766">
        <v>148</v>
      </c>
    </row>
    <row r="767" spans="1:2" x14ac:dyDescent="0.6">
      <c r="A767" t="s">
        <v>20</v>
      </c>
      <c r="B767">
        <v>198</v>
      </c>
    </row>
    <row r="768" spans="1:2" hidden="1" x14ac:dyDescent="0.6">
      <c r="A768" t="s">
        <v>14</v>
      </c>
      <c r="B768">
        <v>248</v>
      </c>
    </row>
    <row r="769" spans="1:2" hidden="1" x14ac:dyDescent="0.6">
      <c r="A769" t="s">
        <v>14</v>
      </c>
      <c r="B769">
        <v>513</v>
      </c>
    </row>
    <row r="770" spans="1:2" x14ac:dyDescent="0.6">
      <c r="A770" t="s">
        <v>20</v>
      </c>
      <c r="B770">
        <v>150</v>
      </c>
    </row>
    <row r="771" spans="1:2" hidden="1" x14ac:dyDescent="0.6">
      <c r="A771" t="s">
        <v>14</v>
      </c>
      <c r="B771">
        <v>3410</v>
      </c>
    </row>
    <row r="772" spans="1:2" x14ac:dyDescent="0.6">
      <c r="A772" t="s">
        <v>20</v>
      </c>
      <c r="B772">
        <v>216</v>
      </c>
    </row>
    <row r="773" spans="1:2" hidden="1" x14ac:dyDescent="0.6">
      <c r="A773" t="s">
        <v>74</v>
      </c>
      <c r="B773">
        <v>26</v>
      </c>
    </row>
    <row r="774" spans="1:2" x14ac:dyDescent="0.6">
      <c r="A774" t="s">
        <v>20</v>
      </c>
      <c r="B774">
        <v>5139</v>
      </c>
    </row>
    <row r="775" spans="1:2" x14ac:dyDescent="0.6">
      <c r="A775" t="s">
        <v>20</v>
      </c>
      <c r="B775">
        <v>2353</v>
      </c>
    </row>
    <row r="776" spans="1:2" x14ac:dyDescent="0.6">
      <c r="A776" t="s">
        <v>20</v>
      </c>
      <c r="B776">
        <v>78</v>
      </c>
    </row>
    <row r="777" spans="1:2" hidden="1" x14ac:dyDescent="0.6">
      <c r="A777" t="s">
        <v>14</v>
      </c>
      <c r="B777">
        <v>10</v>
      </c>
    </row>
    <row r="778" spans="1:2" hidden="1" x14ac:dyDescent="0.6">
      <c r="A778" t="s">
        <v>14</v>
      </c>
      <c r="B778">
        <v>2201</v>
      </c>
    </row>
    <row r="779" spans="1:2" hidden="1" x14ac:dyDescent="0.6">
      <c r="A779" t="s">
        <v>14</v>
      </c>
      <c r="B779">
        <v>676</v>
      </c>
    </row>
    <row r="780" spans="1:2" x14ac:dyDescent="0.6">
      <c r="A780" t="s">
        <v>20</v>
      </c>
      <c r="B780">
        <v>174</v>
      </c>
    </row>
    <row r="781" spans="1:2" hidden="1" x14ac:dyDescent="0.6">
      <c r="A781" t="s">
        <v>14</v>
      </c>
      <c r="B781">
        <v>831</v>
      </c>
    </row>
    <row r="782" spans="1:2" x14ac:dyDescent="0.6">
      <c r="A782" t="s">
        <v>20</v>
      </c>
      <c r="B782">
        <v>164</v>
      </c>
    </row>
    <row r="783" spans="1:2" hidden="1" x14ac:dyDescent="0.6">
      <c r="A783" t="s">
        <v>74</v>
      </c>
      <c r="B783">
        <v>56</v>
      </c>
    </row>
    <row r="784" spans="1:2" x14ac:dyDescent="0.6">
      <c r="A784" t="s">
        <v>20</v>
      </c>
      <c r="B784">
        <v>161</v>
      </c>
    </row>
    <row r="785" spans="1:2" x14ac:dyDescent="0.6">
      <c r="A785" t="s">
        <v>20</v>
      </c>
      <c r="B785">
        <v>138</v>
      </c>
    </row>
    <row r="786" spans="1:2" x14ac:dyDescent="0.6">
      <c r="A786" t="s">
        <v>20</v>
      </c>
      <c r="B786">
        <v>3308</v>
      </c>
    </row>
    <row r="787" spans="1:2" x14ac:dyDescent="0.6">
      <c r="A787" t="s">
        <v>20</v>
      </c>
      <c r="B787">
        <v>127</v>
      </c>
    </row>
    <row r="788" spans="1:2" x14ac:dyDescent="0.6">
      <c r="A788" t="s">
        <v>20</v>
      </c>
      <c r="B788">
        <v>207</v>
      </c>
    </row>
    <row r="789" spans="1:2" hidden="1" x14ac:dyDescent="0.6">
      <c r="A789" t="s">
        <v>14</v>
      </c>
      <c r="B789">
        <v>859</v>
      </c>
    </row>
    <row r="790" spans="1:2" hidden="1" x14ac:dyDescent="0.6">
      <c r="A790" t="s">
        <v>47</v>
      </c>
      <c r="B790">
        <v>31</v>
      </c>
    </row>
    <row r="791" spans="1:2" hidden="1" x14ac:dyDescent="0.6">
      <c r="A791" t="s">
        <v>14</v>
      </c>
      <c r="B791">
        <v>45</v>
      </c>
    </row>
    <row r="792" spans="1:2" hidden="1" x14ac:dyDescent="0.6">
      <c r="A792" t="s">
        <v>74</v>
      </c>
      <c r="B792">
        <v>1113</v>
      </c>
    </row>
    <row r="793" spans="1:2" hidden="1" x14ac:dyDescent="0.6">
      <c r="A793" t="s">
        <v>14</v>
      </c>
      <c r="B793">
        <v>6</v>
      </c>
    </row>
    <row r="794" spans="1:2" hidden="1" x14ac:dyDescent="0.6">
      <c r="A794" t="s">
        <v>14</v>
      </c>
      <c r="B794">
        <v>7</v>
      </c>
    </row>
    <row r="795" spans="1:2" x14ac:dyDescent="0.6">
      <c r="A795" t="s">
        <v>20</v>
      </c>
      <c r="B795">
        <v>181</v>
      </c>
    </row>
    <row r="796" spans="1:2" x14ac:dyDescent="0.6">
      <c r="A796" t="s">
        <v>20</v>
      </c>
      <c r="B796">
        <v>110</v>
      </c>
    </row>
    <row r="797" spans="1:2" hidden="1" x14ac:dyDescent="0.6">
      <c r="A797" t="s">
        <v>14</v>
      </c>
      <c r="B797">
        <v>31</v>
      </c>
    </row>
    <row r="798" spans="1:2" hidden="1" x14ac:dyDescent="0.6">
      <c r="A798" t="s">
        <v>14</v>
      </c>
      <c r="B798">
        <v>78</v>
      </c>
    </row>
    <row r="799" spans="1:2" x14ac:dyDescent="0.6">
      <c r="A799" t="s">
        <v>20</v>
      </c>
      <c r="B799">
        <v>185</v>
      </c>
    </row>
    <row r="800" spans="1:2" x14ac:dyDescent="0.6">
      <c r="A800" t="s">
        <v>20</v>
      </c>
      <c r="B800">
        <v>121</v>
      </c>
    </row>
    <row r="801" spans="1:2" hidden="1" x14ac:dyDescent="0.6">
      <c r="A801" t="s">
        <v>14</v>
      </c>
      <c r="B801">
        <v>1225</v>
      </c>
    </row>
    <row r="802" spans="1:2" hidden="1" x14ac:dyDescent="0.6">
      <c r="A802" t="s">
        <v>14</v>
      </c>
      <c r="B802">
        <v>1</v>
      </c>
    </row>
    <row r="803" spans="1:2" x14ac:dyDescent="0.6">
      <c r="A803" t="s">
        <v>20</v>
      </c>
      <c r="B803">
        <v>106</v>
      </c>
    </row>
    <row r="804" spans="1:2" x14ac:dyDescent="0.6">
      <c r="A804" t="s">
        <v>20</v>
      </c>
      <c r="B804">
        <v>142</v>
      </c>
    </row>
    <row r="805" spans="1:2" x14ac:dyDescent="0.6">
      <c r="A805" t="s">
        <v>20</v>
      </c>
      <c r="B805">
        <v>233</v>
      </c>
    </row>
    <row r="806" spans="1:2" x14ac:dyDescent="0.6">
      <c r="A806" t="s">
        <v>20</v>
      </c>
      <c r="B806">
        <v>218</v>
      </c>
    </row>
    <row r="807" spans="1:2" hidden="1" x14ac:dyDescent="0.6">
      <c r="A807" t="s">
        <v>14</v>
      </c>
      <c r="B807">
        <v>67</v>
      </c>
    </row>
    <row r="808" spans="1:2" x14ac:dyDescent="0.6">
      <c r="A808" t="s">
        <v>20</v>
      </c>
      <c r="B808">
        <v>76</v>
      </c>
    </row>
    <row r="809" spans="1:2" x14ac:dyDescent="0.6">
      <c r="A809" t="s">
        <v>20</v>
      </c>
      <c r="B809">
        <v>43</v>
      </c>
    </row>
    <row r="810" spans="1:2" hidden="1" x14ac:dyDescent="0.6">
      <c r="A810" t="s">
        <v>14</v>
      </c>
      <c r="B810">
        <v>19</v>
      </c>
    </row>
    <row r="811" spans="1:2" hidden="1" x14ac:dyDescent="0.6">
      <c r="A811" t="s">
        <v>14</v>
      </c>
      <c r="B811">
        <v>2108</v>
      </c>
    </row>
    <row r="812" spans="1:2" x14ac:dyDescent="0.6">
      <c r="A812" t="s">
        <v>20</v>
      </c>
      <c r="B812">
        <v>221</v>
      </c>
    </row>
    <row r="813" spans="1:2" hidden="1" x14ac:dyDescent="0.6">
      <c r="A813" t="s">
        <v>14</v>
      </c>
      <c r="B813">
        <v>679</v>
      </c>
    </row>
    <row r="814" spans="1:2" x14ac:dyDescent="0.6">
      <c r="A814" t="s">
        <v>20</v>
      </c>
      <c r="B814">
        <v>2805</v>
      </c>
    </row>
    <row r="815" spans="1:2" x14ac:dyDescent="0.6">
      <c r="A815" t="s">
        <v>20</v>
      </c>
      <c r="B815">
        <v>68</v>
      </c>
    </row>
    <row r="816" spans="1:2" hidden="1" x14ac:dyDescent="0.6">
      <c r="A816" t="s">
        <v>14</v>
      </c>
      <c r="B816">
        <v>36</v>
      </c>
    </row>
    <row r="817" spans="1:2" x14ac:dyDescent="0.6">
      <c r="A817" t="s">
        <v>20</v>
      </c>
      <c r="B817">
        <v>183</v>
      </c>
    </row>
    <row r="818" spans="1:2" x14ac:dyDescent="0.6">
      <c r="A818" t="s">
        <v>20</v>
      </c>
      <c r="B818">
        <v>133</v>
      </c>
    </row>
    <row r="819" spans="1:2" x14ac:dyDescent="0.6">
      <c r="A819" t="s">
        <v>20</v>
      </c>
      <c r="B819">
        <v>2489</v>
      </c>
    </row>
    <row r="820" spans="1:2" x14ac:dyDescent="0.6">
      <c r="A820" t="s">
        <v>20</v>
      </c>
      <c r="B820">
        <v>69</v>
      </c>
    </row>
    <row r="821" spans="1:2" hidden="1" x14ac:dyDescent="0.6">
      <c r="A821" t="s">
        <v>14</v>
      </c>
      <c r="B821">
        <v>47</v>
      </c>
    </row>
    <row r="822" spans="1:2" x14ac:dyDescent="0.6">
      <c r="A822" t="s">
        <v>20</v>
      </c>
      <c r="B822">
        <v>279</v>
      </c>
    </row>
    <row r="823" spans="1:2" x14ac:dyDescent="0.6">
      <c r="A823" t="s">
        <v>20</v>
      </c>
      <c r="B823">
        <v>210</v>
      </c>
    </row>
    <row r="824" spans="1:2" x14ac:dyDescent="0.6">
      <c r="A824" t="s">
        <v>20</v>
      </c>
      <c r="B824">
        <v>2100</v>
      </c>
    </row>
    <row r="825" spans="1:2" x14ac:dyDescent="0.6">
      <c r="A825" t="s">
        <v>20</v>
      </c>
      <c r="B825">
        <v>252</v>
      </c>
    </row>
    <row r="826" spans="1:2" x14ac:dyDescent="0.6">
      <c r="A826" t="s">
        <v>20</v>
      </c>
      <c r="B826">
        <v>1280</v>
      </c>
    </row>
    <row r="827" spans="1:2" x14ac:dyDescent="0.6">
      <c r="A827" t="s">
        <v>20</v>
      </c>
      <c r="B827">
        <v>157</v>
      </c>
    </row>
    <row r="828" spans="1:2" x14ac:dyDescent="0.6">
      <c r="A828" t="s">
        <v>20</v>
      </c>
      <c r="B828">
        <v>194</v>
      </c>
    </row>
    <row r="829" spans="1:2" x14ac:dyDescent="0.6">
      <c r="A829" t="s">
        <v>20</v>
      </c>
      <c r="B829">
        <v>82</v>
      </c>
    </row>
    <row r="830" spans="1:2" hidden="1" x14ac:dyDescent="0.6">
      <c r="A830" t="s">
        <v>14</v>
      </c>
      <c r="B830">
        <v>70</v>
      </c>
    </row>
    <row r="831" spans="1:2" hidden="1" x14ac:dyDescent="0.6">
      <c r="A831" t="s">
        <v>14</v>
      </c>
      <c r="B831">
        <v>154</v>
      </c>
    </row>
    <row r="832" spans="1:2" hidden="1" x14ac:dyDescent="0.6">
      <c r="A832" t="s">
        <v>14</v>
      </c>
      <c r="B832">
        <v>22</v>
      </c>
    </row>
    <row r="833" spans="1:2" x14ac:dyDescent="0.6">
      <c r="A833" t="s">
        <v>20</v>
      </c>
      <c r="B833">
        <v>4233</v>
      </c>
    </row>
    <row r="834" spans="1:2" x14ac:dyDescent="0.6">
      <c r="A834" t="s">
        <v>20</v>
      </c>
      <c r="B834">
        <v>1297</v>
      </c>
    </row>
    <row r="835" spans="1:2" x14ac:dyDescent="0.6">
      <c r="A835" t="s">
        <v>20</v>
      </c>
      <c r="B835">
        <v>165</v>
      </c>
    </row>
    <row r="836" spans="1:2" x14ac:dyDescent="0.6">
      <c r="A836" t="s">
        <v>20</v>
      </c>
      <c r="B836">
        <v>119</v>
      </c>
    </row>
    <row r="837" spans="1:2" hidden="1" x14ac:dyDescent="0.6">
      <c r="A837" t="s">
        <v>14</v>
      </c>
      <c r="B837">
        <v>1758</v>
      </c>
    </row>
    <row r="838" spans="1:2" hidden="1" x14ac:dyDescent="0.6">
      <c r="A838" t="s">
        <v>14</v>
      </c>
      <c r="B838">
        <v>94</v>
      </c>
    </row>
    <row r="839" spans="1:2" x14ac:dyDescent="0.6">
      <c r="A839" t="s">
        <v>20</v>
      </c>
      <c r="B839">
        <v>1797</v>
      </c>
    </row>
    <row r="840" spans="1:2" x14ac:dyDescent="0.6">
      <c r="A840" t="s">
        <v>20</v>
      </c>
      <c r="B840">
        <v>261</v>
      </c>
    </row>
    <row r="841" spans="1:2" x14ac:dyDescent="0.6">
      <c r="A841" t="s">
        <v>20</v>
      </c>
      <c r="B841">
        <v>157</v>
      </c>
    </row>
    <row r="842" spans="1:2" x14ac:dyDescent="0.6">
      <c r="A842" t="s">
        <v>20</v>
      </c>
      <c r="B842">
        <v>3533</v>
      </c>
    </row>
    <row r="843" spans="1:2" x14ac:dyDescent="0.6">
      <c r="A843" t="s">
        <v>20</v>
      </c>
      <c r="B843">
        <v>155</v>
      </c>
    </row>
    <row r="844" spans="1:2" x14ac:dyDescent="0.6">
      <c r="A844" t="s">
        <v>20</v>
      </c>
      <c r="B844">
        <v>132</v>
      </c>
    </row>
    <row r="845" spans="1:2" hidden="1" x14ac:dyDescent="0.6">
      <c r="A845" t="s">
        <v>14</v>
      </c>
      <c r="B845">
        <v>33</v>
      </c>
    </row>
    <row r="846" spans="1:2" hidden="1" x14ac:dyDescent="0.6">
      <c r="A846" t="s">
        <v>74</v>
      </c>
      <c r="B846">
        <v>94</v>
      </c>
    </row>
    <row r="847" spans="1:2" x14ac:dyDescent="0.6">
      <c r="A847" t="s">
        <v>20</v>
      </c>
      <c r="B847">
        <v>1354</v>
      </c>
    </row>
    <row r="848" spans="1:2" x14ac:dyDescent="0.6">
      <c r="A848" t="s">
        <v>20</v>
      </c>
      <c r="B848">
        <v>48</v>
      </c>
    </row>
    <row r="849" spans="1:2" x14ac:dyDescent="0.6">
      <c r="A849" t="s">
        <v>20</v>
      </c>
      <c r="B849">
        <v>110</v>
      </c>
    </row>
    <row r="850" spans="1:2" x14ac:dyDescent="0.6">
      <c r="A850" t="s">
        <v>20</v>
      </c>
      <c r="B850">
        <v>172</v>
      </c>
    </row>
    <row r="851" spans="1:2" x14ac:dyDescent="0.6">
      <c r="A851" t="s">
        <v>20</v>
      </c>
      <c r="B851">
        <v>307</v>
      </c>
    </row>
    <row r="852" spans="1:2" hidden="1" x14ac:dyDescent="0.6">
      <c r="A852" t="s">
        <v>14</v>
      </c>
      <c r="B852">
        <v>1</v>
      </c>
    </row>
    <row r="853" spans="1:2" x14ac:dyDescent="0.6">
      <c r="A853" t="s">
        <v>20</v>
      </c>
      <c r="B853">
        <v>160</v>
      </c>
    </row>
    <row r="854" spans="1:2" hidden="1" x14ac:dyDescent="0.6">
      <c r="A854" t="s">
        <v>14</v>
      </c>
      <c r="B854">
        <v>31</v>
      </c>
    </row>
    <row r="855" spans="1:2" x14ac:dyDescent="0.6">
      <c r="A855" t="s">
        <v>20</v>
      </c>
      <c r="B855">
        <v>1467</v>
      </c>
    </row>
    <row r="856" spans="1:2" x14ac:dyDescent="0.6">
      <c r="A856" t="s">
        <v>20</v>
      </c>
      <c r="B856">
        <v>2662</v>
      </c>
    </row>
    <row r="857" spans="1:2" x14ac:dyDescent="0.6">
      <c r="A857" t="s">
        <v>20</v>
      </c>
      <c r="B857">
        <v>452</v>
      </c>
    </row>
    <row r="858" spans="1:2" x14ac:dyDescent="0.6">
      <c r="A858" t="s">
        <v>20</v>
      </c>
      <c r="B858">
        <v>158</v>
      </c>
    </row>
    <row r="859" spans="1:2" x14ac:dyDescent="0.6">
      <c r="A859" t="s">
        <v>20</v>
      </c>
      <c r="B859">
        <v>225</v>
      </c>
    </row>
    <row r="860" spans="1:2" hidden="1" x14ac:dyDescent="0.6">
      <c r="A860" t="s">
        <v>14</v>
      </c>
      <c r="B860">
        <v>35</v>
      </c>
    </row>
    <row r="861" spans="1:2" hidden="1" x14ac:dyDescent="0.6">
      <c r="A861" t="s">
        <v>14</v>
      </c>
      <c r="B861">
        <v>63</v>
      </c>
    </row>
    <row r="862" spans="1:2" x14ac:dyDescent="0.6">
      <c r="A862" t="s">
        <v>20</v>
      </c>
      <c r="B862">
        <v>65</v>
      </c>
    </row>
    <row r="863" spans="1:2" x14ac:dyDescent="0.6">
      <c r="A863" t="s">
        <v>20</v>
      </c>
      <c r="B863">
        <v>163</v>
      </c>
    </row>
    <row r="864" spans="1:2" x14ac:dyDescent="0.6">
      <c r="A864" t="s">
        <v>20</v>
      </c>
      <c r="B864">
        <v>85</v>
      </c>
    </row>
    <row r="865" spans="1:2" x14ac:dyDescent="0.6">
      <c r="A865" t="s">
        <v>20</v>
      </c>
      <c r="B865">
        <v>217</v>
      </c>
    </row>
    <row r="866" spans="1:2" x14ac:dyDescent="0.6">
      <c r="A866" t="s">
        <v>20</v>
      </c>
      <c r="B866">
        <v>150</v>
      </c>
    </row>
    <row r="867" spans="1:2" x14ac:dyDescent="0.6">
      <c r="A867" t="s">
        <v>20</v>
      </c>
      <c r="B867">
        <v>3272</v>
      </c>
    </row>
    <row r="868" spans="1:2" hidden="1" x14ac:dyDescent="0.6">
      <c r="A868" t="s">
        <v>74</v>
      </c>
      <c r="B868">
        <v>898</v>
      </c>
    </row>
    <row r="869" spans="1:2" x14ac:dyDescent="0.6">
      <c r="A869" t="s">
        <v>20</v>
      </c>
      <c r="B869">
        <v>300</v>
      </c>
    </row>
    <row r="870" spans="1:2" x14ac:dyDescent="0.6">
      <c r="A870" t="s">
        <v>20</v>
      </c>
      <c r="B870">
        <v>126</v>
      </c>
    </row>
    <row r="871" spans="1:2" hidden="1" x14ac:dyDescent="0.6">
      <c r="A871" t="s">
        <v>14</v>
      </c>
      <c r="B871">
        <v>526</v>
      </c>
    </row>
    <row r="872" spans="1:2" hidden="1" x14ac:dyDescent="0.6">
      <c r="A872" t="s">
        <v>14</v>
      </c>
      <c r="B872">
        <v>121</v>
      </c>
    </row>
    <row r="873" spans="1:2" x14ac:dyDescent="0.6">
      <c r="A873" t="s">
        <v>20</v>
      </c>
      <c r="B873">
        <v>2320</v>
      </c>
    </row>
    <row r="874" spans="1:2" x14ac:dyDescent="0.6">
      <c r="A874" t="s">
        <v>20</v>
      </c>
      <c r="B874">
        <v>81</v>
      </c>
    </row>
    <row r="875" spans="1:2" x14ac:dyDescent="0.6">
      <c r="A875" t="s">
        <v>20</v>
      </c>
      <c r="B875">
        <v>1887</v>
      </c>
    </row>
    <row r="876" spans="1:2" x14ac:dyDescent="0.6">
      <c r="A876" t="s">
        <v>20</v>
      </c>
      <c r="B876">
        <v>4358</v>
      </c>
    </row>
    <row r="877" spans="1:2" hidden="1" x14ac:dyDescent="0.6">
      <c r="A877" t="s">
        <v>14</v>
      </c>
      <c r="B877">
        <v>67</v>
      </c>
    </row>
    <row r="878" spans="1:2" hidden="1" x14ac:dyDescent="0.6">
      <c r="A878" t="s">
        <v>14</v>
      </c>
      <c r="B878">
        <v>57</v>
      </c>
    </row>
    <row r="879" spans="1:2" hidden="1" x14ac:dyDescent="0.6">
      <c r="A879" t="s">
        <v>14</v>
      </c>
      <c r="B879">
        <v>1229</v>
      </c>
    </row>
    <row r="880" spans="1:2" hidden="1" x14ac:dyDescent="0.6">
      <c r="A880" t="s">
        <v>14</v>
      </c>
      <c r="B880">
        <v>12</v>
      </c>
    </row>
    <row r="881" spans="1:2" x14ac:dyDescent="0.6">
      <c r="A881" t="s">
        <v>20</v>
      </c>
      <c r="B881">
        <v>53</v>
      </c>
    </row>
    <row r="882" spans="1:2" x14ac:dyDescent="0.6">
      <c r="A882" t="s">
        <v>20</v>
      </c>
      <c r="B882">
        <v>2414</v>
      </c>
    </row>
    <row r="883" spans="1:2" hidden="1" x14ac:dyDescent="0.6">
      <c r="A883" t="s">
        <v>14</v>
      </c>
      <c r="B883">
        <v>452</v>
      </c>
    </row>
    <row r="884" spans="1:2" x14ac:dyDescent="0.6">
      <c r="A884" t="s">
        <v>20</v>
      </c>
      <c r="B884">
        <v>80</v>
      </c>
    </row>
    <row r="885" spans="1:2" x14ac:dyDescent="0.6">
      <c r="A885" t="s">
        <v>20</v>
      </c>
      <c r="B885">
        <v>193</v>
      </c>
    </row>
    <row r="886" spans="1:2" hidden="1" x14ac:dyDescent="0.6">
      <c r="A886" t="s">
        <v>14</v>
      </c>
      <c r="B886">
        <v>1886</v>
      </c>
    </row>
    <row r="887" spans="1:2" x14ac:dyDescent="0.6">
      <c r="A887" t="s">
        <v>20</v>
      </c>
      <c r="B887">
        <v>52</v>
      </c>
    </row>
    <row r="888" spans="1:2" hidden="1" x14ac:dyDescent="0.6">
      <c r="A888" t="s">
        <v>14</v>
      </c>
      <c r="B888">
        <v>1825</v>
      </c>
    </row>
    <row r="889" spans="1:2" hidden="1" x14ac:dyDescent="0.6">
      <c r="A889" t="s">
        <v>14</v>
      </c>
      <c r="B889">
        <v>31</v>
      </c>
    </row>
    <row r="890" spans="1:2" x14ac:dyDescent="0.6">
      <c r="A890" t="s">
        <v>20</v>
      </c>
      <c r="B890">
        <v>290</v>
      </c>
    </row>
    <row r="891" spans="1:2" x14ac:dyDescent="0.6">
      <c r="A891" t="s">
        <v>20</v>
      </c>
      <c r="B891">
        <v>122</v>
      </c>
    </row>
    <row r="892" spans="1:2" x14ac:dyDescent="0.6">
      <c r="A892" t="s">
        <v>20</v>
      </c>
      <c r="B892">
        <v>1470</v>
      </c>
    </row>
    <row r="893" spans="1:2" x14ac:dyDescent="0.6">
      <c r="A893" t="s">
        <v>20</v>
      </c>
      <c r="B893">
        <v>165</v>
      </c>
    </row>
    <row r="894" spans="1:2" x14ac:dyDescent="0.6">
      <c r="A894" t="s">
        <v>20</v>
      </c>
      <c r="B894">
        <v>182</v>
      </c>
    </row>
    <row r="895" spans="1:2" x14ac:dyDescent="0.6">
      <c r="A895" t="s">
        <v>20</v>
      </c>
      <c r="B895">
        <v>199</v>
      </c>
    </row>
    <row r="896" spans="1:2" x14ac:dyDescent="0.6">
      <c r="A896" t="s">
        <v>20</v>
      </c>
      <c r="B896">
        <v>56</v>
      </c>
    </row>
    <row r="897" spans="1:2" hidden="1" x14ac:dyDescent="0.6">
      <c r="A897" t="s">
        <v>14</v>
      </c>
      <c r="B897">
        <v>107</v>
      </c>
    </row>
    <row r="898" spans="1:2" x14ac:dyDescent="0.6">
      <c r="A898" t="s">
        <v>20</v>
      </c>
      <c r="B898">
        <v>1460</v>
      </c>
    </row>
    <row r="899" spans="1:2" hidden="1" x14ac:dyDescent="0.6">
      <c r="A899" t="s">
        <v>14</v>
      </c>
      <c r="B899">
        <v>27</v>
      </c>
    </row>
    <row r="900" spans="1:2" hidden="1" x14ac:dyDescent="0.6">
      <c r="A900" t="s">
        <v>14</v>
      </c>
      <c r="B900">
        <v>1221</v>
      </c>
    </row>
    <row r="901" spans="1:2" x14ac:dyDescent="0.6">
      <c r="A901" t="s">
        <v>20</v>
      </c>
      <c r="B901">
        <v>123</v>
      </c>
    </row>
    <row r="902" spans="1:2" hidden="1" x14ac:dyDescent="0.6">
      <c r="A902" t="s">
        <v>14</v>
      </c>
      <c r="B902">
        <v>1</v>
      </c>
    </row>
    <row r="903" spans="1:2" x14ac:dyDescent="0.6">
      <c r="A903" t="s">
        <v>20</v>
      </c>
      <c r="B903">
        <v>159</v>
      </c>
    </row>
    <row r="904" spans="1:2" x14ac:dyDescent="0.6">
      <c r="A904" t="s">
        <v>20</v>
      </c>
      <c r="B904">
        <v>110</v>
      </c>
    </row>
    <row r="905" spans="1:2" hidden="1" x14ac:dyDescent="0.6">
      <c r="A905" t="s">
        <v>47</v>
      </c>
      <c r="B905">
        <v>14</v>
      </c>
    </row>
    <row r="906" spans="1:2" hidden="1" x14ac:dyDescent="0.6">
      <c r="A906" t="s">
        <v>14</v>
      </c>
      <c r="B906">
        <v>16</v>
      </c>
    </row>
    <row r="907" spans="1:2" x14ac:dyDescent="0.6">
      <c r="A907" t="s">
        <v>20</v>
      </c>
      <c r="B907">
        <v>236</v>
      </c>
    </row>
    <row r="908" spans="1:2" x14ac:dyDescent="0.6">
      <c r="A908" t="s">
        <v>20</v>
      </c>
      <c r="B908">
        <v>191</v>
      </c>
    </row>
    <row r="909" spans="1:2" hidden="1" x14ac:dyDescent="0.6">
      <c r="A909" t="s">
        <v>14</v>
      </c>
      <c r="B909">
        <v>41</v>
      </c>
    </row>
    <row r="910" spans="1:2" x14ac:dyDescent="0.6">
      <c r="A910" t="s">
        <v>20</v>
      </c>
      <c r="B910">
        <v>3934</v>
      </c>
    </row>
    <row r="911" spans="1:2" x14ac:dyDescent="0.6">
      <c r="A911" t="s">
        <v>20</v>
      </c>
      <c r="B911">
        <v>80</v>
      </c>
    </row>
    <row r="912" spans="1:2" hidden="1" x14ac:dyDescent="0.6">
      <c r="A912" t="s">
        <v>74</v>
      </c>
      <c r="B912">
        <v>296</v>
      </c>
    </row>
    <row r="913" spans="1:2" x14ac:dyDescent="0.6">
      <c r="A913" t="s">
        <v>20</v>
      </c>
      <c r="B913">
        <v>462</v>
      </c>
    </row>
    <row r="914" spans="1:2" x14ac:dyDescent="0.6">
      <c r="A914" t="s">
        <v>20</v>
      </c>
      <c r="B914">
        <v>179</v>
      </c>
    </row>
    <row r="915" spans="1:2" hidden="1" x14ac:dyDescent="0.6">
      <c r="A915" t="s">
        <v>14</v>
      </c>
      <c r="B915">
        <v>523</v>
      </c>
    </row>
    <row r="916" spans="1:2" hidden="1" x14ac:dyDescent="0.6">
      <c r="A916" t="s">
        <v>14</v>
      </c>
      <c r="B916">
        <v>141</v>
      </c>
    </row>
    <row r="917" spans="1:2" x14ac:dyDescent="0.6">
      <c r="A917" t="s">
        <v>20</v>
      </c>
      <c r="B917">
        <v>1866</v>
      </c>
    </row>
    <row r="918" spans="1:2" hidden="1" x14ac:dyDescent="0.6">
      <c r="A918" t="s">
        <v>14</v>
      </c>
      <c r="B918">
        <v>52</v>
      </c>
    </row>
    <row r="919" spans="1:2" hidden="1" x14ac:dyDescent="0.6">
      <c r="A919" t="s">
        <v>47</v>
      </c>
      <c r="B919">
        <v>27</v>
      </c>
    </row>
    <row r="920" spans="1:2" x14ac:dyDescent="0.6">
      <c r="A920" t="s">
        <v>20</v>
      </c>
      <c r="B920">
        <v>156</v>
      </c>
    </row>
    <row r="921" spans="1:2" hidden="1" x14ac:dyDescent="0.6">
      <c r="A921" t="s">
        <v>14</v>
      </c>
      <c r="B921">
        <v>225</v>
      </c>
    </row>
    <row r="922" spans="1:2" x14ac:dyDescent="0.6">
      <c r="A922" t="s">
        <v>20</v>
      </c>
      <c r="B922">
        <v>255</v>
      </c>
    </row>
    <row r="923" spans="1:2" hidden="1" x14ac:dyDescent="0.6">
      <c r="A923" t="s">
        <v>14</v>
      </c>
      <c r="B923">
        <v>38</v>
      </c>
    </row>
    <row r="924" spans="1:2" x14ac:dyDescent="0.6">
      <c r="A924" t="s">
        <v>20</v>
      </c>
      <c r="B924">
        <v>2261</v>
      </c>
    </row>
    <row r="925" spans="1:2" x14ac:dyDescent="0.6">
      <c r="A925" t="s">
        <v>20</v>
      </c>
      <c r="B925">
        <v>40</v>
      </c>
    </row>
    <row r="926" spans="1:2" x14ac:dyDescent="0.6">
      <c r="A926" t="s">
        <v>20</v>
      </c>
      <c r="B926">
        <v>2289</v>
      </c>
    </row>
    <row r="927" spans="1:2" x14ac:dyDescent="0.6">
      <c r="A927" t="s">
        <v>20</v>
      </c>
      <c r="B927">
        <v>65</v>
      </c>
    </row>
    <row r="928" spans="1:2" hidden="1" x14ac:dyDescent="0.6">
      <c r="A928" t="s">
        <v>14</v>
      </c>
      <c r="B928">
        <v>15</v>
      </c>
    </row>
    <row r="929" spans="1:2" hidden="1" x14ac:dyDescent="0.6">
      <c r="A929" t="s">
        <v>14</v>
      </c>
      <c r="B929">
        <v>37</v>
      </c>
    </row>
    <row r="930" spans="1:2" x14ac:dyDescent="0.6">
      <c r="A930" t="s">
        <v>20</v>
      </c>
      <c r="B930">
        <v>3777</v>
      </c>
    </row>
    <row r="931" spans="1:2" x14ac:dyDescent="0.6">
      <c r="A931" t="s">
        <v>20</v>
      </c>
      <c r="B931">
        <v>184</v>
      </c>
    </row>
    <row r="932" spans="1:2" x14ac:dyDescent="0.6">
      <c r="A932" t="s">
        <v>20</v>
      </c>
      <c r="B932">
        <v>85</v>
      </c>
    </row>
    <row r="933" spans="1:2" hidden="1" x14ac:dyDescent="0.6">
      <c r="A933" t="s">
        <v>14</v>
      </c>
      <c r="B933">
        <v>112</v>
      </c>
    </row>
    <row r="934" spans="1:2" x14ac:dyDescent="0.6">
      <c r="A934" t="s">
        <v>20</v>
      </c>
      <c r="B934">
        <v>144</v>
      </c>
    </row>
    <row r="935" spans="1:2" x14ac:dyDescent="0.6">
      <c r="A935" t="s">
        <v>20</v>
      </c>
      <c r="B935">
        <v>1902</v>
      </c>
    </row>
    <row r="936" spans="1:2" x14ac:dyDescent="0.6">
      <c r="A936" t="s">
        <v>20</v>
      </c>
      <c r="B936">
        <v>105</v>
      </c>
    </row>
    <row r="937" spans="1:2" x14ac:dyDescent="0.6">
      <c r="A937" t="s">
        <v>20</v>
      </c>
      <c r="B937">
        <v>132</v>
      </c>
    </row>
    <row r="938" spans="1:2" hidden="1" x14ac:dyDescent="0.6">
      <c r="A938" t="s">
        <v>14</v>
      </c>
      <c r="B938">
        <v>21</v>
      </c>
    </row>
    <row r="939" spans="1:2" hidden="1" x14ac:dyDescent="0.6">
      <c r="A939" t="s">
        <v>74</v>
      </c>
      <c r="B939">
        <v>976</v>
      </c>
    </row>
    <row r="940" spans="1:2" x14ac:dyDescent="0.6">
      <c r="A940" t="s">
        <v>20</v>
      </c>
      <c r="B940">
        <v>96</v>
      </c>
    </row>
    <row r="941" spans="1:2" hidden="1" x14ac:dyDescent="0.6">
      <c r="A941" t="s">
        <v>14</v>
      </c>
      <c r="B941">
        <v>67</v>
      </c>
    </row>
    <row r="942" spans="1:2" hidden="1" x14ac:dyDescent="0.6">
      <c r="A942" t="s">
        <v>47</v>
      </c>
      <c r="B942">
        <v>66</v>
      </c>
    </row>
    <row r="943" spans="1:2" hidden="1" x14ac:dyDescent="0.6">
      <c r="A943" t="s">
        <v>14</v>
      </c>
      <c r="B943">
        <v>78</v>
      </c>
    </row>
    <row r="944" spans="1:2" hidden="1" x14ac:dyDescent="0.6">
      <c r="A944" t="s">
        <v>14</v>
      </c>
      <c r="B944">
        <v>67</v>
      </c>
    </row>
    <row r="945" spans="1:2" x14ac:dyDescent="0.6">
      <c r="A945" t="s">
        <v>20</v>
      </c>
      <c r="B945">
        <v>114</v>
      </c>
    </row>
    <row r="946" spans="1:2" hidden="1" x14ac:dyDescent="0.6">
      <c r="A946" t="s">
        <v>14</v>
      </c>
      <c r="B946">
        <v>263</v>
      </c>
    </row>
    <row r="947" spans="1:2" hidden="1" x14ac:dyDescent="0.6">
      <c r="A947" t="s">
        <v>14</v>
      </c>
      <c r="B947">
        <v>1691</v>
      </c>
    </row>
    <row r="948" spans="1:2" hidden="1" x14ac:dyDescent="0.6">
      <c r="A948" t="s">
        <v>14</v>
      </c>
      <c r="B948">
        <v>181</v>
      </c>
    </row>
    <row r="949" spans="1:2" hidden="1" x14ac:dyDescent="0.6">
      <c r="A949" t="s">
        <v>14</v>
      </c>
      <c r="B949">
        <v>13</v>
      </c>
    </row>
    <row r="950" spans="1:2" hidden="1" x14ac:dyDescent="0.6">
      <c r="A950" t="s">
        <v>74</v>
      </c>
      <c r="B950">
        <v>160</v>
      </c>
    </row>
    <row r="951" spans="1:2" x14ac:dyDescent="0.6">
      <c r="A951" t="s">
        <v>20</v>
      </c>
      <c r="B951">
        <v>203</v>
      </c>
    </row>
    <row r="952" spans="1:2" hidden="1" x14ac:dyDescent="0.6">
      <c r="A952" t="s">
        <v>14</v>
      </c>
      <c r="B952">
        <v>1</v>
      </c>
    </row>
    <row r="953" spans="1:2" x14ac:dyDescent="0.6">
      <c r="A953" t="s">
        <v>20</v>
      </c>
      <c r="B953">
        <v>1559</v>
      </c>
    </row>
    <row r="954" spans="1:2" hidden="1" x14ac:dyDescent="0.6">
      <c r="A954" t="s">
        <v>74</v>
      </c>
      <c r="B954">
        <v>2266</v>
      </c>
    </row>
    <row r="955" spans="1:2" hidden="1" x14ac:dyDescent="0.6">
      <c r="A955" t="s">
        <v>14</v>
      </c>
      <c r="B955">
        <v>21</v>
      </c>
    </row>
    <row r="956" spans="1:2" x14ac:dyDescent="0.6">
      <c r="A956" t="s">
        <v>20</v>
      </c>
      <c r="B956">
        <v>1548</v>
      </c>
    </row>
    <row r="957" spans="1:2" x14ac:dyDescent="0.6">
      <c r="A957" t="s">
        <v>20</v>
      </c>
      <c r="B957">
        <v>80</v>
      </c>
    </row>
    <row r="958" spans="1:2" hidden="1" x14ac:dyDescent="0.6">
      <c r="A958" t="s">
        <v>14</v>
      </c>
      <c r="B958">
        <v>830</v>
      </c>
    </row>
    <row r="959" spans="1:2" x14ac:dyDescent="0.6">
      <c r="A959" t="s">
        <v>20</v>
      </c>
      <c r="B959">
        <v>131</v>
      </c>
    </row>
    <row r="960" spans="1:2" x14ac:dyDescent="0.6">
      <c r="A960" t="s">
        <v>20</v>
      </c>
      <c r="B960">
        <v>112</v>
      </c>
    </row>
    <row r="961" spans="1:2" hidden="1" x14ac:dyDescent="0.6">
      <c r="A961" t="s">
        <v>14</v>
      </c>
      <c r="B961">
        <v>130</v>
      </c>
    </row>
    <row r="962" spans="1:2" hidden="1" x14ac:dyDescent="0.6">
      <c r="A962" t="s">
        <v>14</v>
      </c>
      <c r="B962">
        <v>55</v>
      </c>
    </row>
    <row r="963" spans="1:2" x14ac:dyDescent="0.6">
      <c r="A963" t="s">
        <v>20</v>
      </c>
      <c r="B963">
        <v>155</v>
      </c>
    </row>
    <row r="964" spans="1:2" x14ac:dyDescent="0.6">
      <c r="A964" t="s">
        <v>20</v>
      </c>
      <c r="B964">
        <v>266</v>
      </c>
    </row>
    <row r="965" spans="1:2" hidden="1" x14ac:dyDescent="0.6">
      <c r="A965" t="s">
        <v>14</v>
      </c>
      <c r="B965">
        <v>114</v>
      </c>
    </row>
    <row r="966" spans="1:2" x14ac:dyDescent="0.6">
      <c r="A966" t="s">
        <v>20</v>
      </c>
      <c r="B966">
        <v>155</v>
      </c>
    </row>
    <row r="967" spans="1:2" x14ac:dyDescent="0.6">
      <c r="A967" t="s">
        <v>20</v>
      </c>
      <c r="B967">
        <v>207</v>
      </c>
    </row>
    <row r="968" spans="1:2" x14ac:dyDescent="0.6">
      <c r="A968" t="s">
        <v>20</v>
      </c>
      <c r="B968">
        <v>245</v>
      </c>
    </row>
    <row r="969" spans="1:2" x14ac:dyDescent="0.6">
      <c r="A969" t="s">
        <v>20</v>
      </c>
      <c r="B969">
        <v>1573</v>
      </c>
    </row>
    <row r="970" spans="1:2" x14ac:dyDescent="0.6">
      <c r="A970" t="s">
        <v>20</v>
      </c>
      <c r="B970">
        <v>114</v>
      </c>
    </row>
    <row r="971" spans="1:2" x14ac:dyDescent="0.6">
      <c r="A971" t="s">
        <v>20</v>
      </c>
      <c r="B971">
        <v>93</v>
      </c>
    </row>
    <row r="972" spans="1:2" hidden="1" x14ac:dyDescent="0.6">
      <c r="A972" t="s">
        <v>14</v>
      </c>
      <c r="B972">
        <v>594</v>
      </c>
    </row>
    <row r="973" spans="1:2" hidden="1" x14ac:dyDescent="0.6">
      <c r="A973" t="s">
        <v>14</v>
      </c>
      <c r="B973">
        <v>24</v>
      </c>
    </row>
    <row r="974" spans="1:2" x14ac:dyDescent="0.6">
      <c r="A974" t="s">
        <v>20</v>
      </c>
      <c r="B974">
        <v>1681</v>
      </c>
    </row>
    <row r="975" spans="1:2" hidden="1" x14ac:dyDescent="0.6">
      <c r="A975" t="s">
        <v>14</v>
      </c>
      <c r="B975">
        <v>252</v>
      </c>
    </row>
    <row r="976" spans="1:2" x14ac:dyDescent="0.6">
      <c r="A976" t="s">
        <v>20</v>
      </c>
      <c r="B976">
        <v>32</v>
      </c>
    </row>
    <row r="977" spans="1:2" x14ac:dyDescent="0.6">
      <c r="A977" t="s">
        <v>20</v>
      </c>
      <c r="B977">
        <v>135</v>
      </c>
    </row>
    <row r="978" spans="1:2" x14ac:dyDescent="0.6">
      <c r="A978" t="s">
        <v>20</v>
      </c>
      <c r="B978">
        <v>140</v>
      </c>
    </row>
    <row r="979" spans="1:2" hidden="1" x14ac:dyDescent="0.6">
      <c r="A979" t="s">
        <v>14</v>
      </c>
      <c r="B979">
        <v>67</v>
      </c>
    </row>
    <row r="980" spans="1:2" x14ac:dyDescent="0.6">
      <c r="A980" t="s">
        <v>20</v>
      </c>
      <c r="B980">
        <v>92</v>
      </c>
    </row>
    <row r="981" spans="1:2" x14ac:dyDescent="0.6">
      <c r="A981" t="s">
        <v>20</v>
      </c>
      <c r="B981">
        <v>1015</v>
      </c>
    </row>
    <row r="982" spans="1:2" hidden="1" x14ac:dyDescent="0.6">
      <c r="A982" t="s">
        <v>14</v>
      </c>
      <c r="B982">
        <v>742</v>
      </c>
    </row>
    <row r="983" spans="1:2" x14ac:dyDescent="0.6">
      <c r="A983" t="s">
        <v>20</v>
      </c>
      <c r="B983">
        <v>323</v>
      </c>
    </row>
    <row r="984" spans="1:2" hidden="1" x14ac:dyDescent="0.6">
      <c r="A984" t="s">
        <v>14</v>
      </c>
      <c r="B984">
        <v>75</v>
      </c>
    </row>
    <row r="985" spans="1:2" x14ac:dyDescent="0.6">
      <c r="A985" t="s">
        <v>20</v>
      </c>
      <c r="B985">
        <v>2326</v>
      </c>
    </row>
    <row r="986" spans="1:2" x14ac:dyDescent="0.6">
      <c r="A986" t="s">
        <v>20</v>
      </c>
      <c r="B986">
        <v>381</v>
      </c>
    </row>
    <row r="987" spans="1:2" hidden="1" x14ac:dyDescent="0.6">
      <c r="A987" t="s">
        <v>14</v>
      </c>
      <c r="B987">
        <v>4405</v>
      </c>
    </row>
    <row r="988" spans="1:2" hidden="1" x14ac:dyDescent="0.6">
      <c r="A988" t="s">
        <v>14</v>
      </c>
      <c r="B988">
        <v>92</v>
      </c>
    </row>
    <row r="989" spans="1:2" x14ac:dyDescent="0.6">
      <c r="A989" t="s">
        <v>20</v>
      </c>
      <c r="B989">
        <v>480</v>
      </c>
    </row>
    <row r="990" spans="1:2" hidden="1" x14ac:dyDescent="0.6">
      <c r="A990" t="s">
        <v>14</v>
      </c>
      <c r="B990">
        <v>64</v>
      </c>
    </row>
    <row r="991" spans="1:2" x14ac:dyDescent="0.6">
      <c r="A991" t="s">
        <v>20</v>
      </c>
      <c r="B991">
        <v>226</v>
      </c>
    </row>
    <row r="992" spans="1:2" hidden="1" x14ac:dyDescent="0.6">
      <c r="A992" t="s">
        <v>14</v>
      </c>
      <c r="B992">
        <v>64</v>
      </c>
    </row>
    <row r="993" spans="1:2" x14ac:dyDescent="0.6">
      <c r="A993" t="s">
        <v>20</v>
      </c>
      <c r="B993">
        <v>241</v>
      </c>
    </row>
    <row r="994" spans="1:2" x14ac:dyDescent="0.6">
      <c r="A994" t="s">
        <v>20</v>
      </c>
      <c r="B994">
        <v>132</v>
      </c>
    </row>
    <row r="995" spans="1:2" hidden="1" x14ac:dyDescent="0.6">
      <c r="A995" t="s">
        <v>74</v>
      </c>
      <c r="B995">
        <v>75</v>
      </c>
    </row>
    <row r="996" spans="1:2" hidden="1" x14ac:dyDescent="0.6">
      <c r="A996" t="s">
        <v>14</v>
      </c>
      <c r="B996">
        <v>842</v>
      </c>
    </row>
    <row r="997" spans="1:2" x14ac:dyDescent="0.6">
      <c r="A997" t="s">
        <v>20</v>
      </c>
      <c r="B997">
        <v>2043</v>
      </c>
    </row>
    <row r="998" spans="1:2" hidden="1" x14ac:dyDescent="0.6">
      <c r="A998" t="s">
        <v>14</v>
      </c>
      <c r="B998">
        <v>112</v>
      </c>
    </row>
    <row r="999" spans="1:2" hidden="1" x14ac:dyDescent="0.6">
      <c r="A999" t="s">
        <v>74</v>
      </c>
      <c r="B999">
        <v>139</v>
      </c>
    </row>
    <row r="1000" spans="1:2" hidden="1" x14ac:dyDescent="0.6">
      <c r="A1000" t="s">
        <v>14</v>
      </c>
      <c r="B1000">
        <v>374</v>
      </c>
    </row>
    <row r="1001" spans="1:2" hidden="1" x14ac:dyDescent="0.6">
      <c r="A1001" t="s">
        <v>74</v>
      </c>
      <c r="B1001">
        <v>1122</v>
      </c>
    </row>
  </sheetData>
  <autoFilter ref="A1:A1001" xr:uid="{7A50D508-8074-4040-B3AC-8A7238212185}">
    <filterColumn colId="0">
      <filters>
        <filter val="successful"/>
      </filters>
    </filterColumn>
  </autoFilter>
  <conditionalFormatting sqref="A1:A104857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ntainsText" dxfId="5" priority="20" operator="containsText" text="live">
      <formula>NOT(ISERROR(SEARCH("live",A1)))</formula>
    </cfRule>
    <cfRule type="containsText" dxfId="4" priority="21" operator="containsText" text="live">
      <formula>NOT(ISERROR(SEARCH("live",A1)))</formula>
    </cfRule>
    <cfRule type="containsText" dxfId="3" priority="22" operator="containsText" text="canceled">
      <formula>NOT(ISERROR(SEARCH("canceled",A1)))</formula>
    </cfRule>
    <cfRule type="containsText" dxfId="2" priority="23" operator="containsText" text="successful">
      <formula>NOT(ISERROR(SEARCH("successful",A1)))</formula>
    </cfRule>
    <cfRule type="containsText" dxfId="1" priority="25" operator="containsText" text="failed">
      <formula>NOT(ISERROR(SEARCH("failed",A1)))</formula>
    </cfRule>
    <cfRule type="cellIs" priority="26" operator="equal">
      <formula>"failed"</formula>
    </cfRule>
  </conditionalFormatting>
  <conditionalFormatting sqref="A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ellIs" dxfId="0" priority="2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 Category Stats</vt:lpstr>
      <vt:lpstr>outcome based on Launch date</vt:lpstr>
      <vt:lpstr>outcome based on Goal</vt:lpstr>
      <vt:lpstr>Successful and unsuccessful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Shinam Malhotra</cp:lastModifiedBy>
  <dcterms:created xsi:type="dcterms:W3CDTF">2021-09-29T18:52:28Z</dcterms:created>
  <dcterms:modified xsi:type="dcterms:W3CDTF">2023-02-28T02:36:54Z</dcterms:modified>
</cp:coreProperties>
</file>