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ocumentos\UDEMY\CURSO EXCEL\arquivos-fontes\excel-basico-avancado-arquivos-fontes\"/>
    </mc:Choice>
  </mc:AlternateContent>
  <xr:revisionPtr revIDLastSave="0" documentId="13_ncr:1_{6C3209AA-53DB-4551-BAD7-9596A4127A24}" xr6:coauthVersionLast="47" xr6:coauthVersionMax="47" xr10:uidLastSave="{00000000-0000-0000-0000-000000000000}"/>
  <bookViews>
    <workbookView xWindow="-108" yWindow="-108" windowWidth="23256" windowHeight="12456" activeTab="2" xr2:uid="{A4B265F2-0188-4378-B8FB-84DF081AC35D}"/>
  </bookViews>
  <sheets>
    <sheet name="Reservas" sheetId="5" r:id="rId1"/>
    <sheet name="Auxiliar" sheetId="3" state="hidden" r:id="rId2"/>
    <sheet name="Dashboard" sheetId="4" r:id="rId3"/>
  </sheets>
  <externalReferences>
    <externalReference r:id="rId4"/>
  </externalReferences>
  <definedNames>
    <definedName name="Ano">[1]Auxiliar!$C$5</definedName>
    <definedName name="DadosExternos_1" localSheetId="0" hidden="1">Reservas!$A$1:$J$476</definedName>
    <definedName name="IndiceAno">Auxiliar!$B$5</definedName>
    <definedName name="IndiceMes">Auxiliar!$D$5</definedName>
    <definedName name="ListaAno">Auxiliar!$A$10:$A$11</definedName>
    <definedName name="listaAnos">[1]Auxiliar!$A$10:$A$21</definedName>
    <definedName name="ListaMeses">Auxiliar!$C$10:$C$21</definedName>
    <definedName name="Mes">[1]Auxiliar!$E$5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jeto_final_funcionarios_fae6060b-04d4-4cf8-aff8-2a2fe7439f33" name="projeto_final_funcionarios" connection="Consulta - projeto_final_funcionarios"/>
          <x15:modelTable id="projeto_final_clientes_2c6cb9df-2766-4078-ae1c-2b89e4598e20" name="projeto_final_clientes" connection="Consulta - projeto_final_client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E5" i="3" a="1"/>
  <c r="E5" i="3" s="1"/>
  <c r="C5" i="3" a="1"/>
  <c r="C5" i="3" s="1"/>
  <c r="D10" i="3" l="1"/>
  <c r="E10" i="3"/>
  <c r="E21" i="3"/>
  <c r="E15" i="3"/>
  <c r="E16" i="3"/>
  <c r="E11" i="3"/>
  <c r="E20" i="3"/>
  <c r="E19" i="3"/>
  <c r="E18" i="3"/>
  <c r="E17" i="3"/>
  <c r="E14" i="3"/>
  <c r="E13" i="3"/>
  <c r="E12" i="3"/>
  <c r="D16" i="3"/>
  <c r="D15" i="3"/>
  <c r="D21" i="3"/>
  <c r="D20" i="3"/>
  <c r="D19" i="3"/>
  <c r="D18" i="3"/>
  <c r="D17" i="3"/>
  <c r="D14" i="3"/>
  <c r="D13" i="3"/>
  <c r="D12" i="3"/>
  <c r="D11" i="3"/>
  <c r="K31" i="3" l="1"/>
  <c r="K33" i="3" s="1"/>
  <c r="K13" i="3"/>
  <c r="K15" i="3" s="1"/>
  <c r="H6" i="3"/>
  <c r="H5" i="3" l="1"/>
  <c r="H22" i="3"/>
  <c r="H2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01911-ED78-4A1D-860B-191EE1C5787C}" name="Consulta - projeto_final_clientes" description="Conexão com a consulta 'projeto_final_clientes' na pasta de trabalho." type="100" refreshedVersion="7" minRefreshableVersion="5">
    <extLst>
      <ext xmlns:x15="http://schemas.microsoft.com/office/spreadsheetml/2010/11/main" uri="{DE250136-89BD-433C-8126-D09CA5730AF9}">
        <x15:connection id="f4554ddb-2450-4a91-9da2-4bba6d527d9c"/>
      </ext>
    </extLst>
  </connection>
  <connection id="2" xr16:uid="{76BAEBA2-81C0-4E5D-9D82-BDE6DA7F5409}" name="Consulta - projeto_final_funcionarios" description="Conexão com a consulta 'projeto_final_funcionarios' na pasta de trabalho." type="100" refreshedVersion="7" minRefreshableVersion="5">
    <extLst>
      <ext xmlns:x15="http://schemas.microsoft.com/office/spreadsheetml/2010/11/main" uri="{DE250136-89BD-433C-8126-D09CA5730AF9}">
        <x15:connection id="63cf10d7-bef8-4a3c-ad31-3e93cd026100"/>
      </ext>
    </extLst>
  </connection>
  <connection id="3" xr16:uid="{9473EC7B-1285-4B6D-8AEF-79FF2D74F775}" keepAlive="1" name="Consulta - projeto_final_reservas" description="Conexão com a consulta 'projeto_final_reservas' na pasta de trabalho." type="5" refreshedVersion="7" background="1" saveData="1">
    <dbPr connection="Provider=Microsoft.Mashup.OleDb.1;Data Source=$Workbook$;Location=projeto_final_reservas;Extended Properties=&quot;&quot;" command="SELECT * FROM [projeto_final_reservas]"/>
  </connection>
  <connection id="4" xr16:uid="{06D3B554-9F5B-4AE8-AC64-FA39FD368C04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<sst xmlns="http://schemas.openxmlformats.org/spreadsheetml/2006/main" count="2441" uniqueCount="83">
  <si>
    <t>Hotel Smart Salvador Dashboard</t>
  </si>
  <si>
    <t>Hotel Smart Salvador</t>
  </si>
  <si>
    <t>Itens selecionados</t>
  </si>
  <si>
    <t>Gráfico Termômetro</t>
  </si>
  <si>
    <t>Gráfico Velocímetro 240</t>
  </si>
  <si>
    <t>Índice</t>
  </si>
  <si>
    <t>Ano</t>
  </si>
  <si>
    <t>Mês</t>
  </si>
  <si>
    <t>Meta Anual</t>
  </si>
  <si>
    <t>Rótulos</t>
  </si>
  <si>
    <t>Valores</t>
  </si>
  <si>
    <t>Diferença</t>
  </si>
  <si>
    <t>Vendas</t>
  </si>
  <si>
    <t>Vendas Mensais</t>
  </si>
  <si>
    <t>Gráfico Velocímetro 360</t>
  </si>
  <si>
    <t>Anos</t>
  </si>
  <si>
    <t>Meses</t>
  </si>
  <si>
    <t>Vendas (R$)</t>
  </si>
  <si>
    <t>Avaliação</t>
  </si>
  <si>
    <t>Janeiro</t>
  </si>
  <si>
    <t>Fevereiro</t>
  </si>
  <si>
    <t>Março</t>
  </si>
  <si>
    <t>Meta</t>
  </si>
  <si>
    <t>Abril</t>
  </si>
  <si>
    <t>Valor</t>
  </si>
  <si>
    <t>Maio</t>
  </si>
  <si>
    <t>Ponteiro</t>
  </si>
  <si>
    <t>Junho</t>
  </si>
  <si>
    <t>Julho</t>
  </si>
  <si>
    <t>Agosto</t>
  </si>
  <si>
    <t>Gráfico Velocímetro 180</t>
  </si>
  <si>
    <t>Setembro</t>
  </si>
  <si>
    <t>Outubro</t>
  </si>
  <si>
    <t>Novembro</t>
  </si>
  <si>
    <t>Dezembro</t>
  </si>
  <si>
    <t>ReservaID</t>
  </si>
  <si>
    <t>Data</t>
  </si>
  <si>
    <t>Cliente</t>
  </si>
  <si>
    <t>Tipo Reserva</t>
  </si>
  <si>
    <t>Vendedor</t>
  </si>
  <si>
    <t>Forma Pagamento</t>
  </si>
  <si>
    <t>Valor Total</t>
  </si>
  <si>
    <t>Comissão</t>
  </si>
  <si>
    <t>Status</t>
  </si>
  <si>
    <t>Alpha Tours</t>
  </si>
  <si>
    <t>Hospedagem</t>
  </si>
  <si>
    <t>Cartão de Crédito</t>
  </si>
  <si>
    <t>Finalizada</t>
  </si>
  <si>
    <t>Patrícia</t>
  </si>
  <si>
    <t>GST Brasil</t>
  </si>
  <si>
    <t>Make Travel</t>
  </si>
  <si>
    <t>Carlos</t>
  </si>
  <si>
    <t>Cancelada</t>
  </si>
  <si>
    <t>Bussola Viagens</t>
  </si>
  <si>
    <t>Boleto Bancário</t>
  </si>
  <si>
    <t>Serviço</t>
  </si>
  <si>
    <t>Letícia</t>
  </si>
  <si>
    <t>Carmel Express</t>
  </si>
  <si>
    <t xml:space="preserve">Farol Turismo </t>
  </si>
  <si>
    <t>Martinez Turismo</t>
  </si>
  <si>
    <t>OLA viajes</t>
  </si>
  <si>
    <t>Depósito Bancário</t>
  </si>
  <si>
    <t>Jetmar Viajes</t>
  </si>
  <si>
    <t>Pentágono Operadora</t>
  </si>
  <si>
    <t>Omega Tour Operator</t>
  </si>
  <si>
    <t>Aborigens Tours</t>
  </si>
  <si>
    <t xml:space="preserve">Barny Viajes </t>
  </si>
  <si>
    <t xml:space="preserve">Busco destinos </t>
  </si>
  <si>
    <t>Xigno Travel</t>
  </si>
  <si>
    <t>BonBini SRL</t>
  </si>
  <si>
    <t>Otsi Tour</t>
  </si>
  <si>
    <t>Charming Travel</t>
  </si>
  <si>
    <t>Club-Tour</t>
  </si>
  <si>
    <t>Congressos Viagens</t>
  </si>
  <si>
    <t>Entremares</t>
  </si>
  <si>
    <t>Ez Plaza</t>
  </si>
  <si>
    <t>Hansaperú Consulting</t>
  </si>
  <si>
    <t>Paulo</t>
  </si>
  <si>
    <t>mês</t>
  </si>
  <si>
    <t>Regular</t>
  </si>
  <si>
    <t>Bom</t>
  </si>
  <si>
    <t>Otimo</t>
  </si>
  <si>
    <t>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</si>
</sst>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  <numFmt numFmtId="165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9" tint="0.79998168889431442"/>
      <name val="Exotc350 Bd BT"/>
      <family val="5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CE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right" indent="1"/>
    </xf>
    <xf numFmtId="164" fontId="5" fillId="4" borderId="1" xfId="0" applyNumberFormat="1" applyFont="1" applyFill="1" applyBorder="1" applyAlignment="1">
      <alignment horizontal="left"/>
    </xf>
    <xf numFmtId="0" fontId="4" fillId="3" borderId="0" xfId="0" applyFont="1" applyFill="1" applyBorder="1" applyAlignment="1">
      <alignment horizontal="left" indent="1"/>
    </xf>
    <xf numFmtId="0" fontId="5" fillId="5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165" fontId="5" fillId="4" borderId="0" xfId="0" applyNumberFormat="1" applyFont="1" applyFill="1" applyBorder="1" applyAlignment="1">
      <alignment horizontal="center"/>
    </xf>
    <xf numFmtId="9" fontId="5" fillId="4" borderId="1" xfId="0" applyNumberFormat="1" applyFont="1" applyFill="1" applyBorder="1" applyAlignment="1">
      <alignment horizontal="center"/>
    </xf>
    <xf numFmtId="44" fontId="0" fillId="6" borderId="1" xfId="1" applyNumberFormat="1" applyFont="1" applyFill="1" applyBorder="1" applyAlignment="1">
      <alignment horizontal="center"/>
    </xf>
    <xf numFmtId="44" fontId="5" fillId="4" borderId="1" xfId="0" applyNumberFormat="1" applyFon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1" fontId="0" fillId="6" borderId="1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0" fontId="2" fillId="2" borderId="0" xfId="0" applyFont="1" applyFill="1"/>
    <xf numFmtId="0" fontId="7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44" fontId="0" fillId="0" borderId="0" xfId="2" applyFont="1"/>
    <xf numFmtId="0" fontId="0" fillId="0" borderId="0" xfId="0" applyAlignment="1">
      <alignment horizontal="center" vertical="center"/>
    </xf>
    <xf numFmtId="9" fontId="5" fillId="4" borderId="1" xfId="1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Porcentagem" xfId="1" builtinId="5"/>
  </cellStyles>
  <dxfs count="9"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80"/>
      </c:pie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58693987189962105"/>
          <c:y val="4.7747722498576457E-2"/>
          <c:w val="0.32527279740204795"/>
          <c:h val="0.9045045550028471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Auxiliar!$G$6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9F51-4676-BEF9-033180F4ECE6}"/>
              </c:ext>
            </c:extLst>
          </c:dPt>
          <c:val>
            <c:numRef>
              <c:f>Auxiliar!$H$6</c:f>
              <c:numCache>
                <c:formatCode>_-"R$"\ * #,##0_-;\-"R$"\ * #,##0_-;_-"R$"\ * "-"??_-;_-@_-</c:formatCode>
                <c:ptCount val="1"/>
                <c:pt idx="0">
                  <c:v>1203682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51-4676-BEF9-033180F4ECE6}"/>
            </c:ext>
          </c:extLst>
        </c:ser>
        <c:ser>
          <c:idx val="1"/>
          <c:order val="1"/>
          <c:tx>
            <c:strRef>
              <c:f>Auxiliar!$G$5</c:f>
              <c:strCache>
                <c:ptCount val="1"/>
                <c:pt idx="0">
                  <c:v>Diferença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  <a:alpha val="49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9F51-4676-BEF9-033180F4ECE6}"/>
              </c:ext>
            </c:extLst>
          </c:dPt>
          <c:val>
            <c:numRef>
              <c:f>Auxiliar!$H$5</c:f>
              <c:numCache>
                <c:formatCode>_-"R$"\ * #,##0_-;\-"R$"\ * #,##0_-;_-"R$"\ * "-"??_-;_-@_-</c:formatCode>
                <c:ptCount val="1"/>
                <c:pt idx="0">
                  <c:v>296318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51-4676-BEF9-033180F4E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cylinder"/>
        <c:axId val="562944367"/>
        <c:axId val="612509423"/>
        <c:axId val="0"/>
      </c:bar3DChart>
      <c:catAx>
        <c:axId val="562944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2509423"/>
        <c:crosses val="autoZero"/>
        <c:auto val="1"/>
        <c:lblAlgn val="ctr"/>
        <c:lblOffset val="100"/>
        <c:noMultiLvlLbl val="0"/>
      </c:catAx>
      <c:valAx>
        <c:axId val="612509423"/>
        <c:scaling>
          <c:orientation val="minMax"/>
          <c:min val="200000"/>
        </c:scaling>
        <c:delete val="0"/>
        <c:axPos val="l"/>
        <c:numFmt formatCode="_-&quot;R$&quot;\ * #,##0_-;\-&quot;R$&quot;\ * #,##0_-;_-&quot;R$&quot;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2944367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Valores</c:v>
          </c:tx>
          <c:dPt>
            <c:idx val="0"/>
            <c:bubble3D val="0"/>
            <c:spPr>
              <a:solidFill>
                <a:schemeClr val="accent6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5A-4CE3-9C2E-2C994C6E175E}"/>
              </c:ext>
            </c:extLst>
          </c:dPt>
          <c:dPt>
            <c:idx val="1"/>
            <c:bubble3D val="0"/>
            <c:spPr>
              <a:solidFill>
                <a:schemeClr val="accent6">
                  <a:tint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5A-4CE3-9C2E-2C994C6E175E}"/>
              </c:ext>
            </c:extLst>
          </c:dPt>
          <c:dPt>
            <c:idx val="2"/>
            <c:bubble3D val="0"/>
            <c:spPr>
              <a:solidFill>
                <a:schemeClr val="accent6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5A-4CE3-9C2E-2C994C6E175E}"/>
              </c:ext>
            </c:extLst>
          </c:dPt>
          <c:dPt>
            <c:idx val="3"/>
            <c:bubble3D val="0"/>
            <c:spPr>
              <a:solidFill>
                <a:schemeClr val="accent6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5A-4CE3-9C2E-2C994C6E175E}"/>
              </c:ext>
            </c:extLst>
          </c:dPt>
          <c:dPt>
            <c:idx val="4"/>
            <c:bubble3D val="0"/>
            <c:spPr>
              <a:solidFill>
                <a:schemeClr val="accent6">
                  <a:tint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5A-4CE3-9C2E-2C994C6E175E}"/>
              </c:ext>
            </c:extLst>
          </c:dPt>
          <c:dPt>
            <c:idx val="5"/>
            <c:bubble3D val="0"/>
            <c:spPr>
              <a:solidFill>
                <a:schemeClr val="accent6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65A-4CE3-9C2E-2C994C6E175E}"/>
              </c:ext>
            </c:extLst>
          </c:dPt>
          <c:dPt>
            <c:idx val="6"/>
            <c:bubble3D val="0"/>
            <c:spPr>
              <a:solidFill>
                <a:schemeClr val="accent6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65A-4CE3-9C2E-2C994C6E175E}"/>
              </c:ext>
            </c:extLst>
          </c:dPt>
          <c:dPt>
            <c:idx val="7"/>
            <c:bubble3D val="0"/>
            <c:spPr>
              <a:solidFill>
                <a:schemeClr val="accent6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65A-4CE3-9C2E-2C994C6E175E}"/>
              </c:ext>
            </c:extLst>
          </c:dPt>
          <c:dPt>
            <c:idx val="8"/>
            <c:bubble3D val="0"/>
            <c:spPr>
              <a:solidFill>
                <a:schemeClr val="accent6">
                  <a:shade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65A-4CE3-9C2E-2C994C6E175E}"/>
              </c:ext>
            </c:extLst>
          </c:dPt>
          <c:dPt>
            <c:idx val="9"/>
            <c:bubble3D val="0"/>
            <c:spPr>
              <a:solidFill>
                <a:schemeClr val="accent6">
                  <a:shade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65A-4CE3-9C2E-2C994C6E17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Auxiliar!$G$10:$G$19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Auxiliar!$H$10:$H$19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65A-4CE3-9C2E-2C994C6E17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180"/>
        <c:holeSize val="50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8E-4A35-AA30-EEF342F4975D}"/>
              </c:ext>
            </c:extLst>
          </c:dPt>
          <c:dPt>
            <c:idx val="1"/>
            <c:bubble3D val="0"/>
            <c:spPr>
              <a:solidFill>
                <a:schemeClr val="accent6">
                  <a:lumMod val="50000"/>
                </a:schemeClr>
              </a:solidFill>
              <a:ln w="76200">
                <a:solidFill>
                  <a:schemeClr val="accent6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8E-4A35-AA30-EEF342F4975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8E-4A35-AA30-EEF342F4975D}"/>
              </c:ext>
            </c:extLst>
          </c:dPt>
          <c:cat>
            <c:strRef>
              <c:f>Auxiliar!$G$22:$G$24</c:f>
              <c:strCache>
                <c:ptCount val="3"/>
                <c:pt idx="0">
                  <c:v>Valor</c:v>
                </c:pt>
                <c:pt idx="1">
                  <c:v>Ponteiro</c:v>
                </c:pt>
                <c:pt idx="2">
                  <c:v>Diferença</c:v>
                </c:pt>
              </c:strCache>
            </c:strRef>
          </c:cat>
          <c:val>
            <c:numRef>
              <c:f>Auxiliar!$H$22:$H$24</c:f>
              <c:numCache>
                <c:formatCode>0%</c:formatCode>
                <c:ptCount val="3"/>
                <c:pt idx="0">
                  <c:v>0.80245466666666665</c:v>
                </c:pt>
                <c:pt idx="1">
                  <c:v>0</c:v>
                </c:pt>
                <c:pt idx="2">
                  <c:v>0.19754533333333335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8E-4A35-AA30-EEF342F49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58-4AB9-93D5-C3DCEA689D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58-4AB9-93D5-C3DCEA689DB8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58-4AB9-93D5-C3DCEA689DB8}"/>
              </c:ext>
            </c:extLst>
          </c:dPt>
          <c:dPt>
            <c:idx val="3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C58-4AB9-93D5-C3DCEA689DB8}"/>
              </c:ext>
            </c:extLst>
          </c:dPt>
          <c:dPt>
            <c:idx val="4"/>
            <c:bubble3D val="0"/>
            <c:explosion val="9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C58-4AB9-93D5-C3DCEA689DB8}"/>
              </c:ext>
            </c:extLst>
          </c:dPt>
          <c:dPt>
            <c:idx val="5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C58-4AB9-93D5-C3DCEA689D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Auxiliar!$J$5:$J$8</c:f>
              <c:strCache>
                <c:ptCount val="4"/>
                <c:pt idx="0">
                  <c:v> Ruim </c:v>
                </c:pt>
                <c:pt idx="1">
                  <c:v> Regular </c:v>
                </c:pt>
                <c:pt idx="2">
                  <c:v> Bom </c:v>
                </c:pt>
                <c:pt idx="3">
                  <c:v> Otimo </c:v>
                </c:pt>
              </c:strCache>
            </c:strRef>
          </c:cat>
          <c:val>
            <c:numRef>
              <c:f>Auxiliar!$K$5:$K$10</c:f>
              <c:numCache>
                <c:formatCode>General</c:formatCode>
                <c:ptCount val="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C58-4AB9-93D5-C3DCEA689D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4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CE-4CD8-84E6-C3EF8C2D3E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762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CE-4CD8-84E6-C3EF8C2D3E4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CE-4CD8-84E6-C3EF8C2D3E48}"/>
              </c:ext>
            </c:extLst>
          </c:dPt>
          <c:cat>
            <c:strRef>
              <c:f>Auxiliar!$J$13:$J$15</c:f>
              <c:strCache>
                <c:ptCount val="3"/>
                <c:pt idx="0">
                  <c:v>Valor</c:v>
                </c:pt>
                <c:pt idx="1">
                  <c:v>Ponteiro</c:v>
                </c:pt>
                <c:pt idx="2">
                  <c:v>Diferença</c:v>
                </c:pt>
              </c:strCache>
            </c:strRef>
          </c:cat>
          <c:val>
            <c:numRef>
              <c:f>Auxiliar!$K$13:$K$15</c:f>
              <c:numCache>
                <c:formatCode>_("R$"* #,##0.00_);_("R$"* \(#,##0.00\);_("R$"* "-"??_);_(@_)</c:formatCode>
                <c:ptCount val="3"/>
                <c:pt idx="0">
                  <c:v>71988</c:v>
                </c:pt>
                <c:pt idx="1">
                  <c:v>0</c:v>
                </c:pt>
                <c:pt idx="2">
                  <c:v>153012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CE-4CD8-84E6-C3EF8C2D3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</c:pie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00694444444445"/>
          <c:y val="0.10659722222222222"/>
          <c:w val="0.77798611111111116"/>
          <c:h val="0.77798611111111116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D9-4F3F-BBB2-71D8B24996FE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D9-4F3F-BBB2-71D8B24996F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D9-4F3F-BBB2-71D8B24996FE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5D9-4F3F-BBB2-71D8B24996FE}"/>
              </c:ext>
            </c:extLst>
          </c:dPt>
          <c:dPt>
            <c:idx val="4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5D9-4F3F-BBB2-71D8B24996FE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5D9-4F3F-BBB2-71D8B24996FE}"/>
              </c:ext>
            </c:extLst>
          </c:dPt>
          <c:dPt>
            <c:idx val="6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5D9-4F3F-BBB2-71D8B24996FE}"/>
              </c:ext>
            </c:extLst>
          </c:dPt>
          <c:dPt>
            <c:idx val="7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5D9-4F3F-BBB2-71D8B24996FE}"/>
              </c:ext>
            </c:extLst>
          </c:dPt>
          <c:dPt>
            <c:idx val="8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5D9-4F3F-BBB2-71D8B24996FE}"/>
              </c:ext>
            </c:extLst>
          </c:dPt>
          <c:dPt>
            <c:idx val="9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5D9-4F3F-BBB2-71D8B24996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Auxiliar!$J$19:$J$23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Auxiliar!$K$19:$K$28</c:f>
              <c:numCache>
                <c:formatCode>General</c:formatCode>
                <c:ptCount val="10"/>
                <c:pt idx="0">
                  <c:v>1.5</c:v>
                </c:pt>
                <c:pt idx="1">
                  <c:v>1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5D9-4F3F-BBB2-71D8B2499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noFill/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E2-4535-A833-7E4777501F9A}"/>
              </c:ext>
            </c:extLst>
          </c:dPt>
          <c:dPt>
            <c:idx val="1"/>
            <c:bubble3D val="0"/>
            <c:spPr>
              <a:noFill/>
              <a:ln w="7620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E2-4535-A833-7E4777501F9A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E2-4535-A833-7E4777501F9A}"/>
              </c:ext>
            </c:extLst>
          </c:dPt>
          <c:cat>
            <c:strRef>
              <c:f>Auxiliar!$J$31:$J$33</c:f>
              <c:strCache>
                <c:ptCount val="3"/>
                <c:pt idx="0">
                  <c:v>Valor</c:v>
                </c:pt>
                <c:pt idx="1">
                  <c:v>Ponteiro</c:v>
                </c:pt>
                <c:pt idx="2">
                  <c:v>Diferença</c:v>
                </c:pt>
              </c:strCache>
            </c:strRef>
          </c:cat>
          <c:val>
            <c:numRef>
              <c:f>Auxiliar!$K$31:$K$33</c:f>
              <c:numCache>
                <c:formatCode>0.0</c:formatCode>
                <c:ptCount val="3"/>
                <c:pt idx="0">
                  <c:v>4.5428571428571427</c:v>
                </c:pt>
                <c:pt idx="1">
                  <c:v>0</c:v>
                </c:pt>
                <c:pt idx="2">
                  <c:v>5.4571428571428573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E2-4535-A833-7E4777501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6" fmlaLink="Auxiliar!$B$5" fmlaRange="Auxiliar!$A$10:$A$11" sel="1" val="0"/>
</file>

<file path=xl/ctrlProps/ctrlProp2.xml><?xml version="1.0" encoding="utf-8"?>
<formControlPr xmlns="http://schemas.microsoft.com/office/spreadsheetml/2009/9/main" objectType="Drop" dropLines="12" dropStyle="combo" dx="26" fmlaLink="Auxiliar!$D$5" fmlaRange="Auxiliar!$C$10:$C$2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540000</xdr:colOff>
      <xdr:row>3</xdr:row>
      <xdr:rowOff>159000</xdr:rowOff>
    </xdr:from>
    <xdr:to>
      <xdr:col>3</xdr:col>
      <xdr:colOff>511200</xdr:colOff>
      <xdr:row>13</xdr:row>
      <xdr:rowOff>54000</xdr:rowOff>
    </xdr:to>
    <xdr:graphicFrame macro="">
      <xdr:nvGraphicFramePr>
        <xdr:cNvPr id="7" name="Ponteiro 360">
          <a:extLst>
            <a:ext uri="{FF2B5EF4-FFF2-40B4-BE49-F238E27FC236}">
              <a16:creationId xmlns:a16="http://schemas.microsoft.com/office/drawing/2014/main" id="{D3E752DA-E971-4E1E-BEAC-BD3E97D34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</xdr:colOff>
          <xdr:row>1</xdr:row>
          <xdr:rowOff>106680</xdr:rowOff>
        </xdr:from>
        <xdr:to>
          <xdr:col>15</xdr:col>
          <xdr:colOff>281940</xdr:colOff>
          <xdr:row>2</xdr:row>
          <xdr:rowOff>152400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22860</xdr:colOff>
          <xdr:row>3</xdr:row>
          <xdr:rowOff>114300</xdr:rowOff>
        </xdr:from>
        <xdr:to>
          <xdr:col>15</xdr:col>
          <xdr:colOff>259080</xdr:colOff>
          <xdr:row>5</xdr:row>
          <xdr:rowOff>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312420</xdr:colOff>
      <xdr:row>4</xdr:row>
      <xdr:rowOff>167640</xdr:rowOff>
    </xdr:from>
    <xdr:to>
      <xdr:col>15</xdr:col>
      <xdr:colOff>539898</xdr:colOff>
      <xdr:row>20</xdr:row>
      <xdr:rowOff>167354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0F9951-C423-4FF1-8484-51A211B7B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</xdr:row>
      <xdr:rowOff>20515</xdr:rowOff>
    </xdr:from>
    <xdr:to>
      <xdr:col>4</xdr:col>
      <xdr:colOff>418740</xdr:colOff>
      <xdr:row>16</xdr:row>
      <xdr:rowOff>157315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1100CDB-84D8-45D9-AC60-ED69D653D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578100</xdr:colOff>
      <xdr:row>4</xdr:row>
      <xdr:rowOff>11875</xdr:rowOff>
    </xdr:from>
    <xdr:to>
      <xdr:col>3</xdr:col>
      <xdr:colOff>503580</xdr:colOff>
      <xdr:row>13</xdr:row>
      <xdr:rowOff>165955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7B75057-D118-40C6-8049-334B62959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368105</xdr:colOff>
      <xdr:row>2</xdr:row>
      <xdr:rowOff>28722</xdr:rowOff>
    </xdr:from>
    <xdr:to>
      <xdr:col>9</xdr:col>
      <xdr:colOff>184865</xdr:colOff>
      <xdr:row>17</xdr:row>
      <xdr:rowOff>165522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E08C6AC-6201-4C46-9D1E-E63530052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275645</xdr:colOff>
      <xdr:row>5</xdr:row>
      <xdr:rowOff>20082</xdr:rowOff>
    </xdr:from>
    <xdr:to>
      <xdr:col>8</xdr:col>
      <xdr:colOff>231605</xdr:colOff>
      <xdr:row>14</xdr:row>
      <xdr:rowOff>174162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208788B-9A77-4C92-8BC0-DB79D9FD2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59315</xdr:colOff>
      <xdr:row>12</xdr:row>
      <xdr:rowOff>167640</xdr:rowOff>
    </xdr:from>
    <xdr:to>
      <xdr:col>7</xdr:col>
      <xdr:colOff>508895</xdr:colOff>
      <xdr:row>13</xdr:row>
      <xdr:rowOff>167640</xdr:rowOff>
    </xdr:to>
    <xdr:sp macro="" textlink="Auxiliar!K13">
      <xdr:nvSpPr>
        <xdr:cNvPr id="8" name="CaixaDeTexto 7">
          <a:extLst>
            <a:ext uri="{FF2B5EF4-FFF2-40B4-BE49-F238E27FC236}">
              <a16:creationId xmlns:a16="http://schemas.microsoft.com/office/drawing/2014/main" id="{54BA35DF-F8AC-43D6-85EF-1158EE8B33E6}"/>
            </a:ext>
          </a:extLst>
        </xdr:cNvPr>
        <xdr:cNvSpPr txBox="1"/>
      </xdr:nvSpPr>
      <xdr:spPr>
        <a:xfrm>
          <a:off x="3777875" y="2499360"/>
          <a:ext cx="10591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FFC83FDD-D9CB-40FF-874D-0A65BED6C3D1}" type="TxLink">
            <a:rPr lang="en-US" sz="1100" b="1" i="0" u="none" strike="noStrike">
              <a:solidFill>
                <a:srgbClr val="375623"/>
              </a:solidFill>
              <a:latin typeface="Calibri"/>
              <a:ea typeface="Calibri"/>
              <a:cs typeface="Calibri"/>
            </a:rPr>
            <a:t> R$ 71.988,00 </a:t>
          </a:fld>
          <a:endParaRPr lang="pt-BR" sz="1200" b="1"/>
        </a:p>
      </xdr:txBody>
    </xdr:sp>
    <xdr:clientData/>
  </xdr:twoCellAnchor>
  <xdr:twoCellAnchor>
    <xdr:from>
      <xdr:col>9</xdr:col>
      <xdr:colOff>3519</xdr:colOff>
      <xdr:row>2</xdr:row>
      <xdr:rowOff>147711</xdr:rowOff>
    </xdr:from>
    <xdr:to>
      <xdr:col>13</xdr:col>
      <xdr:colOff>445119</xdr:colOff>
      <xdr:row>18</xdr:row>
      <xdr:rowOff>101631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10FA1BB4-CF4A-4BBC-9120-418640ED9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113919</xdr:colOff>
      <xdr:row>6</xdr:row>
      <xdr:rowOff>136191</xdr:rowOff>
    </xdr:from>
    <xdr:to>
      <xdr:col>12</xdr:col>
      <xdr:colOff>334719</xdr:colOff>
      <xdr:row>14</xdr:row>
      <xdr:rowOff>113151</xdr:rowOff>
    </xdr:to>
    <xdr:graphicFrame macro="">
      <xdr:nvGraphicFramePr>
        <xdr:cNvPr id="14" name="Gráfico 6">
          <a:extLst>
            <a:ext uri="{FF2B5EF4-FFF2-40B4-BE49-F238E27FC236}">
              <a16:creationId xmlns:a16="http://schemas.microsoft.com/office/drawing/2014/main" id="{CA316A93-BA46-4BD5-866B-60FEE7855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384338</xdr:colOff>
      <xdr:row>12</xdr:row>
      <xdr:rowOff>53340</xdr:rowOff>
    </xdr:from>
    <xdr:to>
      <xdr:col>12</xdr:col>
      <xdr:colOff>190499</xdr:colOff>
      <xdr:row>13</xdr:row>
      <xdr:rowOff>129540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50242F6E-24A7-44EA-92C4-1C7DAB4F518F}"/>
            </a:ext>
          </a:extLst>
        </xdr:cNvPr>
        <xdr:cNvSpPr txBox="1"/>
      </xdr:nvSpPr>
      <xdr:spPr>
        <a:xfrm>
          <a:off x="6556538" y="2385060"/>
          <a:ext cx="1025361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Avaliações</a:t>
          </a:r>
        </a:p>
        <a:p>
          <a:endParaRPr lang="pt-BR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0.35373</cdr:x>
      <cdr:y>0.68324</cdr:y>
    </cdr:from>
    <cdr:to>
      <cdr:x>0.65535</cdr:x>
      <cdr:y>0.77055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A12BA91A-723E-4789-AD8B-406970E4E9B9}"/>
            </a:ext>
          </a:extLst>
        </cdr:cNvPr>
        <cdr:cNvSpPr txBox="1"/>
      </cdr:nvSpPr>
      <cdr:spPr>
        <a:xfrm xmlns:a="http://schemas.openxmlformats.org/drawingml/2006/main">
          <a:off x="1018735" y="1967718"/>
          <a:ext cx="868680" cy="251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0.19233</cdr:x>
      <cdr:y>0.77849</cdr:y>
    </cdr:from>
    <cdr:to>
      <cdr:x>0.64212</cdr:x>
      <cdr:y>0.90284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A4D3C01B-6418-4A91-89F7-6D3AEAAA2311}"/>
            </a:ext>
          </a:extLst>
        </cdr:cNvPr>
        <cdr:cNvSpPr txBox="1"/>
      </cdr:nvSpPr>
      <cdr:spPr>
        <a:xfrm xmlns:a="http://schemas.openxmlformats.org/drawingml/2006/main">
          <a:off x="553915" y="2242038"/>
          <a:ext cx="1295400" cy="3581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0.28494</cdr:x>
      <cdr:y>0.72821</cdr:y>
    </cdr:from>
    <cdr:to>
      <cdr:x>0.69504</cdr:x>
      <cdr:y>0.85257</cdr:y>
    </cdr:to>
    <cdr:sp macro="" textlink="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07F737CF-D4B7-4D86-9230-9B996E46D761}"/>
            </a:ext>
          </a:extLst>
        </cdr:cNvPr>
        <cdr:cNvSpPr txBox="1"/>
      </cdr:nvSpPr>
      <cdr:spPr>
        <a:xfrm xmlns:a="http://schemas.openxmlformats.org/drawingml/2006/main">
          <a:off x="820615" y="2097258"/>
          <a:ext cx="1181100" cy="3581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to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ervas"/>
      <sheetName val="Layout do Dashboard"/>
      <sheetName val="Auxiliar"/>
      <sheetName val="Dashboard"/>
    </sheetNames>
    <sheetDataSet>
      <sheetData sheetId="0"/>
      <sheetData sheetId="1"/>
      <sheetData sheetId="2">
        <row r="4">
          <cell r="K4" t="str">
            <v>Valores</v>
          </cell>
        </row>
        <row r="5">
          <cell r="C5">
            <v>2018</v>
          </cell>
          <cell r="E5" t="str">
            <v>Janeiro</v>
          </cell>
        </row>
        <row r="10">
          <cell r="A10">
            <v>2018</v>
          </cell>
        </row>
        <row r="11">
          <cell r="A11">
            <v>2019</v>
          </cell>
        </row>
      </sheetData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472A44E-B836-4043-8B54-52A3EF20A80F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ReservaID" tableColumnId="1"/>
      <queryTableField id="2" name="Data" tableColumnId="2"/>
      <queryTableField id="3" name="Cliente" tableColumnId="3"/>
      <queryTableField id="4" name="Tipo Reserva" tableColumnId="4"/>
      <queryTableField id="5" name="Vendedor" tableColumnId="5"/>
      <queryTableField id="6" name="Forma Pagamento" tableColumnId="6"/>
      <queryTableField id="7" name="Valor Total" tableColumnId="7"/>
      <queryTableField id="8" name="Comissão" tableColumnId="8"/>
      <queryTableField id="9" name="Status" tableColumnId="9"/>
      <queryTableField id="10" name="Avaliação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405EC-2109-4803-8752-9C3FB55C28AF}" name="projeto_final_reservas" displayName="projeto_final_reservas" ref="A1:L476" tableType="queryTable" totalsRowShown="0">
  <autoFilter ref="A1:L476" xr:uid="{FF6405EC-2109-4803-8752-9C3FB55C28AF}"/>
  <tableColumns count="12">
    <tableColumn id="1" xr3:uid="{4A549C35-18A2-476D-ACC3-D469C8427715}" uniqueName="1" name="ReservaID" queryTableFieldId="1" dataDxfId="2"/>
    <tableColumn id="2" xr3:uid="{CC384367-6136-4992-A53E-5191B5A738A5}" uniqueName="2" name="Data" queryTableFieldId="2" dataDxfId="3"/>
    <tableColumn id="3" xr3:uid="{0F7CBA84-11A9-4526-A507-C46F3464BA73}" uniqueName="3" name="Cliente" queryTableFieldId="3" dataDxfId="8"/>
    <tableColumn id="4" xr3:uid="{A72ADA4C-CFFB-4497-BD02-85A874910CFE}" uniqueName="4" name="Tipo Reserva" queryTableFieldId="4" dataDxfId="7"/>
    <tableColumn id="5" xr3:uid="{E90F78D6-4A3F-40D5-B9FD-1E74DA690797}" uniqueName="5" name="Vendedor" queryTableFieldId="5" dataDxfId="6"/>
    <tableColumn id="6" xr3:uid="{5D2A326B-10EF-4C40-BFDD-79B45E5760C7}" uniqueName="6" name="Forma Pagamento" queryTableFieldId="6" dataDxfId="5"/>
    <tableColumn id="7" xr3:uid="{D5C911FB-63C2-41DC-8489-1E22C4C7F97F}" uniqueName="7" name="Valor Total" queryTableFieldId="7" dataCellStyle="Moeda"/>
    <tableColumn id="8" xr3:uid="{26893B55-F424-4E00-8B28-AB727C092A0E}" uniqueName="8" name="Comissão" queryTableFieldId="8" dataCellStyle="Moeda"/>
    <tableColumn id="9" xr3:uid="{67670817-C217-4B78-8D99-29DF88F30004}" uniqueName="9" name="Status" queryTableFieldId="9" dataDxfId="4"/>
    <tableColumn id="10" xr3:uid="{E49BF225-3774-4DCE-8BF4-7EAD6A68988C}" uniqueName="10" name="Avaliação" queryTableFieldId="10"/>
    <tableColumn id="11" xr3:uid="{526D76B9-EE78-4B0D-A576-5B171FA75599}" uniqueName="11" name="Ano" queryTableFieldId="11" dataDxfId="1">
      <calculatedColumnFormula>YEAR(projeto_final_reservas[[#This Row],[Data]])</calculatedColumnFormula>
    </tableColumn>
    <tableColumn id="12" xr3:uid="{B4A89441-EEDA-45BF-998B-5B43CB154CAC}" uniqueName="12" name="mês" queryTableFieldId="12" dataDxfId="0">
      <calculatedColumnFormula>MONTH(projeto_final_reservas[[#This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C825-1070-4036-AC0C-17EB2B6A5CF8}">
  <dimension ref="A1:L476"/>
  <sheetViews>
    <sheetView workbookViewId="0">
      <selection activeCell="A33" sqref="A33"/>
    </sheetView>
  </sheetViews>
  <sheetFormatPr defaultRowHeight="14.4"/>
  <cols>
    <col min="1" max="1" width="11.5546875" style="28" bestFit="1" customWidth="1"/>
    <col min="2" max="2" width="10.5546875" bestFit="1" customWidth="1"/>
    <col min="3" max="3" width="19.21875" bestFit="1" customWidth="1"/>
    <col min="4" max="4" width="13.88671875" bestFit="1" customWidth="1"/>
    <col min="5" max="5" width="11.5546875" bestFit="1" customWidth="1"/>
    <col min="6" max="6" width="18.77734375" bestFit="1" customWidth="1"/>
    <col min="7" max="7" width="12.33203125" style="27" bestFit="1" customWidth="1"/>
    <col min="8" max="8" width="11.21875" style="27" bestFit="1" customWidth="1"/>
    <col min="9" max="9" width="9.44140625" bestFit="1" customWidth="1"/>
    <col min="10" max="10" width="11.33203125" bestFit="1" customWidth="1"/>
  </cols>
  <sheetData>
    <row r="1" spans="1:1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18</v>
      </c>
      <c r="K1" t="s">
        <v>6</v>
      </c>
      <c r="L1" t="s">
        <v>78</v>
      </c>
    </row>
    <row r="2" spans="1:12">
      <c r="A2" s="28">
        <v>2003</v>
      </c>
      <c r="B2" s="25">
        <v>45292</v>
      </c>
      <c r="C2" s="26" t="s">
        <v>44</v>
      </c>
      <c r="D2" s="26" t="s">
        <v>45</v>
      </c>
      <c r="E2" s="26" t="s">
        <v>77</v>
      </c>
      <c r="F2" s="26" t="s">
        <v>46</v>
      </c>
      <c r="G2" s="27">
        <v>1345</v>
      </c>
      <c r="H2" s="27">
        <v>67.25</v>
      </c>
      <c r="I2" s="26" t="s">
        <v>47</v>
      </c>
      <c r="J2">
        <v>5</v>
      </c>
      <c r="K2">
        <f>YEAR(projeto_final_reservas[[#This Row],[Data]])</f>
        <v>2024</v>
      </c>
      <c r="L2">
        <f>MONTH(projeto_final_reservas[[#This Row],[Data]])</f>
        <v>1</v>
      </c>
    </row>
    <row r="3" spans="1:12">
      <c r="A3" s="28">
        <v>2033</v>
      </c>
      <c r="B3" s="25">
        <v>45318</v>
      </c>
      <c r="C3" s="26" t="s">
        <v>44</v>
      </c>
      <c r="D3" s="26" t="s">
        <v>45</v>
      </c>
      <c r="E3" s="26" t="s">
        <v>48</v>
      </c>
      <c r="F3" s="26" t="s">
        <v>46</v>
      </c>
      <c r="G3" s="27">
        <v>2255</v>
      </c>
      <c r="H3" s="27">
        <v>112.75</v>
      </c>
      <c r="I3" s="26" t="s">
        <v>47</v>
      </c>
      <c r="J3">
        <v>5</v>
      </c>
      <c r="K3">
        <f>YEAR(projeto_final_reservas[[#This Row],[Data]])</f>
        <v>2024</v>
      </c>
      <c r="L3">
        <f>MONTH(projeto_final_reservas[[#This Row],[Data]])</f>
        <v>1</v>
      </c>
    </row>
    <row r="4" spans="1:12">
      <c r="A4" s="28">
        <v>2004</v>
      </c>
      <c r="B4" s="25">
        <v>45293</v>
      </c>
      <c r="C4" s="26" t="s">
        <v>49</v>
      </c>
      <c r="D4" s="26" t="s">
        <v>45</v>
      </c>
      <c r="E4" s="26" t="s">
        <v>77</v>
      </c>
      <c r="F4" s="26" t="s">
        <v>46</v>
      </c>
      <c r="G4" s="27">
        <v>1380</v>
      </c>
      <c r="H4" s="27">
        <v>69</v>
      </c>
      <c r="I4" s="26" t="s">
        <v>47</v>
      </c>
      <c r="J4">
        <v>5</v>
      </c>
      <c r="K4">
        <f>YEAR(projeto_final_reservas[[#This Row],[Data]])</f>
        <v>2024</v>
      </c>
      <c r="L4">
        <f>MONTH(projeto_final_reservas[[#This Row],[Data]])</f>
        <v>1</v>
      </c>
    </row>
    <row r="5" spans="1:12">
      <c r="A5" s="28">
        <v>2005</v>
      </c>
      <c r="B5" s="25">
        <v>45294</v>
      </c>
      <c r="C5" s="26" t="s">
        <v>50</v>
      </c>
      <c r="D5" s="26" t="s">
        <v>45</v>
      </c>
      <c r="E5" s="26" t="s">
        <v>51</v>
      </c>
      <c r="F5" s="26" t="s">
        <v>46</v>
      </c>
      <c r="G5" s="27">
        <v>1415</v>
      </c>
      <c r="H5" s="27">
        <v>70.75</v>
      </c>
      <c r="I5" s="26" t="s">
        <v>52</v>
      </c>
      <c r="J5">
        <v>5</v>
      </c>
      <c r="K5">
        <f>YEAR(projeto_final_reservas[[#This Row],[Data]])</f>
        <v>2024</v>
      </c>
      <c r="L5">
        <f>MONTH(projeto_final_reservas[[#This Row],[Data]])</f>
        <v>1</v>
      </c>
    </row>
    <row r="6" spans="1:12">
      <c r="A6" s="28">
        <v>2006</v>
      </c>
      <c r="B6" s="25">
        <v>45294</v>
      </c>
      <c r="C6" s="26" t="s">
        <v>53</v>
      </c>
      <c r="D6" s="26" t="s">
        <v>45</v>
      </c>
      <c r="E6" s="26" t="s">
        <v>51</v>
      </c>
      <c r="F6" s="26" t="s">
        <v>54</v>
      </c>
      <c r="G6" s="27">
        <v>3475</v>
      </c>
      <c r="H6" s="27">
        <v>173.75</v>
      </c>
      <c r="I6" s="26" t="s">
        <v>47</v>
      </c>
      <c r="J6">
        <v>5</v>
      </c>
      <c r="K6">
        <f>YEAR(projeto_final_reservas[[#This Row],[Data]])</f>
        <v>2024</v>
      </c>
      <c r="L6">
        <f>MONTH(projeto_final_reservas[[#This Row],[Data]])</f>
        <v>1</v>
      </c>
    </row>
    <row r="7" spans="1:12">
      <c r="A7" s="28">
        <v>2026</v>
      </c>
      <c r="B7" s="25">
        <v>45311</v>
      </c>
      <c r="C7" s="26" t="s">
        <v>53</v>
      </c>
      <c r="D7" s="26" t="s">
        <v>55</v>
      </c>
      <c r="E7" s="26" t="s">
        <v>56</v>
      </c>
      <c r="F7" s="26" t="s">
        <v>54</v>
      </c>
      <c r="G7" s="27">
        <v>2010</v>
      </c>
      <c r="H7" s="27">
        <v>100.5</v>
      </c>
      <c r="I7" s="26" t="s">
        <v>52</v>
      </c>
      <c r="J7">
        <v>5</v>
      </c>
      <c r="K7">
        <f>YEAR(projeto_final_reservas[[#This Row],[Data]])</f>
        <v>2024</v>
      </c>
      <c r="L7">
        <f>MONTH(projeto_final_reservas[[#This Row],[Data]])</f>
        <v>1</v>
      </c>
    </row>
    <row r="8" spans="1:12">
      <c r="A8" s="28">
        <v>2007</v>
      </c>
      <c r="B8" s="25">
        <v>45295</v>
      </c>
      <c r="C8" s="26" t="s">
        <v>57</v>
      </c>
      <c r="D8" s="26" t="s">
        <v>55</v>
      </c>
      <c r="E8" s="26" t="s">
        <v>56</v>
      </c>
      <c r="F8" s="26" t="s">
        <v>46</v>
      </c>
      <c r="G8" s="27">
        <v>1450</v>
      </c>
      <c r="H8" s="27">
        <v>72.5</v>
      </c>
      <c r="I8" s="26" t="s">
        <v>47</v>
      </c>
      <c r="J8">
        <v>5</v>
      </c>
      <c r="K8">
        <f>YEAR(projeto_final_reservas[[#This Row],[Data]])</f>
        <v>2024</v>
      </c>
      <c r="L8">
        <f>MONTH(projeto_final_reservas[[#This Row],[Data]])</f>
        <v>1</v>
      </c>
    </row>
    <row r="9" spans="1:12">
      <c r="A9" s="28">
        <v>2008</v>
      </c>
      <c r="B9" s="25">
        <v>45296</v>
      </c>
      <c r="C9" s="26" t="s">
        <v>58</v>
      </c>
      <c r="D9" s="26" t="s">
        <v>55</v>
      </c>
      <c r="E9" s="26" t="s">
        <v>48</v>
      </c>
      <c r="F9" s="26" t="s">
        <v>46</v>
      </c>
      <c r="G9" s="27">
        <v>1485</v>
      </c>
      <c r="H9" s="27">
        <v>74.25</v>
      </c>
      <c r="I9" s="26" t="s">
        <v>52</v>
      </c>
      <c r="J9">
        <v>4</v>
      </c>
      <c r="K9">
        <f>YEAR(projeto_final_reservas[[#This Row],[Data]])</f>
        <v>2024</v>
      </c>
      <c r="L9">
        <f>MONTH(projeto_final_reservas[[#This Row],[Data]])</f>
        <v>1</v>
      </c>
    </row>
    <row r="10" spans="1:12">
      <c r="A10" s="28">
        <v>2009</v>
      </c>
      <c r="B10" s="25">
        <v>45296</v>
      </c>
      <c r="C10" s="26" t="s">
        <v>59</v>
      </c>
      <c r="D10" s="26" t="s">
        <v>55</v>
      </c>
      <c r="E10" s="26" t="s">
        <v>56</v>
      </c>
      <c r="F10" s="26" t="s">
        <v>46</v>
      </c>
      <c r="G10" s="27">
        <v>2400</v>
      </c>
      <c r="H10" s="27">
        <v>120</v>
      </c>
      <c r="I10" s="26" t="s">
        <v>47</v>
      </c>
      <c r="J10">
        <v>4</v>
      </c>
      <c r="K10">
        <f>YEAR(projeto_final_reservas[[#This Row],[Data]])</f>
        <v>2024</v>
      </c>
      <c r="L10">
        <f>MONTH(projeto_final_reservas[[#This Row],[Data]])</f>
        <v>1</v>
      </c>
    </row>
    <row r="11" spans="1:12">
      <c r="A11" s="28">
        <v>2010</v>
      </c>
      <c r="B11" s="25">
        <v>45297</v>
      </c>
      <c r="C11" s="26" t="s">
        <v>60</v>
      </c>
      <c r="D11" s="26" t="s">
        <v>45</v>
      </c>
      <c r="E11" s="26" t="s">
        <v>56</v>
      </c>
      <c r="F11" s="26" t="s">
        <v>61</v>
      </c>
      <c r="G11" s="27">
        <v>1520</v>
      </c>
      <c r="H11" s="27">
        <v>76</v>
      </c>
      <c r="I11" s="26" t="s">
        <v>47</v>
      </c>
      <c r="J11">
        <v>4</v>
      </c>
      <c r="K11">
        <f>YEAR(projeto_final_reservas[[#This Row],[Data]])</f>
        <v>2024</v>
      </c>
      <c r="L11">
        <f>MONTH(projeto_final_reservas[[#This Row],[Data]])</f>
        <v>1</v>
      </c>
    </row>
    <row r="12" spans="1:12">
      <c r="A12" s="28">
        <v>2011</v>
      </c>
      <c r="B12" s="25">
        <v>45298</v>
      </c>
      <c r="C12" s="26" t="s">
        <v>62</v>
      </c>
      <c r="D12" s="26" t="s">
        <v>45</v>
      </c>
      <c r="E12" s="26" t="s">
        <v>51</v>
      </c>
      <c r="F12" s="26" t="s">
        <v>46</v>
      </c>
      <c r="G12" s="27">
        <v>1555</v>
      </c>
      <c r="H12" s="27">
        <v>77.75</v>
      </c>
      <c r="I12" s="26" t="s">
        <v>47</v>
      </c>
      <c r="J12">
        <v>3</v>
      </c>
      <c r="K12">
        <f>YEAR(projeto_final_reservas[[#This Row],[Data]])</f>
        <v>2024</v>
      </c>
      <c r="L12">
        <f>MONTH(projeto_final_reservas[[#This Row],[Data]])</f>
        <v>1</v>
      </c>
    </row>
    <row r="13" spans="1:12">
      <c r="A13" s="28">
        <v>2027</v>
      </c>
      <c r="B13" s="25">
        <v>45312</v>
      </c>
      <c r="C13" s="26" t="s">
        <v>62</v>
      </c>
      <c r="D13" s="26" t="s">
        <v>45</v>
      </c>
      <c r="E13" s="26" t="s">
        <v>51</v>
      </c>
      <c r="F13" s="26" t="s">
        <v>46</v>
      </c>
      <c r="G13" s="27">
        <v>2045</v>
      </c>
      <c r="H13" s="27">
        <v>102.25</v>
      </c>
      <c r="I13" s="26" t="s">
        <v>47</v>
      </c>
      <c r="J13">
        <v>3</v>
      </c>
      <c r="K13">
        <f>YEAR(projeto_final_reservas[[#This Row],[Data]])</f>
        <v>2024</v>
      </c>
      <c r="L13">
        <f>MONTH(projeto_final_reservas[[#This Row],[Data]])</f>
        <v>1</v>
      </c>
    </row>
    <row r="14" spans="1:12">
      <c r="A14" s="28">
        <v>2012</v>
      </c>
      <c r="B14" s="25">
        <v>45299</v>
      </c>
      <c r="C14" s="26" t="s">
        <v>63</v>
      </c>
      <c r="D14" s="26" t="s">
        <v>45</v>
      </c>
      <c r="E14" s="26" t="s">
        <v>77</v>
      </c>
      <c r="F14" s="26" t="s">
        <v>46</v>
      </c>
      <c r="G14" s="27">
        <v>1590</v>
      </c>
      <c r="H14" s="27">
        <v>79.5</v>
      </c>
      <c r="I14" s="26" t="s">
        <v>52</v>
      </c>
      <c r="J14">
        <v>3</v>
      </c>
      <c r="K14">
        <f>YEAR(projeto_final_reservas[[#This Row],[Data]])</f>
        <v>2024</v>
      </c>
      <c r="L14">
        <f>MONTH(projeto_final_reservas[[#This Row],[Data]])</f>
        <v>1</v>
      </c>
    </row>
    <row r="15" spans="1:12">
      <c r="A15" s="28">
        <v>2013</v>
      </c>
      <c r="B15" s="25">
        <v>45300</v>
      </c>
      <c r="C15" s="26" t="s">
        <v>64</v>
      </c>
      <c r="D15" s="26" t="s">
        <v>55</v>
      </c>
      <c r="E15" s="26" t="s">
        <v>77</v>
      </c>
      <c r="F15" s="26" t="s">
        <v>46</v>
      </c>
      <c r="G15" s="27">
        <v>1625</v>
      </c>
      <c r="H15" s="27">
        <v>81.25</v>
      </c>
      <c r="I15" s="26" t="s">
        <v>47</v>
      </c>
      <c r="J15">
        <v>5</v>
      </c>
      <c r="K15">
        <f>YEAR(projeto_final_reservas[[#This Row],[Data]])</f>
        <v>2024</v>
      </c>
      <c r="L15">
        <f>MONTH(projeto_final_reservas[[#This Row],[Data]])</f>
        <v>1</v>
      </c>
    </row>
    <row r="16" spans="1:12">
      <c r="A16" s="28">
        <v>2014</v>
      </c>
      <c r="B16" s="25">
        <v>45301</v>
      </c>
      <c r="C16" s="26" t="s">
        <v>65</v>
      </c>
      <c r="D16" s="26" t="s">
        <v>55</v>
      </c>
      <c r="E16" s="26" t="s">
        <v>51</v>
      </c>
      <c r="F16" s="26" t="s">
        <v>54</v>
      </c>
      <c r="G16" s="27">
        <v>1660</v>
      </c>
      <c r="H16" s="27">
        <v>83</v>
      </c>
      <c r="I16" s="26" t="s">
        <v>52</v>
      </c>
      <c r="J16">
        <v>5</v>
      </c>
      <c r="K16">
        <f>YEAR(projeto_final_reservas[[#This Row],[Data]])</f>
        <v>2024</v>
      </c>
      <c r="L16">
        <f>MONTH(projeto_final_reservas[[#This Row],[Data]])</f>
        <v>1</v>
      </c>
    </row>
    <row r="17" spans="1:12">
      <c r="A17" s="28">
        <v>2015</v>
      </c>
      <c r="B17" s="25">
        <v>45302</v>
      </c>
      <c r="C17" s="26" t="s">
        <v>66</v>
      </c>
      <c r="D17" s="26" t="s">
        <v>45</v>
      </c>
      <c r="E17" s="26" t="s">
        <v>56</v>
      </c>
      <c r="F17" s="26" t="s">
        <v>46</v>
      </c>
      <c r="G17" s="27">
        <v>1695</v>
      </c>
      <c r="H17" s="27">
        <v>84.75</v>
      </c>
      <c r="I17" s="26" t="s">
        <v>47</v>
      </c>
      <c r="J17">
        <v>5</v>
      </c>
      <c r="K17">
        <f>YEAR(projeto_final_reservas[[#This Row],[Data]])</f>
        <v>2024</v>
      </c>
      <c r="L17">
        <f>MONTH(projeto_final_reservas[[#This Row],[Data]])</f>
        <v>1</v>
      </c>
    </row>
    <row r="18" spans="1:12">
      <c r="A18" s="28">
        <v>2016</v>
      </c>
      <c r="B18" s="25">
        <v>45303</v>
      </c>
      <c r="C18" s="26" t="s">
        <v>67</v>
      </c>
      <c r="D18" s="26" t="s">
        <v>45</v>
      </c>
      <c r="E18" s="26" t="s">
        <v>48</v>
      </c>
      <c r="F18" s="26" t="s">
        <v>46</v>
      </c>
      <c r="G18" s="27">
        <v>1730</v>
      </c>
      <c r="H18" s="27">
        <v>86.5</v>
      </c>
      <c r="I18" s="26" t="s">
        <v>47</v>
      </c>
      <c r="J18">
        <v>4</v>
      </c>
      <c r="K18">
        <f>YEAR(projeto_final_reservas[[#This Row],[Data]])</f>
        <v>2024</v>
      </c>
      <c r="L18">
        <f>MONTH(projeto_final_reservas[[#This Row],[Data]])</f>
        <v>1</v>
      </c>
    </row>
    <row r="19" spans="1:12">
      <c r="A19" s="28">
        <v>2017</v>
      </c>
      <c r="B19" s="25">
        <v>45304</v>
      </c>
      <c r="C19" s="26" t="s">
        <v>68</v>
      </c>
      <c r="D19" s="26" t="s">
        <v>45</v>
      </c>
      <c r="E19" s="26" t="s">
        <v>48</v>
      </c>
      <c r="F19" s="26" t="s">
        <v>46</v>
      </c>
      <c r="G19" s="27">
        <v>1765</v>
      </c>
      <c r="H19" s="27">
        <v>88.25</v>
      </c>
      <c r="I19" s="26" t="s">
        <v>52</v>
      </c>
      <c r="J19">
        <v>3</v>
      </c>
      <c r="K19">
        <f>YEAR(projeto_final_reservas[[#This Row],[Data]])</f>
        <v>2024</v>
      </c>
      <c r="L19">
        <f>MONTH(projeto_final_reservas[[#This Row],[Data]])</f>
        <v>1</v>
      </c>
    </row>
    <row r="20" spans="1:12">
      <c r="A20" s="28">
        <v>2030</v>
      </c>
      <c r="B20" s="25">
        <v>45315</v>
      </c>
      <c r="C20" s="26" t="s">
        <v>68</v>
      </c>
      <c r="D20" s="26" t="s">
        <v>55</v>
      </c>
      <c r="E20" s="26" t="s">
        <v>51</v>
      </c>
      <c r="F20" s="26" t="s">
        <v>46</v>
      </c>
      <c r="G20" s="27">
        <v>2150</v>
      </c>
      <c r="H20" s="27">
        <v>107.5</v>
      </c>
      <c r="I20" s="26" t="s">
        <v>47</v>
      </c>
      <c r="J20">
        <v>5</v>
      </c>
      <c r="K20">
        <f>YEAR(projeto_final_reservas[[#This Row],[Data]])</f>
        <v>2024</v>
      </c>
      <c r="L20">
        <f>MONTH(projeto_final_reservas[[#This Row],[Data]])</f>
        <v>1</v>
      </c>
    </row>
    <row r="21" spans="1:12">
      <c r="A21" s="28">
        <v>2018</v>
      </c>
      <c r="B21" s="25">
        <v>45305</v>
      </c>
      <c r="C21" s="26" t="s">
        <v>69</v>
      </c>
      <c r="D21" s="26" t="s">
        <v>55</v>
      </c>
      <c r="E21" s="26" t="s">
        <v>51</v>
      </c>
      <c r="F21" s="26" t="s">
        <v>46</v>
      </c>
      <c r="G21" s="27">
        <v>1800</v>
      </c>
      <c r="H21" s="27">
        <v>90</v>
      </c>
      <c r="I21" s="26" t="s">
        <v>47</v>
      </c>
      <c r="J21">
        <v>5</v>
      </c>
      <c r="K21">
        <f>YEAR(projeto_final_reservas[[#This Row],[Data]])</f>
        <v>2024</v>
      </c>
      <c r="L21">
        <f>MONTH(projeto_final_reservas[[#This Row],[Data]])</f>
        <v>1</v>
      </c>
    </row>
    <row r="22" spans="1:12">
      <c r="A22" s="28">
        <v>2025</v>
      </c>
      <c r="B22" s="25">
        <v>45306</v>
      </c>
      <c r="C22" s="26" t="s">
        <v>70</v>
      </c>
      <c r="D22" s="26" t="s">
        <v>55</v>
      </c>
      <c r="E22" s="26" t="s">
        <v>77</v>
      </c>
      <c r="F22" s="26" t="s">
        <v>54</v>
      </c>
      <c r="G22" s="27">
        <v>1835</v>
      </c>
      <c r="H22" s="27">
        <v>91.75</v>
      </c>
      <c r="I22" s="26" t="s">
        <v>47</v>
      </c>
      <c r="J22">
        <v>5</v>
      </c>
      <c r="K22">
        <f>YEAR(projeto_final_reservas[[#This Row],[Data]])</f>
        <v>2024</v>
      </c>
      <c r="L22">
        <f>MONTH(projeto_final_reservas[[#This Row],[Data]])</f>
        <v>1</v>
      </c>
    </row>
    <row r="23" spans="1:12">
      <c r="A23" s="28">
        <v>2031</v>
      </c>
      <c r="B23" s="25">
        <v>45316</v>
      </c>
      <c r="C23" s="26" t="s">
        <v>70</v>
      </c>
      <c r="D23" s="26" t="s">
        <v>55</v>
      </c>
      <c r="E23" s="26" t="s">
        <v>56</v>
      </c>
      <c r="F23" s="26" t="s">
        <v>61</v>
      </c>
      <c r="G23" s="27">
        <v>2185</v>
      </c>
      <c r="H23" s="27">
        <v>109.25</v>
      </c>
      <c r="I23" s="26" t="s">
        <v>52</v>
      </c>
      <c r="J23">
        <v>4</v>
      </c>
      <c r="K23">
        <f>YEAR(projeto_final_reservas[[#This Row],[Data]])</f>
        <v>2024</v>
      </c>
      <c r="L23">
        <f>MONTH(projeto_final_reservas[[#This Row],[Data]])</f>
        <v>1</v>
      </c>
    </row>
    <row r="24" spans="1:12">
      <c r="A24" s="28">
        <v>2020</v>
      </c>
      <c r="B24" s="25">
        <v>45306</v>
      </c>
      <c r="C24" s="26" t="s">
        <v>71</v>
      </c>
      <c r="D24" s="26" t="s">
        <v>45</v>
      </c>
      <c r="E24" s="26" t="s">
        <v>48</v>
      </c>
      <c r="F24" s="26" t="s">
        <v>46</v>
      </c>
      <c r="G24" s="27">
        <v>5798</v>
      </c>
      <c r="H24" s="27">
        <v>289.89999999999998</v>
      </c>
      <c r="I24" s="26" t="s">
        <v>47</v>
      </c>
      <c r="J24">
        <v>5</v>
      </c>
      <c r="K24">
        <f>YEAR(projeto_final_reservas[[#This Row],[Data]])</f>
        <v>2024</v>
      </c>
      <c r="L24">
        <f>MONTH(projeto_final_reservas[[#This Row],[Data]])</f>
        <v>1</v>
      </c>
    </row>
    <row r="25" spans="1:12">
      <c r="A25" s="28">
        <v>2021</v>
      </c>
      <c r="B25" s="25">
        <v>45307</v>
      </c>
      <c r="C25" s="26" t="s">
        <v>72</v>
      </c>
      <c r="D25" s="26" t="s">
        <v>45</v>
      </c>
      <c r="E25" s="26" t="s">
        <v>77</v>
      </c>
      <c r="F25" s="26" t="s">
        <v>46</v>
      </c>
      <c r="G25" s="27">
        <v>1870</v>
      </c>
      <c r="H25" s="27">
        <v>93.5</v>
      </c>
      <c r="I25" s="26" t="s">
        <v>47</v>
      </c>
      <c r="J25">
        <v>5</v>
      </c>
      <c r="K25">
        <f>YEAR(projeto_final_reservas[[#This Row],[Data]])</f>
        <v>2024</v>
      </c>
      <c r="L25">
        <f>MONTH(projeto_final_reservas[[#This Row],[Data]])</f>
        <v>1</v>
      </c>
    </row>
    <row r="26" spans="1:12">
      <c r="A26" s="28">
        <v>2022</v>
      </c>
      <c r="B26" s="25">
        <v>45308</v>
      </c>
      <c r="C26" s="26" t="s">
        <v>73</v>
      </c>
      <c r="D26" s="26" t="s">
        <v>45</v>
      </c>
      <c r="E26" s="26" t="s">
        <v>51</v>
      </c>
      <c r="F26" s="26" t="s">
        <v>61</v>
      </c>
      <c r="G26" s="27">
        <v>1905</v>
      </c>
      <c r="H26" s="27">
        <v>95.25</v>
      </c>
      <c r="I26" s="26" t="s">
        <v>47</v>
      </c>
      <c r="J26">
        <v>4</v>
      </c>
      <c r="K26">
        <f>YEAR(projeto_final_reservas[[#This Row],[Data]])</f>
        <v>2024</v>
      </c>
      <c r="L26">
        <f>MONTH(projeto_final_reservas[[#This Row],[Data]])</f>
        <v>1</v>
      </c>
    </row>
    <row r="27" spans="1:12">
      <c r="A27" s="28">
        <v>2032</v>
      </c>
      <c r="B27" s="25">
        <v>45317</v>
      </c>
      <c r="C27" s="26" t="s">
        <v>73</v>
      </c>
      <c r="D27" s="26" t="s">
        <v>45</v>
      </c>
      <c r="E27" s="26" t="s">
        <v>48</v>
      </c>
      <c r="F27" s="26" t="s">
        <v>46</v>
      </c>
      <c r="G27" s="27">
        <v>2220</v>
      </c>
      <c r="H27" s="27">
        <v>111</v>
      </c>
      <c r="I27" s="26" t="s">
        <v>47</v>
      </c>
      <c r="J27">
        <v>4</v>
      </c>
      <c r="K27">
        <f>YEAR(projeto_final_reservas[[#This Row],[Data]])</f>
        <v>2024</v>
      </c>
      <c r="L27">
        <f>MONTH(projeto_final_reservas[[#This Row],[Data]])</f>
        <v>1</v>
      </c>
    </row>
    <row r="28" spans="1:12">
      <c r="A28" s="28">
        <v>2023</v>
      </c>
      <c r="B28" s="25">
        <v>45308</v>
      </c>
      <c r="C28" s="26" t="s">
        <v>74</v>
      </c>
      <c r="D28" s="26" t="s">
        <v>55</v>
      </c>
      <c r="E28" s="26" t="s">
        <v>51</v>
      </c>
      <c r="F28" s="26" t="s">
        <v>46</v>
      </c>
      <c r="G28" s="27">
        <v>2345</v>
      </c>
      <c r="H28" s="27">
        <v>117.25</v>
      </c>
      <c r="I28" s="26" t="s">
        <v>47</v>
      </c>
      <c r="J28">
        <v>4</v>
      </c>
      <c r="K28">
        <f>YEAR(projeto_final_reservas[[#This Row],[Data]])</f>
        <v>2024</v>
      </c>
      <c r="L28">
        <f>MONTH(projeto_final_reservas[[#This Row],[Data]])</f>
        <v>1</v>
      </c>
    </row>
    <row r="29" spans="1:12">
      <c r="A29" s="28">
        <v>2028</v>
      </c>
      <c r="B29" s="25">
        <v>45313</v>
      </c>
      <c r="C29" s="26" t="s">
        <v>74</v>
      </c>
      <c r="D29" s="26" t="s">
        <v>45</v>
      </c>
      <c r="E29" s="26" t="s">
        <v>77</v>
      </c>
      <c r="F29" s="26" t="s">
        <v>46</v>
      </c>
      <c r="G29" s="27">
        <v>2080</v>
      </c>
      <c r="H29" s="27">
        <v>104</v>
      </c>
      <c r="I29" s="26" t="s">
        <v>47</v>
      </c>
      <c r="J29">
        <v>5</v>
      </c>
      <c r="K29">
        <f>YEAR(projeto_final_reservas[[#This Row],[Data]])</f>
        <v>2024</v>
      </c>
      <c r="L29">
        <f>MONTH(projeto_final_reservas[[#This Row],[Data]])</f>
        <v>1</v>
      </c>
    </row>
    <row r="30" spans="1:12">
      <c r="A30" s="28">
        <v>2029</v>
      </c>
      <c r="B30" s="25">
        <v>45314</v>
      </c>
      <c r="C30" s="26" t="s">
        <v>74</v>
      </c>
      <c r="D30" s="26" t="s">
        <v>45</v>
      </c>
      <c r="E30" s="26" t="s">
        <v>77</v>
      </c>
      <c r="F30" s="26" t="s">
        <v>46</v>
      </c>
      <c r="G30" s="27">
        <v>2115</v>
      </c>
      <c r="H30" s="27">
        <v>105.75</v>
      </c>
      <c r="I30" s="26" t="s">
        <v>52</v>
      </c>
      <c r="J30">
        <v>5</v>
      </c>
      <c r="K30">
        <f>YEAR(projeto_final_reservas[[#This Row],[Data]])</f>
        <v>2024</v>
      </c>
      <c r="L30">
        <f>MONTH(projeto_final_reservas[[#This Row],[Data]])</f>
        <v>1</v>
      </c>
    </row>
    <row r="31" spans="1:12">
      <c r="A31" s="28">
        <v>2024</v>
      </c>
      <c r="B31" s="25">
        <v>45309</v>
      </c>
      <c r="C31" s="26" t="s">
        <v>75</v>
      </c>
      <c r="D31" s="26" t="s">
        <v>45</v>
      </c>
      <c r="E31" s="26" t="s">
        <v>56</v>
      </c>
      <c r="F31" s="26" t="s">
        <v>46</v>
      </c>
      <c r="G31" s="27">
        <v>1940</v>
      </c>
      <c r="H31" s="27">
        <v>97</v>
      </c>
      <c r="I31" s="26" t="s">
        <v>52</v>
      </c>
      <c r="J31">
        <v>5</v>
      </c>
      <c r="K31">
        <f>YEAR(projeto_final_reservas[[#This Row],[Data]])</f>
        <v>2024</v>
      </c>
      <c r="L31">
        <f>MONTH(projeto_final_reservas[[#This Row],[Data]])</f>
        <v>1</v>
      </c>
    </row>
    <row r="32" spans="1:12">
      <c r="A32" s="28">
        <v>2019</v>
      </c>
      <c r="B32" s="25">
        <v>45310</v>
      </c>
      <c r="C32" s="26" t="s">
        <v>76</v>
      </c>
      <c r="D32" s="26" t="s">
        <v>55</v>
      </c>
      <c r="E32" s="26" t="s">
        <v>56</v>
      </c>
      <c r="F32" s="26" t="s">
        <v>46</v>
      </c>
      <c r="G32" s="27">
        <v>1975</v>
      </c>
      <c r="H32" s="27">
        <v>98.75</v>
      </c>
      <c r="I32" s="26" t="s">
        <v>47</v>
      </c>
      <c r="J32">
        <v>5</v>
      </c>
      <c r="K32">
        <f>YEAR(projeto_final_reservas[[#This Row],[Data]])</f>
        <v>2024</v>
      </c>
      <c r="L32">
        <f>MONTH(projeto_final_reservas[[#This Row],[Data]])</f>
        <v>1</v>
      </c>
    </row>
    <row r="33" spans="1:12">
      <c r="A33" s="28">
        <v>2034</v>
      </c>
      <c r="B33" s="25">
        <v>45319</v>
      </c>
      <c r="C33" s="26" t="s">
        <v>70</v>
      </c>
      <c r="D33" s="26" t="s">
        <v>45</v>
      </c>
      <c r="E33" s="26" t="s">
        <v>51</v>
      </c>
      <c r="F33" s="26" t="s">
        <v>46</v>
      </c>
      <c r="G33" s="27">
        <v>2290</v>
      </c>
      <c r="H33" s="27">
        <v>114.5</v>
      </c>
      <c r="I33" s="26" t="s">
        <v>52</v>
      </c>
      <c r="J33">
        <v>5</v>
      </c>
      <c r="K33">
        <f>YEAR(projeto_final_reservas[[#This Row],[Data]])</f>
        <v>2024</v>
      </c>
      <c r="L33">
        <f>MONTH(projeto_final_reservas[[#This Row],[Data]])</f>
        <v>1</v>
      </c>
    </row>
    <row r="34" spans="1:12">
      <c r="A34" s="28">
        <v>2035</v>
      </c>
      <c r="B34" s="25">
        <v>45320</v>
      </c>
      <c r="C34" s="26" t="s">
        <v>53</v>
      </c>
      <c r="D34" s="26" t="s">
        <v>55</v>
      </c>
      <c r="E34" s="26" t="s">
        <v>77</v>
      </c>
      <c r="F34" s="26" t="s">
        <v>61</v>
      </c>
      <c r="G34" s="27">
        <v>2325</v>
      </c>
      <c r="H34" s="27">
        <v>116.25</v>
      </c>
      <c r="I34" s="26" t="s">
        <v>47</v>
      </c>
      <c r="J34">
        <v>5</v>
      </c>
      <c r="K34">
        <f>YEAR(projeto_final_reservas[[#This Row],[Data]])</f>
        <v>2024</v>
      </c>
      <c r="L34">
        <f>MONTH(projeto_final_reservas[[#This Row],[Data]])</f>
        <v>1</v>
      </c>
    </row>
    <row r="35" spans="1:12">
      <c r="A35" s="28">
        <v>2036</v>
      </c>
      <c r="B35" s="25">
        <v>45321</v>
      </c>
      <c r="C35" s="26" t="s">
        <v>62</v>
      </c>
      <c r="D35" s="26" t="s">
        <v>55</v>
      </c>
      <c r="E35" s="26" t="s">
        <v>77</v>
      </c>
      <c r="F35" s="26" t="s">
        <v>61</v>
      </c>
      <c r="G35" s="27">
        <v>2360</v>
      </c>
      <c r="H35" s="27">
        <v>118</v>
      </c>
      <c r="I35" s="26" t="s">
        <v>52</v>
      </c>
      <c r="J35">
        <v>5</v>
      </c>
      <c r="K35">
        <f>YEAR(projeto_final_reservas[[#This Row],[Data]])</f>
        <v>2024</v>
      </c>
      <c r="L35">
        <f>MONTH(projeto_final_reservas[[#This Row],[Data]])</f>
        <v>1</v>
      </c>
    </row>
    <row r="36" spans="1:12">
      <c r="A36" s="28">
        <v>2037</v>
      </c>
      <c r="B36" s="25">
        <v>45322</v>
      </c>
      <c r="C36" s="26" t="s">
        <v>74</v>
      </c>
      <c r="D36" s="26" t="s">
        <v>45</v>
      </c>
      <c r="E36" s="26" t="s">
        <v>51</v>
      </c>
      <c r="F36" s="26" t="s">
        <v>54</v>
      </c>
      <c r="G36" s="27">
        <v>2395</v>
      </c>
      <c r="H36" s="27">
        <v>119.75</v>
      </c>
      <c r="I36" s="26" t="s">
        <v>47</v>
      </c>
      <c r="J36">
        <v>5</v>
      </c>
      <c r="K36">
        <f>YEAR(projeto_final_reservas[[#This Row],[Data]])</f>
        <v>2024</v>
      </c>
      <c r="L36">
        <f>MONTH(projeto_final_reservas[[#This Row],[Data]])</f>
        <v>1</v>
      </c>
    </row>
    <row r="37" spans="1:12">
      <c r="A37" s="28">
        <v>2038</v>
      </c>
      <c r="B37" s="25">
        <v>45323</v>
      </c>
      <c r="C37" s="26" t="s">
        <v>74</v>
      </c>
      <c r="D37" s="26" t="s">
        <v>45</v>
      </c>
      <c r="E37" s="26" t="s">
        <v>56</v>
      </c>
      <c r="F37" s="26" t="s">
        <v>46</v>
      </c>
      <c r="G37" s="27">
        <v>2430</v>
      </c>
      <c r="H37" s="27">
        <v>121.5</v>
      </c>
      <c r="I37" s="26" t="s">
        <v>47</v>
      </c>
      <c r="J37">
        <v>5</v>
      </c>
      <c r="K37">
        <f>YEAR(projeto_final_reservas[[#This Row],[Data]])</f>
        <v>2024</v>
      </c>
      <c r="L37">
        <f>MONTH(projeto_final_reservas[[#This Row],[Data]])</f>
        <v>2</v>
      </c>
    </row>
    <row r="38" spans="1:12">
      <c r="A38" s="28">
        <v>2039</v>
      </c>
      <c r="B38" s="25">
        <v>45324</v>
      </c>
      <c r="C38" s="26" t="s">
        <v>74</v>
      </c>
      <c r="D38" s="26" t="s">
        <v>45</v>
      </c>
      <c r="E38" s="26" t="s">
        <v>56</v>
      </c>
      <c r="F38" s="26" t="s">
        <v>46</v>
      </c>
      <c r="G38" s="27">
        <v>2465</v>
      </c>
      <c r="H38" s="27">
        <v>123.25</v>
      </c>
      <c r="I38" s="26" t="s">
        <v>52</v>
      </c>
      <c r="J38">
        <v>4</v>
      </c>
      <c r="K38">
        <f>YEAR(projeto_final_reservas[[#This Row],[Data]])</f>
        <v>2024</v>
      </c>
      <c r="L38">
        <f>MONTH(projeto_final_reservas[[#This Row],[Data]])</f>
        <v>2</v>
      </c>
    </row>
    <row r="39" spans="1:12">
      <c r="A39" s="28">
        <v>2040</v>
      </c>
      <c r="B39" s="25">
        <v>45325</v>
      </c>
      <c r="C39" s="26" t="s">
        <v>74</v>
      </c>
      <c r="D39" s="26" t="s">
        <v>55</v>
      </c>
      <c r="E39" s="26" t="s">
        <v>56</v>
      </c>
      <c r="F39" s="26" t="s">
        <v>54</v>
      </c>
      <c r="G39" s="27">
        <v>2500</v>
      </c>
      <c r="H39" s="27">
        <v>125</v>
      </c>
      <c r="I39" s="26" t="s">
        <v>47</v>
      </c>
      <c r="J39">
        <v>4</v>
      </c>
      <c r="K39">
        <f>YEAR(projeto_final_reservas[[#This Row],[Data]])</f>
        <v>2024</v>
      </c>
      <c r="L39">
        <f>MONTH(projeto_final_reservas[[#This Row],[Data]])</f>
        <v>2</v>
      </c>
    </row>
    <row r="40" spans="1:12">
      <c r="A40" s="28">
        <v>2041</v>
      </c>
      <c r="B40" s="25">
        <v>45326</v>
      </c>
      <c r="C40" s="26" t="s">
        <v>68</v>
      </c>
      <c r="D40" s="26" t="s">
        <v>55</v>
      </c>
      <c r="E40" s="26" t="s">
        <v>51</v>
      </c>
      <c r="F40" s="26" t="s">
        <v>46</v>
      </c>
      <c r="G40" s="27">
        <v>2535</v>
      </c>
      <c r="H40" s="27">
        <v>126.75</v>
      </c>
      <c r="I40" s="26" t="s">
        <v>52</v>
      </c>
      <c r="J40">
        <v>5</v>
      </c>
      <c r="K40">
        <f>YEAR(projeto_final_reservas[[#This Row],[Data]])</f>
        <v>2024</v>
      </c>
      <c r="L40">
        <f>MONTH(projeto_final_reservas[[#This Row],[Data]])</f>
        <v>2</v>
      </c>
    </row>
    <row r="41" spans="1:12">
      <c r="A41" s="28">
        <v>2042</v>
      </c>
      <c r="B41" s="25">
        <v>45327</v>
      </c>
      <c r="C41" s="26" t="s">
        <v>68</v>
      </c>
      <c r="D41" s="26" t="s">
        <v>45</v>
      </c>
      <c r="E41" s="26" t="s">
        <v>77</v>
      </c>
      <c r="F41" s="26" t="s">
        <v>46</v>
      </c>
      <c r="G41" s="27">
        <v>2570</v>
      </c>
      <c r="H41" s="27">
        <v>128.5</v>
      </c>
      <c r="I41" s="26" t="s">
        <v>47</v>
      </c>
      <c r="J41">
        <v>5</v>
      </c>
      <c r="K41">
        <f>YEAR(projeto_final_reservas[[#This Row],[Data]])</f>
        <v>2024</v>
      </c>
      <c r="L41">
        <f>MONTH(projeto_final_reservas[[#This Row],[Data]])</f>
        <v>2</v>
      </c>
    </row>
    <row r="42" spans="1:12">
      <c r="A42" s="28">
        <v>2043</v>
      </c>
      <c r="B42" s="25">
        <v>45328</v>
      </c>
      <c r="C42" s="26" t="s">
        <v>68</v>
      </c>
      <c r="D42" s="26" t="s">
        <v>45</v>
      </c>
      <c r="E42" s="26" t="s">
        <v>77</v>
      </c>
      <c r="F42" s="26" t="s">
        <v>46</v>
      </c>
      <c r="G42" s="27">
        <v>2605</v>
      </c>
      <c r="H42" s="27">
        <v>130.25</v>
      </c>
      <c r="I42" s="26" t="s">
        <v>47</v>
      </c>
      <c r="J42">
        <v>5</v>
      </c>
      <c r="K42">
        <f>YEAR(projeto_final_reservas[[#This Row],[Data]])</f>
        <v>2024</v>
      </c>
      <c r="L42">
        <f>MONTH(projeto_final_reservas[[#This Row],[Data]])</f>
        <v>2</v>
      </c>
    </row>
    <row r="43" spans="1:12">
      <c r="A43" s="28">
        <v>2044</v>
      </c>
      <c r="B43" s="25">
        <v>45329</v>
      </c>
      <c r="C43" s="26" t="s">
        <v>74</v>
      </c>
      <c r="D43" s="26" t="s">
        <v>45</v>
      </c>
      <c r="E43" s="26" t="s">
        <v>51</v>
      </c>
      <c r="F43" s="26" t="s">
        <v>46</v>
      </c>
      <c r="G43" s="27">
        <v>2640</v>
      </c>
      <c r="H43" s="27">
        <v>132</v>
      </c>
      <c r="I43" s="26" t="s">
        <v>52</v>
      </c>
      <c r="J43">
        <v>5</v>
      </c>
      <c r="K43">
        <f>YEAR(projeto_final_reservas[[#This Row],[Data]])</f>
        <v>2024</v>
      </c>
      <c r="L43">
        <f>MONTH(projeto_final_reservas[[#This Row],[Data]])</f>
        <v>2</v>
      </c>
    </row>
    <row r="44" spans="1:12">
      <c r="A44" s="28">
        <v>2045</v>
      </c>
      <c r="B44" s="25">
        <v>45329</v>
      </c>
      <c r="C44" s="26" t="s">
        <v>68</v>
      </c>
      <c r="D44" s="26" t="s">
        <v>45</v>
      </c>
      <c r="E44" s="26" t="s">
        <v>56</v>
      </c>
      <c r="F44" s="26" t="s">
        <v>46</v>
      </c>
      <c r="G44" s="27">
        <v>5678</v>
      </c>
      <c r="H44" s="27">
        <v>283.89999999999998</v>
      </c>
      <c r="I44" s="26" t="s">
        <v>47</v>
      </c>
      <c r="J44">
        <v>5</v>
      </c>
      <c r="K44">
        <f>YEAR(projeto_final_reservas[[#This Row],[Data]])</f>
        <v>2024</v>
      </c>
      <c r="L44">
        <f>MONTH(projeto_final_reservas[[#This Row],[Data]])</f>
        <v>2</v>
      </c>
    </row>
    <row r="45" spans="1:12">
      <c r="A45" s="28">
        <v>2046</v>
      </c>
      <c r="B45" s="25">
        <v>45330</v>
      </c>
      <c r="C45" s="26" t="s">
        <v>68</v>
      </c>
      <c r="D45" s="26" t="s">
        <v>55</v>
      </c>
      <c r="E45" s="26" t="s">
        <v>56</v>
      </c>
      <c r="F45" s="26" t="s">
        <v>54</v>
      </c>
      <c r="G45" s="27">
        <v>2675</v>
      </c>
      <c r="H45" s="27">
        <v>133.75</v>
      </c>
      <c r="I45" s="26" t="s">
        <v>47</v>
      </c>
      <c r="J45">
        <v>5</v>
      </c>
      <c r="K45">
        <f>YEAR(projeto_final_reservas[[#This Row],[Data]])</f>
        <v>2024</v>
      </c>
      <c r="L45">
        <f>MONTH(projeto_final_reservas[[#This Row],[Data]])</f>
        <v>2</v>
      </c>
    </row>
    <row r="46" spans="1:12">
      <c r="A46" s="28">
        <v>2047</v>
      </c>
      <c r="B46" s="25">
        <v>45331</v>
      </c>
      <c r="C46" s="26" t="s">
        <v>68</v>
      </c>
      <c r="D46" s="26" t="s">
        <v>55</v>
      </c>
      <c r="E46" s="26" t="s">
        <v>48</v>
      </c>
      <c r="F46" s="26" t="s">
        <v>61</v>
      </c>
      <c r="G46" s="27">
        <v>2710</v>
      </c>
      <c r="H46" s="27">
        <v>135.5</v>
      </c>
      <c r="I46" s="26" t="s">
        <v>52</v>
      </c>
      <c r="J46">
        <v>5</v>
      </c>
      <c r="K46">
        <f>YEAR(projeto_final_reservas[[#This Row],[Data]])</f>
        <v>2024</v>
      </c>
      <c r="L46">
        <f>MONTH(projeto_final_reservas[[#This Row],[Data]])</f>
        <v>2</v>
      </c>
    </row>
    <row r="47" spans="1:12">
      <c r="A47" s="28">
        <v>2048</v>
      </c>
      <c r="B47" s="25">
        <v>45332</v>
      </c>
      <c r="C47" s="26" t="s">
        <v>74</v>
      </c>
      <c r="D47" s="26" t="s">
        <v>45</v>
      </c>
      <c r="E47" s="26" t="s">
        <v>48</v>
      </c>
      <c r="F47" s="26" t="s">
        <v>46</v>
      </c>
      <c r="G47" s="27">
        <v>2745</v>
      </c>
      <c r="H47" s="27">
        <v>137.25</v>
      </c>
      <c r="I47" s="26" t="s">
        <v>47</v>
      </c>
      <c r="J47">
        <v>3</v>
      </c>
      <c r="K47">
        <f>YEAR(projeto_final_reservas[[#This Row],[Data]])</f>
        <v>2024</v>
      </c>
      <c r="L47">
        <f>MONTH(projeto_final_reservas[[#This Row],[Data]])</f>
        <v>2</v>
      </c>
    </row>
    <row r="48" spans="1:12">
      <c r="A48" s="28">
        <v>2049</v>
      </c>
      <c r="B48" s="25">
        <v>45333</v>
      </c>
      <c r="C48" s="26" t="s">
        <v>68</v>
      </c>
      <c r="D48" s="26" t="s">
        <v>45</v>
      </c>
      <c r="E48" s="26" t="s">
        <v>51</v>
      </c>
      <c r="F48" s="26" t="s">
        <v>46</v>
      </c>
      <c r="G48" s="27">
        <v>2780</v>
      </c>
      <c r="H48" s="27">
        <v>139</v>
      </c>
      <c r="I48" s="26" t="s">
        <v>47</v>
      </c>
      <c r="J48">
        <v>5</v>
      </c>
      <c r="K48">
        <f>YEAR(projeto_final_reservas[[#This Row],[Data]])</f>
        <v>2024</v>
      </c>
      <c r="L48">
        <f>MONTH(projeto_final_reservas[[#This Row],[Data]])</f>
        <v>2</v>
      </c>
    </row>
    <row r="49" spans="1:12">
      <c r="A49" s="28">
        <v>2050</v>
      </c>
      <c r="B49" s="25">
        <v>45334</v>
      </c>
      <c r="C49" s="26" t="s">
        <v>68</v>
      </c>
      <c r="D49" s="26" t="s">
        <v>45</v>
      </c>
      <c r="E49" s="26" t="s">
        <v>77</v>
      </c>
      <c r="F49" s="26" t="s">
        <v>46</v>
      </c>
      <c r="G49" s="27">
        <v>2815</v>
      </c>
      <c r="H49" s="27">
        <v>140.75</v>
      </c>
      <c r="I49" s="26" t="s">
        <v>52</v>
      </c>
      <c r="J49">
        <v>5</v>
      </c>
      <c r="K49">
        <f>YEAR(projeto_final_reservas[[#This Row],[Data]])</f>
        <v>2024</v>
      </c>
      <c r="L49">
        <f>MONTH(projeto_final_reservas[[#This Row],[Data]])</f>
        <v>2</v>
      </c>
    </row>
    <row r="50" spans="1:12">
      <c r="A50" s="28">
        <v>2051</v>
      </c>
      <c r="B50" s="25">
        <v>45335</v>
      </c>
      <c r="C50" s="26" t="s">
        <v>74</v>
      </c>
      <c r="D50" s="26" t="s">
        <v>55</v>
      </c>
      <c r="E50" s="26" t="s">
        <v>77</v>
      </c>
      <c r="F50" s="26" t="s">
        <v>46</v>
      </c>
      <c r="G50" s="27">
        <v>2850</v>
      </c>
      <c r="H50" s="27">
        <v>142.5</v>
      </c>
      <c r="I50" s="26" t="s">
        <v>47</v>
      </c>
      <c r="J50">
        <v>5</v>
      </c>
      <c r="K50">
        <f>YEAR(projeto_final_reservas[[#This Row],[Data]])</f>
        <v>2024</v>
      </c>
      <c r="L50">
        <f>MONTH(projeto_final_reservas[[#This Row],[Data]])</f>
        <v>2</v>
      </c>
    </row>
    <row r="51" spans="1:12">
      <c r="A51" s="28">
        <v>2052</v>
      </c>
      <c r="B51" s="25">
        <v>45336</v>
      </c>
      <c r="C51" s="26" t="s">
        <v>74</v>
      </c>
      <c r="D51" s="26" t="s">
        <v>55</v>
      </c>
      <c r="E51" s="26" t="s">
        <v>51</v>
      </c>
      <c r="F51" s="26" t="s">
        <v>54</v>
      </c>
      <c r="G51" s="27">
        <v>2885</v>
      </c>
      <c r="H51" s="27">
        <v>144.25</v>
      </c>
      <c r="I51" s="26" t="s">
        <v>52</v>
      </c>
      <c r="J51">
        <v>3</v>
      </c>
      <c r="K51">
        <f>YEAR(projeto_final_reservas[[#This Row],[Data]])</f>
        <v>2024</v>
      </c>
      <c r="L51">
        <f>MONTH(projeto_final_reservas[[#This Row],[Data]])</f>
        <v>2</v>
      </c>
    </row>
    <row r="52" spans="1:12">
      <c r="A52" s="28">
        <v>2053</v>
      </c>
      <c r="B52" s="25">
        <v>45337</v>
      </c>
      <c r="C52" s="26" t="s">
        <v>74</v>
      </c>
      <c r="D52" s="26" t="s">
        <v>45</v>
      </c>
      <c r="E52" s="26" t="s">
        <v>56</v>
      </c>
      <c r="F52" s="26" t="s">
        <v>46</v>
      </c>
      <c r="G52" s="27">
        <v>2920</v>
      </c>
      <c r="H52" s="27">
        <v>146</v>
      </c>
      <c r="I52" s="26" t="s">
        <v>47</v>
      </c>
      <c r="J52">
        <v>5</v>
      </c>
      <c r="K52">
        <f>YEAR(projeto_final_reservas[[#This Row],[Data]])</f>
        <v>2024</v>
      </c>
      <c r="L52">
        <f>MONTH(projeto_final_reservas[[#This Row],[Data]])</f>
        <v>2</v>
      </c>
    </row>
    <row r="53" spans="1:12">
      <c r="A53" s="28">
        <v>2054</v>
      </c>
      <c r="B53" s="25">
        <v>45338</v>
      </c>
      <c r="C53" s="26" t="s">
        <v>74</v>
      </c>
      <c r="D53" s="26" t="s">
        <v>45</v>
      </c>
      <c r="E53" s="26" t="s">
        <v>48</v>
      </c>
      <c r="F53" s="26" t="s">
        <v>46</v>
      </c>
      <c r="G53" s="27">
        <v>2955</v>
      </c>
      <c r="H53" s="27">
        <v>147.75</v>
      </c>
      <c r="I53" s="26" t="s">
        <v>47</v>
      </c>
      <c r="J53">
        <v>5</v>
      </c>
      <c r="K53">
        <f>YEAR(projeto_final_reservas[[#This Row],[Data]])</f>
        <v>2024</v>
      </c>
      <c r="L53">
        <f>MONTH(projeto_final_reservas[[#This Row],[Data]])</f>
        <v>2</v>
      </c>
    </row>
    <row r="54" spans="1:12">
      <c r="A54" s="28">
        <v>2055</v>
      </c>
      <c r="B54" s="25">
        <v>45339</v>
      </c>
      <c r="C54" s="26" t="s">
        <v>68</v>
      </c>
      <c r="D54" s="26" t="s">
        <v>45</v>
      </c>
      <c r="E54" s="26" t="s">
        <v>48</v>
      </c>
      <c r="F54" s="26" t="s">
        <v>61</v>
      </c>
      <c r="G54" s="27">
        <v>2990</v>
      </c>
      <c r="H54" s="27">
        <v>149.5</v>
      </c>
      <c r="I54" s="26" t="s">
        <v>52</v>
      </c>
      <c r="J54">
        <v>5</v>
      </c>
      <c r="K54">
        <f>YEAR(projeto_final_reservas[[#This Row],[Data]])</f>
        <v>2024</v>
      </c>
      <c r="L54">
        <f>MONTH(projeto_final_reservas[[#This Row],[Data]])</f>
        <v>2</v>
      </c>
    </row>
    <row r="55" spans="1:12">
      <c r="A55" s="28">
        <v>2056</v>
      </c>
      <c r="B55" s="25">
        <v>45340</v>
      </c>
      <c r="C55" s="26" t="s">
        <v>74</v>
      </c>
      <c r="D55" s="26" t="s">
        <v>55</v>
      </c>
      <c r="E55" s="26" t="s">
        <v>51</v>
      </c>
      <c r="F55" s="26" t="s">
        <v>46</v>
      </c>
      <c r="G55" s="27">
        <v>3025</v>
      </c>
      <c r="H55" s="27">
        <v>151.25</v>
      </c>
      <c r="I55" s="26" t="s">
        <v>47</v>
      </c>
      <c r="J55">
        <v>5</v>
      </c>
      <c r="K55">
        <f>YEAR(projeto_final_reservas[[#This Row],[Data]])</f>
        <v>2024</v>
      </c>
      <c r="L55">
        <f>MONTH(projeto_final_reservas[[#This Row],[Data]])</f>
        <v>2</v>
      </c>
    </row>
    <row r="56" spans="1:12">
      <c r="A56" s="28">
        <v>2057</v>
      </c>
      <c r="B56" s="25">
        <v>45341</v>
      </c>
      <c r="C56" s="26" t="s">
        <v>68</v>
      </c>
      <c r="D56" s="26" t="s">
        <v>55</v>
      </c>
      <c r="E56" s="26" t="s">
        <v>77</v>
      </c>
      <c r="F56" s="26" t="s">
        <v>46</v>
      </c>
      <c r="G56" s="27">
        <v>3060</v>
      </c>
      <c r="H56" s="27">
        <v>153</v>
      </c>
      <c r="I56" s="26" t="s">
        <v>52</v>
      </c>
      <c r="J56">
        <v>4</v>
      </c>
      <c r="K56">
        <f>YEAR(projeto_final_reservas[[#This Row],[Data]])</f>
        <v>2024</v>
      </c>
      <c r="L56">
        <f>MONTH(projeto_final_reservas[[#This Row],[Data]])</f>
        <v>2</v>
      </c>
    </row>
    <row r="57" spans="1:12">
      <c r="A57" s="28">
        <v>2058</v>
      </c>
      <c r="B57" s="25">
        <v>45342</v>
      </c>
      <c r="C57" s="26" t="s">
        <v>68</v>
      </c>
      <c r="D57" s="26" t="s">
        <v>45</v>
      </c>
      <c r="E57" s="26" t="s">
        <v>77</v>
      </c>
      <c r="F57" s="26" t="s">
        <v>46</v>
      </c>
      <c r="G57" s="27">
        <v>3095</v>
      </c>
      <c r="H57" s="27">
        <v>154.75</v>
      </c>
      <c r="I57" s="26" t="s">
        <v>47</v>
      </c>
      <c r="J57">
        <v>5</v>
      </c>
      <c r="K57">
        <f>YEAR(projeto_final_reservas[[#This Row],[Data]])</f>
        <v>2024</v>
      </c>
      <c r="L57">
        <f>MONTH(projeto_final_reservas[[#This Row],[Data]])</f>
        <v>2</v>
      </c>
    </row>
    <row r="58" spans="1:12">
      <c r="A58" s="28">
        <v>2059</v>
      </c>
      <c r="B58" s="25">
        <v>45343</v>
      </c>
      <c r="C58" s="26" t="s">
        <v>74</v>
      </c>
      <c r="D58" s="26" t="s">
        <v>45</v>
      </c>
      <c r="E58" s="26" t="s">
        <v>51</v>
      </c>
      <c r="F58" s="26" t="s">
        <v>46</v>
      </c>
      <c r="G58" s="27">
        <v>3130</v>
      </c>
      <c r="H58" s="27">
        <v>156.5</v>
      </c>
      <c r="I58" s="26" t="s">
        <v>47</v>
      </c>
      <c r="J58">
        <v>5</v>
      </c>
      <c r="K58">
        <f>YEAR(projeto_final_reservas[[#This Row],[Data]])</f>
        <v>2024</v>
      </c>
      <c r="L58">
        <f>MONTH(projeto_final_reservas[[#This Row],[Data]])</f>
        <v>2</v>
      </c>
    </row>
    <row r="59" spans="1:12">
      <c r="A59" s="28">
        <v>2060</v>
      </c>
      <c r="B59" s="25">
        <v>45344</v>
      </c>
      <c r="C59" s="26" t="s">
        <v>44</v>
      </c>
      <c r="D59" s="26" t="s">
        <v>45</v>
      </c>
      <c r="E59" s="26" t="s">
        <v>56</v>
      </c>
      <c r="F59" s="26" t="s">
        <v>54</v>
      </c>
      <c r="G59" s="27">
        <v>3165</v>
      </c>
      <c r="H59" s="27">
        <v>158.25</v>
      </c>
      <c r="I59" s="26" t="s">
        <v>52</v>
      </c>
      <c r="J59">
        <v>5</v>
      </c>
      <c r="K59">
        <f>YEAR(projeto_final_reservas[[#This Row],[Data]])</f>
        <v>2024</v>
      </c>
      <c r="L59">
        <f>MONTH(projeto_final_reservas[[#This Row],[Data]])</f>
        <v>2</v>
      </c>
    </row>
    <row r="60" spans="1:12">
      <c r="A60" s="28">
        <v>2061</v>
      </c>
      <c r="B60" s="25">
        <v>45345</v>
      </c>
      <c r="C60" s="26" t="s">
        <v>49</v>
      </c>
      <c r="D60" s="26" t="s">
        <v>55</v>
      </c>
      <c r="E60" s="26" t="s">
        <v>56</v>
      </c>
      <c r="F60" s="26" t="s">
        <v>46</v>
      </c>
      <c r="G60" s="27">
        <v>3200</v>
      </c>
      <c r="H60" s="27">
        <v>160</v>
      </c>
      <c r="I60" s="26" t="s">
        <v>47</v>
      </c>
      <c r="J60">
        <v>5</v>
      </c>
      <c r="K60">
        <f>YEAR(projeto_final_reservas[[#This Row],[Data]])</f>
        <v>2024</v>
      </c>
      <c r="L60">
        <f>MONTH(projeto_final_reservas[[#This Row],[Data]])</f>
        <v>2</v>
      </c>
    </row>
    <row r="61" spans="1:12">
      <c r="A61" s="28">
        <v>2062</v>
      </c>
      <c r="B61" s="25">
        <v>45346</v>
      </c>
      <c r="C61" s="26" t="s">
        <v>50</v>
      </c>
      <c r="D61" s="26" t="s">
        <v>55</v>
      </c>
      <c r="E61" s="26" t="s">
        <v>56</v>
      </c>
      <c r="F61" s="26" t="s">
        <v>61</v>
      </c>
      <c r="G61" s="27">
        <v>3235</v>
      </c>
      <c r="H61" s="27">
        <v>161.75</v>
      </c>
      <c r="I61" s="26" t="s">
        <v>47</v>
      </c>
      <c r="J61">
        <v>4</v>
      </c>
      <c r="K61">
        <f>YEAR(projeto_final_reservas[[#This Row],[Data]])</f>
        <v>2024</v>
      </c>
      <c r="L61">
        <f>MONTH(projeto_final_reservas[[#This Row],[Data]])</f>
        <v>2</v>
      </c>
    </row>
    <row r="62" spans="1:12">
      <c r="A62" s="28">
        <v>2063</v>
      </c>
      <c r="B62" s="25">
        <v>45346</v>
      </c>
      <c r="C62" s="26" t="s">
        <v>53</v>
      </c>
      <c r="D62" s="26" t="s">
        <v>55</v>
      </c>
      <c r="E62" s="26" t="s">
        <v>56</v>
      </c>
      <c r="F62" s="26" t="s">
        <v>46</v>
      </c>
      <c r="G62" s="27">
        <v>2345</v>
      </c>
      <c r="H62" s="27">
        <v>117.25</v>
      </c>
      <c r="I62" s="26" t="s">
        <v>47</v>
      </c>
      <c r="J62">
        <v>4</v>
      </c>
      <c r="K62">
        <f>YEAR(projeto_final_reservas[[#This Row],[Data]])</f>
        <v>2024</v>
      </c>
      <c r="L62">
        <f>MONTH(projeto_final_reservas[[#This Row],[Data]])</f>
        <v>2</v>
      </c>
    </row>
    <row r="63" spans="1:12">
      <c r="A63" s="28">
        <v>2064</v>
      </c>
      <c r="B63" s="25">
        <v>45347</v>
      </c>
      <c r="C63" s="26" t="s">
        <v>57</v>
      </c>
      <c r="D63" s="26" t="s">
        <v>45</v>
      </c>
      <c r="E63" s="26" t="s">
        <v>51</v>
      </c>
      <c r="F63" s="26" t="s">
        <v>46</v>
      </c>
      <c r="G63" s="27">
        <v>3270</v>
      </c>
      <c r="H63" s="27">
        <v>163.5</v>
      </c>
      <c r="I63" s="26" t="s">
        <v>47</v>
      </c>
      <c r="J63">
        <v>5</v>
      </c>
      <c r="K63">
        <f>YEAR(projeto_final_reservas[[#This Row],[Data]])</f>
        <v>2024</v>
      </c>
      <c r="L63">
        <f>MONTH(projeto_final_reservas[[#This Row],[Data]])</f>
        <v>2</v>
      </c>
    </row>
    <row r="64" spans="1:12">
      <c r="A64" s="28">
        <v>2065</v>
      </c>
      <c r="B64" s="25">
        <v>45348</v>
      </c>
      <c r="C64" s="26" t="s">
        <v>57</v>
      </c>
      <c r="D64" s="26" t="s">
        <v>45</v>
      </c>
      <c r="E64" s="26" t="s">
        <v>77</v>
      </c>
      <c r="F64" s="26" t="s">
        <v>46</v>
      </c>
      <c r="G64" s="27">
        <v>3305</v>
      </c>
      <c r="H64" s="27">
        <v>165.25</v>
      </c>
      <c r="I64" s="26" t="s">
        <v>47</v>
      </c>
      <c r="J64">
        <v>5</v>
      </c>
      <c r="K64">
        <f>YEAR(projeto_final_reservas[[#This Row],[Data]])</f>
        <v>2024</v>
      </c>
      <c r="L64">
        <f>MONTH(projeto_final_reservas[[#This Row],[Data]])</f>
        <v>2</v>
      </c>
    </row>
    <row r="65" spans="1:12">
      <c r="A65" s="28">
        <v>2066</v>
      </c>
      <c r="B65" s="25">
        <v>45349</v>
      </c>
      <c r="C65" s="26" t="s">
        <v>57</v>
      </c>
      <c r="D65" s="26" t="s">
        <v>45</v>
      </c>
      <c r="E65" s="26" t="s">
        <v>77</v>
      </c>
      <c r="F65" s="26" t="s">
        <v>46</v>
      </c>
      <c r="G65" s="27">
        <v>3340</v>
      </c>
      <c r="H65" s="27">
        <v>167</v>
      </c>
      <c r="I65" s="26" t="s">
        <v>52</v>
      </c>
      <c r="J65">
        <v>5</v>
      </c>
      <c r="K65">
        <f>YEAR(projeto_final_reservas[[#This Row],[Data]])</f>
        <v>2024</v>
      </c>
      <c r="L65">
        <f>MONTH(projeto_final_reservas[[#This Row],[Data]])</f>
        <v>2</v>
      </c>
    </row>
    <row r="66" spans="1:12">
      <c r="A66" s="28">
        <v>2067</v>
      </c>
      <c r="B66" s="25">
        <v>45350</v>
      </c>
      <c r="C66" s="26" t="s">
        <v>58</v>
      </c>
      <c r="D66" s="26" t="s">
        <v>55</v>
      </c>
      <c r="E66" s="26" t="s">
        <v>51</v>
      </c>
      <c r="F66" s="26" t="s">
        <v>46</v>
      </c>
      <c r="G66" s="27">
        <v>3375</v>
      </c>
      <c r="H66" s="27">
        <v>168.75</v>
      </c>
      <c r="I66" s="26" t="s">
        <v>47</v>
      </c>
      <c r="J66">
        <v>5</v>
      </c>
      <c r="K66">
        <f>YEAR(projeto_final_reservas[[#This Row],[Data]])</f>
        <v>2024</v>
      </c>
      <c r="L66">
        <f>MONTH(projeto_final_reservas[[#This Row],[Data]])</f>
        <v>2</v>
      </c>
    </row>
    <row r="67" spans="1:12">
      <c r="A67" s="28">
        <v>2068</v>
      </c>
      <c r="B67" s="25">
        <v>45352</v>
      </c>
      <c r="C67" s="26" t="s">
        <v>59</v>
      </c>
      <c r="D67" s="26" t="s">
        <v>55</v>
      </c>
      <c r="E67" s="26" t="s">
        <v>56</v>
      </c>
      <c r="F67" s="26" t="s">
        <v>46</v>
      </c>
      <c r="G67" s="27">
        <v>1345</v>
      </c>
      <c r="H67" s="27">
        <v>67.25</v>
      </c>
      <c r="I67" s="26" t="s">
        <v>52</v>
      </c>
      <c r="J67">
        <v>5</v>
      </c>
      <c r="K67">
        <f>YEAR(projeto_final_reservas[[#This Row],[Data]])</f>
        <v>2024</v>
      </c>
      <c r="L67">
        <f>MONTH(projeto_final_reservas[[#This Row],[Data]])</f>
        <v>3</v>
      </c>
    </row>
    <row r="68" spans="1:12">
      <c r="A68" s="28">
        <v>2069</v>
      </c>
      <c r="B68" s="25">
        <v>45353</v>
      </c>
      <c r="C68" s="26" t="s">
        <v>60</v>
      </c>
      <c r="D68" s="26" t="s">
        <v>45</v>
      </c>
      <c r="E68" s="26" t="s">
        <v>48</v>
      </c>
      <c r="F68" s="26" t="s">
        <v>46</v>
      </c>
      <c r="G68" s="27">
        <v>1380</v>
      </c>
      <c r="H68" s="27">
        <v>69</v>
      </c>
      <c r="I68" s="26" t="s">
        <v>47</v>
      </c>
      <c r="J68">
        <v>5</v>
      </c>
      <c r="K68">
        <f>YEAR(projeto_final_reservas[[#This Row],[Data]])</f>
        <v>2024</v>
      </c>
      <c r="L68">
        <f>MONTH(projeto_final_reservas[[#This Row],[Data]])</f>
        <v>3</v>
      </c>
    </row>
    <row r="69" spans="1:12">
      <c r="A69" s="28">
        <v>2070</v>
      </c>
      <c r="B69" s="25">
        <v>45354</v>
      </c>
      <c r="C69" s="26" t="s">
        <v>62</v>
      </c>
      <c r="D69" s="26" t="s">
        <v>45</v>
      </c>
      <c r="E69" s="26" t="s">
        <v>48</v>
      </c>
      <c r="F69" s="26" t="s">
        <v>46</v>
      </c>
      <c r="G69" s="27">
        <v>1415</v>
      </c>
      <c r="H69" s="27">
        <v>70.75</v>
      </c>
      <c r="I69" s="26" t="s">
        <v>47</v>
      </c>
      <c r="J69">
        <v>5</v>
      </c>
      <c r="K69">
        <f>YEAR(projeto_final_reservas[[#This Row],[Data]])</f>
        <v>2024</v>
      </c>
      <c r="L69">
        <f>MONTH(projeto_final_reservas[[#This Row],[Data]])</f>
        <v>3</v>
      </c>
    </row>
    <row r="70" spans="1:12">
      <c r="A70" s="28">
        <v>2071</v>
      </c>
      <c r="B70" s="25">
        <v>45355</v>
      </c>
      <c r="C70" s="26" t="s">
        <v>63</v>
      </c>
      <c r="D70" s="26" t="s">
        <v>45</v>
      </c>
      <c r="E70" s="26" t="s">
        <v>51</v>
      </c>
      <c r="F70" s="26" t="s">
        <v>54</v>
      </c>
      <c r="G70" s="27">
        <v>1450</v>
      </c>
      <c r="H70" s="27">
        <v>72.5</v>
      </c>
      <c r="I70" s="26" t="s">
        <v>52</v>
      </c>
      <c r="J70">
        <v>5</v>
      </c>
      <c r="K70">
        <f>YEAR(projeto_final_reservas[[#This Row],[Data]])</f>
        <v>2024</v>
      </c>
      <c r="L70">
        <f>MONTH(projeto_final_reservas[[#This Row],[Data]])</f>
        <v>3</v>
      </c>
    </row>
    <row r="71" spans="1:12">
      <c r="A71" s="28">
        <v>2072</v>
      </c>
      <c r="B71" s="25">
        <v>45355</v>
      </c>
      <c r="C71" s="26" t="s">
        <v>64</v>
      </c>
      <c r="D71" s="26" t="s">
        <v>45</v>
      </c>
      <c r="E71" s="26" t="s">
        <v>77</v>
      </c>
      <c r="F71" s="26" t="s">
        <v>46</v>
      </c>
      <c r="G71" s="27">
        <v>5678</v>
      </c>
      <c r="H71" s="27">
        <v>283.89999999999998</v>
      </c>
      <c r="I71" s="26" t="s">
        <v>47</v>
      </c>
      <c r="J71">
        <v>5</v>
      </c>
      <c r="K71">
        <f>YEAR(projeto_final_reservas[[#This Row],[Data]])</f>
        <v>2024</v>
      </c>
      <c r="L71">
        <f>MONTH(projeto_final_reservas[[#This Row],[Data]])</f>
        <v>3</v>
      </c>
    </row>
    <row r="72" spans="1:12">
      <c r="A72" s="28">
        <v>2073</v>
      </c>
      <c r="B72" s="25">
        <v>45355</v>
      </c>
      <c r="C72" s="26" t="s">
        <v>65</v>
      </c>
      <c r="D72" s="26" t="s">
        <v>45</v>
      </c>
      <c r="E72" s="26" t="s">
        <v>51</v>
      </c>
      <c r="F72" s="26" t="s">
        <v>46</v>
      </c>
      <c r="G72" s="27">
        <v>4983</v>
      </c>
      <c r="H72" s="27">
        <v>249.15</v>
      </c>
      <c r="I72" s="26" t="s">
        <v>47</v>
      </c>
      <c r="J72">
        <v>4</v>
      </c>
      <c r="K72">
        <f>YEAR(projeto_final_reservas[[#This Row],[Data]])</f>
        <v>2024</v>
      </c>
      <c r="L72">
        <f>MONTH(projeto_final_reservas[[#This Row],[Data]])</f>
        <v>3</v>
      </c>
    </row>
    <row r="73" spans="1:12">
      <c r="A73" s="28">
        <v>2074</v>
      </c>
      <c r="B73" s="25">
        <v>45355</v>
      </c>
      <c r="C73" s="26" t="s">
        <v>66</v>
      </c>
      <c r="D73" s="26" t="s">
        <v>45</v>
      </c>
      <c r="E73" s="26" t="s">
        <v>56</v>
      </c>
      <c r="F73" s="26" t="s">
        <v>46</v>
      </c>
      <c r="G73" s="27">
        <v>9845</v>
      </c>
      <c r="H73" s="27">
        <v>492.25</v>
      </c>
      <c r="I73" s="26" t="s">
        <v>47</v>
      </c>
      <c r="J73">
        <v>4</v>
      </c>
      <c r="K73">
        <f>YEAR(projeto_final_reservas[[#This Row],[Data]])</f>
        <v>2024</v>
      </c>
      <c r="L73">
        <f>MONTH(projeto_final_reservas[[#This Row],[Data]])</f>
        <v>3</v>
      </c>
    </row>
    <row r="74" spans="1:12">
      <c r="A74" s="28">
        <v>2075</v>
      </c>
      <c r="B74" s="25">
        <v>45355</v>
      </c>
      <c r="C74" s="26" t="s">
        <v>66</v>
      </c>
      <c r="D74" s="26" t="s">
        <v>45</v>
      </c>
      <c r="E74" s="26" t="s">
        <v>48</v>
      </c>
      <c r="F74" s="26" t="s">
        <v>61</v>
      </c>
      <c r="G74" s="27">
        <v>7895</v>
      </c>
      <c r="H74" s="27">
        <v>394.75</v>
      </c>
      <c r="I74" s="26" t="s">
        <v>47</v>
      </c>
      <c r="J74">
        <v>4</v>
      </c>
      <c r="K74">
        <f>YEAR(projeto_final_reservas[[#This Row],[Data]])</f>
        <v>2024</v>
      </c>
      <c r="L74">
        <f>MONTH(projeto_final_reservas[[#This Row],[Data]])</f>
        <v>3</v>
      </c>
    </row>
    <row r="75" spans="1:12">
      <c r="A75" s="28">
        <v>2076</v>
      </c>
      <c r="B75" s="25">
        <v>45356</v>
      </c>
      <c r="C75" s="26" t="s">
        <v>62</v>
      </c>
      <c r="D75" s="26" t="s">
        <v>55</v>
      </c>
      <c r="E75" s="26" t="s">
        <v>77</v>
      </c>
      <c r="F75" s="26" t="s">
        <v>46</v>
      </c>
      <c r="G75" s="27">
        <v>1485</v>
      </c>
      <c r="H75" s="27">
        <v>74.25</v>
      </c>
      <c r="I75" s="26" t="s">
        <v>47</v>
      </c>
      <c r="J75">
        <v>3</v>
      </c>
      <c r="K75">
        <f>YEAR(projeto_final_reservas[[#This Row],[Data]])</f>
        <v>2024</v>
      </c>
      <c r="L75">
        <f>MONTH(projeto_final_reservas[[#This Row],[Data]])</f>
        <v>3</v>
      </c>
    </row>
    <row r="76" spans="1:12">
      <c r="A76" s="28">
        <v>2077</v>
      </c>
      <c r="B76" s="25">
        <v>45357</v>
      </c>
      <c r="C76" s="26" t="s">
        <v>74</v>
      </c>
      <c r="D76" s="26" t="s">
        <v>55</v>
      </c>
      <c r="E76" s="26" t="s">
        <v>77</v>
      </c>
      <c r="F76" s="26" t="s">
        <v>46</v>
      </c>
      <c r="G76" s="27">
        <v>1520</v>
      </c>
      <c r="H76" s="27">
        <v>76</v>
      </c>
      <c r="I76" s="26" t="s">
        <v>52</v>
      </c>
      <c r="J76">
        <v>3</v>
      </c>
      <c r="K76">
        <f>YEAR(projeto_final_reservas[[#This Row],[Data]])</f>
        <v>2024</v>
      </c>
      <c r="L76">
        <f>MONTH(projeto_final_reservas[[#This Row],[Data]])</f>
        <v>3</v>
      </c>
    </row>
    <row r="77" spans="1:12">
      <c r="A77" s="28">
        <v>2078</v>
      </c>
      <c r="B77" s="25">
        <v>45358</v>
      </c>
      <c r="C77" s="26" t="s">
        <v>74</v>
      </c>
      <c r="D77" s="26" t="s">
        <v>45</v>
      </c>
      <c r="E77" s="26" t="s">
        <v>51</v>
      </c>
      <c r="F77" s="26" t="s">
        <v>46</v>
      </c>
      <c r="G77" s="27">
        <v>1555</v>
      </c>
      <c r="H77" s="27">
        <v>77.75</v>
      </c>
      <c r="I77" s="26" t="s">
        <v>47</v>
      </c>
      <c r="J77">
        <v>5</v>
      </c>
      <c r="K77">
        <f>YEAR(projeto_final_reservas[[#This Row],[Data]])</f>
        <v>2024</v>
      </c>
      <c r="L77">
        <f>MONTH(projeto_final_reservas[[#This Row],[Data]])</f>
        <v>3</v>
      </c>
    </row>
    <row r="78" spans="1:12">
      <c r="A78" s="28">
        <v>2079</v>
      </c>
      <c r="B78" s="25">
        <v>45359</v>
      </c>
      <c r="C78" s="26" t="s">
        <v>67</v>
      </c>
      <c r="D78" s="26" t="s">
        <v>45</v>
      </c>
      <c r="E78" s="26" t="s">
        <v>56</v>
      </c>
      <c r="F78" s="26" t="s">
        <v>54</v>
      </c>
      <c r="G78" s="27">
        <v>1590</v>
      </c>
      <c r="H78" s="27">
        <v>79.5</v>
      </c>
      <c r="I78" s="26" t="s">
        <v>47</v>
      </c>
      <c r="J78">
        <v>5</v>
      </c>
      <c r="K78">
        <f>YEAR(projeto_final_reservas[[#This Row],[Data]])</f>
        <v>2024</v>
      </c>
      <c r="L78">
        <f>MONTH(projeto_final_reservas[[#This Row],[Data]])</f>
        <v>3</v>
      </c>
    </row>
    <row r="79" spans="1:12">
      <c r="A79" s="28">
        <v>2080</v>
      </c>
      <c r="B79" s="25">
        <v>45360</v>
      </c>
      <c r="C79" s="26" t="s">
        <v>68</v>
      </c>
      <c r="D79" s="26" t="s">
        <v>45</v>
      </c>
      <c r="E79" s="26" t="s">
        <v>48</v>
      </c>
      <c r="F79" s="26" t="s">
        <v>46</v>
      </c>
      <c r="G79" s="27">
        <v>1625</v>
      </c>
      <c r="H79" s="27">
        <v>81.25</v>
      </c>
      <c r="I79" s="26" t="s">
        <v>52</v>
      </c>
      <c r="J79">
        <v>5</v>
      </c>
      <c r="K79">
        <f>YEAR(projeto_final_reservas[[#This Row],[Data]])</f>
        <v>2024</v>
      </c>
      <c r="L79">
        <f>MONTH(projeto_final_reservas[[#This Row],[Data]])</f>
        <v>3</v>
      </c>
    </row>
    <row r="80" spans="1:12">
      <c r="A80" s="28">
        <v>2081</v>
      </c>
      <c r="B80" s="25">
        <v>45361</v>
      </c>
      <c r="C80" s="26" t="s">
        <v>69</v>
      </c>
      <c r="D80" s="26" t="s">
        <v>55</v>
      </c>
      <c r="E80" s="26" t="s">
        <v>48</v>
      </c>
      <c r="F80" s="26" t="s">
        <v>46</v>
      </c>
      <c r="G80" s="27">
        <v>1660</v>
      </c>
      <c r="H80" s="27">
        <v>83</v>
      </c>
      <c r="I80" s="26" t="s">
        <v>47</v>
      </c>
      <c r="J80">
        <v>4</v>
      </c>
      <c r="K80">
        <f>YEAR(projeto_final_reservas[[#This Row],[Data]])</f>
        <v>2024</v>
      </c>
      <c r="L80">
        <f>MONTH(projeto_final_reservas[[#This Row],[Data]])</f>
        <v>3</v>
      </c>
    </row>
    <row r="81" spans="1:12">
      <c r="A81" s="28">
        <v>2082</v>
      </c>
      <c r="B81" s="25">
        <v>45362</v>
      </c>
      <c r="C81" s="26" t="s">
        <v>70</v>
      </c>
      <c r="D81" s="26" t="s">
        <v>55</v>
      </c>
      <c r="E81" s="26" t="s">
        <v>51</v>
      </c>
      <c r="F81" s="26" t="s">
        <v>46</v>
      </c>
      <c r="G81" s="27">
        <v>1695</v>
      </c>
      <c r="H81" s="27">
        <v>84.75</v>
      </c>
      <c r="I81" s="26" t="s">
        <v>52</v>
      </c>
      <c r="J81">
        <v>3</v>
      </c>
      <c r="K81">
        <f>YEAR(projeto_final_reservas[[#This Row],[Data]])</f>
        <v>2024</v>
      </c>
      <c r="L81">
        <f>MONTH(projeto_final_reservas[[#This Row],[Data]])</f>
        <v>3</v>
      </c>
    </row>
    <row r="82" spans="1:12">
      <c r="A82" s="28">
        <v>2083</v>
      </c>
      <c r="B82" s="25">
        <v>45362</v>
      </c>
      <c r="C82" s="26" t="s">
        <v>44</v>
      </c>
      <c r="D82" s="26" t="s">
        <v>45</v>
      </c>
      <c r="E82" s="26" t="s">
        <v>77</v>
      </c>
      <c r="F82" s="26" t="s">
        <v>46</v>
      </c>
      <c r="G82" s="27">
        <v>9567</v>
      </c>
      <c r="H82" s="27">
        <v>478.35</v>
      </c>
      <c r="I82" s="26" t="s">
        <v>47</v>
      </c>
      <c r="J82">
        <v>5</v>
      </c>
      <c r="K82">
        <f>YEAR(projeto_final_reservas[[#This Row],[Data]])</f>
        <v>2024</v>
      </c>
      <c r="L82">
        <f>MONTH(projeto_final_reservas[[#This Row],[Data]])</f>
        <v>3</v>
      </c>
    </row>
    <row r="83" spans="1:12">
      <c r="A83" s="28">
        <v>2084</v>
      </c>
      <c r="B83" s="25">
        <v>45362</v>
      </c>
      <c r="C83" s="26" t="s">
        <v>71</v>
      </c>
      <c r="D83" s="26" t="s">
        <v>45</v>
      </c>
      <c r="E83" s="26" t="s">
        <v>51</v>
      </c>
      <c r="F83" s="26" t="s">
        <v>54</v>
      </c>
      <c r="G83" s="27">
        <v>5678</v>
      </c>
      <c r="H83" s="27">
        <v>283.89999999999998</v>
      </c>
      <c r="I83" s="26" t="s">
        <v>47</v>
      </c>
      <c r="J83">
        <v>5</v>
      </c>
      <c r="K83">
        <f>YEAR(projeto_final_reservas[[#This Row],[Data]])</f>
        <v>2024</v>
      </c>
      <c r="L83">
        <f>MONTH(projeto_final_reservas[[#This Row],[Data]])</f>
        <v>3</v>
      </c>
    </row>
    <row r="84" spans="1:12">
      <c r="A84" s="28">
        <v>2085</v>
      </c>
      <c r="B84" s="25">
        <v>45362</v>
      </c>
      <c r="C84" s="26" t="s">
        <v>72</v>
      </c>
      <c r="D84" s="26" t="s">
        <v>45</v>
      </c>
      <c r="E84" s="26" t="s">
        <v>56</v>
      </c>
      <c r="F84" s="26" t="s">
        <v>46</v>
      </c>
      <c r="G84" s="27">
        <v>8765</v>
      </c>
      <c r="H84" s="27">
        <v>438.25</v>
      </c>
      <c r="I84" s="26" t="s">
        <v>47</v>
      </c>
      <c r="J84">
        <v>5</v>
      </c>
      <c r="K84">
        <f>YEAR(projeto_final_reservas[[#This Row],[Data]])</f>
        <v>2024</v>
      </c>
      <c r="L84">
        <f>MONTH(projeto_final_reservas[[#This Row],[Data]])</f>
        <v>3</v>
      </c>
    </row>
    <row r="85" spans="1:12">
      <c r="A85" s="28">
        <v>2086</v>
      </c>
      <c r="B85" s="25">
        <v>45362</v>
      </c>
      <c r="C85" s="26" t="s">
        <v>73</v>
      </c>
      <c r="D85" s="26" t="s">
        <v>45</v>
      </c>
      <c r="E85" s="26" t="s">
        <v>48</v>
      </c>
      <c r="F85" s="26" t="s">
        <v>46</v>
      </c>
      <c r="G85" s="27">
        <v>9456</v>
      </c>
      <c r="H85" s="27">
        <v>472.8</v>
      </c>
      <c r="I85" s="26" t="s">
        <v>47</v>
      </c>
      <c r="J85">
        <v>5</v>
      </c>
      <c r="K85">
        <f>YEAR(projeto_final_reservas[[#This Row],[Data]])</f>
        <v>2024</v>
      </c>
      <c r="L85">
        <f>MONTH(projeto_final_reservas[[#This Row],[Data]])</f>
        <v>3</v>
      </c>
    </row>
    <row r="86" spans="1:12">
      <c r="A86" s="28">
        <v>2087</v>
      </c>
      <c r="B86" s="25">
        <v>45362</v>
      </c>
      <c r="C86" s="26" t="s">
        <v>74</v>
      </c>
      <c r="D86" s="26" t="s">
        <v>45</v>
      </c>
      <c r="E86" s="26" t="s">
        <v>77</v>
      </c>
      <c r="F86" s="26" t="s">
        <v>61</v>
      </c>
      <c r="G86" s="27">
        <v>4567</v>
      </c>
      <c r="H86" s="27">
        <v>228.35</v>
      </c>
      <c r="I86" s="26" t="s">
        <v>47</v>
      </c>
      <c r="J86">
        <v>4</v>
      </c>
      <c r="K86">
        <f>YEAR(projeto_final_reservas[[#This Row],[Data]])</f>
        <v>2024</v>
      </c>
      <c r="L86">
        <f>MONTH(projeto_final_reservas[[#This Row],[Data]])</f>
        <v>3</v>
      </c>
    </row>
    <row r="87" spans="1:12">
      <c r="A87" s="28">
        <v>2088</v>
      </c>
      <c r="B87" s="25">
        <v>45363</v>
      </c>
      <c r="C87" s="26" t="s">
        <v>75</v>
      </c>
      <c r="D87" s="26" t="s">
        <v>45</v>
      </c>
      <c r="E87" s="26" t="s">
        <v>77</v>
      </c>
      <c r="F87" s="26" t="s">
        <v>46</v>
      </c>
      <c r="G87" s="27">
        <v>1730</v>
      </c>
      <c r="H87" s="27">
        <v>86.5</v>
      </c>
      <c r="I87" s="26" t="s">
        <v>47</v>
      </c>
      <c r="J87">
        <v>4</v>
      </c>
      <c r="K87">
        <f>YEAR(projeto_final_reservas[[#This Row],[Data]])</f>
        <v>2024</v>
      </c>
      <c r="L87">
        <f>MONTH(projeto_final_reservas[[#This Row],[Data]])</f>
        <v>3</v>
      </c>
    </row>
    <row r="88" spans="1:12">
      <c r="A88" s="28">
        <v>2089</v>
      </c>
      <c r="B88" s="25">
        <v>45364</v>
      </c>
      <c r="C88" s="26" t="s">
        <v>66</v>
      </c>
      <c r="D88" s="26" t="s">
        <v>45</v>
      </c>
      <c r="E88" s="26" t="s">
        <v>77</v>
      </c>
      <c r="F88" s="26" t="s">
        <v>46</v>
      </c>
      <c r="G88" s="27">
        <v>1765</v>
      </c>
      <c r="H88" s="27">
        <v>88.25</v>
      </c>
      <c r="I88" s="26" t="s">
        <v>47</v>
      </c>
      <c r="J88">
        <v>5</v>
      </c>
      <c r="K88">
        <f>YEAR(projeto_final_reservas[[#This Row],[Data]])</f>
        <v>2024</v>
      </c>
      <c r="L88">
        <f>MONTH(projeto_final_reservas[[#This Row],[Data]])</f>
        <v>3</v>
      </c>
    </row>
    <row r="89" spans="1:12">
      <c r="A89" s="28">
        <v>2090</v>
      </c>
      <c r="B89" s="25">
        <v>45365</v>
      </c>
      <c r="C89" s="26" t="s">
        <v>76</v>
      </c>
      <c r="D89" s="26" t="s">
        <v>45</v>
      </c>
      <c r="E89" s="26" t="s">
        <v>51</v>
      </c>
      <c r="F89" s="26" t="s">
        <v>46</v>
      </c>
      <c r="G89" s="27">
        <v>1800</v>
      </c>
      <c r="H89" s="27">
        <v>90</v>
      </c>
      <c r="I89" s="26" t="s">
        <v>52</v>
      </c>
      <c r="J89">
        <v>5</v>
      </c>
      <c r="K89">
        <f>YEAR(projeto_final_reservas[[#This Row],[Data]])</f>
        <v>2024</v>
      </c>
      <c r="L89">
        <f>MONTH(projeto_final_reservas[[#This Row],[Data]])</f>
        <v>3</v>
      </c>
    </row>
    <row r="90" spans="1:12">
      <c r="A90" s="28">
        <v>2091</v>
      </c>
      <c r="B90" s="25">
        <v>45366</v>
      </c>
      <c r="C90" s="26" t="s">
        <v>66</v>
      </c>
      <c r="D90" s="26" t="s">
        <v>55</v>
      </c>
      <c r="E90" s="26" t="s">
        <v>56</v>
      </c>
      <c r="F90" s="26" t="s">
        <v>54</v>
      </c>
      <c r="G90" s="27">
        <v>1835</v>
      </c>
      <c r="H90" s="27">
        <v>91.75</v>
      </c>
      <c r="I90" s="26" t="s">
        <v>47</v>
      </c>
      <c r="J90">
        <v>5</v>
      </c>
      <c r="K90">
        <f>YEAR(projeto_final_reservas[[#This Row],[Data]])</f>
        <v>2024</v>
      </c>
      <c r="L90">
        <f>MONTH(projeto_final_reservas[[#This Row],[Data]])</f>
        <v>3</v>
      </c>
    </row>
    <row r="91" spans="1:12">
      <c r="A91" s="28">
        <v>2092</v>
      </c>
      <c r="B91" s="25">
        <v>45367</v>
      </c>
      <c r="C91" s="26" t="s">
        <v>53</v>
      </c>
      <c r="D91" s="26" t="s">
        <v>55</v>
      </c>
      <c r="E91" s="26" t="s">
        <v>48</v>
      </c>
      <c r="F91" s="26" t="s">
        <v>46</v>
      </c>
      <c r="G91" s="27">
        <v>1870</v>
      </c>
      <c r="H91" s="27">
        <v>93.5</v>
      </c>
      <c r="I91" s="26" t="s">
        <v>52</v>
      </c>
      <c r="J91">
        <v>3</v>
      </c>
      <c r="K91">
        <f>YEAR(projeto_final_reservas[[#This Row],[Data]])</f>
        <v>2024</v>
      </c>
      <c r="L91">
        <f>MONTH(projeto_final_reservas[[#This Row],[Data]])</f>
        <v>3</v>
      </c>
    </row>
    <row r="92" spans="1:12">
      <c r="A92" s="28">
        <v>2093</v>
      </c>
      <c r="B92" s="25">
        <v>45368</v>
      </c>
      <c r="C92" s="26" t="s">
        <v>62</v>
      </c>
      <c r="D92" s="26" t="s">
        <v>45</v>
      </c>
      <c r="E92" s="26" t="s">
        <v>48</v>
      </c>
      <c r="F92" s="26" t="s">
        <v>46</v>
      </c>
      <c r="G92" s="27">
        <v>1905</v>
      </c>
      <c r="H92" s="27">
        <v>95.25</v>
      </c>
      <c r="I92" s="26" t="s">
        <v>47</v>
      </c>
      <c r="J92">
        <v>5</v>
      </c>
      <c r="K92">
        <f>YEAR(projeto_final_reservas[[#This Row],[Data]])</f>
        <v>2024</v>
      </c>
      <c r="L92">
        <f>MONTH(projeto_final_reservas[[#This Row],[Data]])</f>
        <v>3</v>
      </c>
    </row>
    <row r="93" spans="1:12">
      <c r="A93" s="28">
        <v>2094</v>
      </c>
      <c r="B93" s="25">
        <v>45369</v>
      </c>
      <c r="C93" s="26" t="s">
        <v>74</v>
      </c>
      <c r="D93" s="26" t="s">
        <v>45</v>
      </c>
      <c r="E93" s="26" t="s">
        <v>51</v>
      </c>
      <c r="F93" s="26" t="s">
        <v>46</v>
      </c>
      <c r="G93" s="27">
        <v>1940</v>
      </c>
      <c r="H93" s="27">
        <v>97</v>
      </c>
      <c r="I93" s="26" t="s">
        <v>47</v>
      </c>
      <c r="J93">
        <v>5</v>
      </c>
      <c r="K93">
        <f>YEAR(projeto_final_reservas[[#This Row],[Data]])</f>
        <v>2024</v>
      </c>
      <c r="L93">
        <f>MONTH(projeto_final_reservas[[#This Row],[Data]])</f>
        <v>3</v>
      </c>
    </row>
    <row r="94" spans="1:12">
      <c r="A94" s="28">
        <v>2095</v>
      </c>
      <c r="B94" s="25">
        <v>45370</v>
      </c>
      <c r="C94" s="26" t="s">
        <v>74</v>
      </c>
      <c r="D94" s="26" t="s">
        <v>45</v>
      </c>
      <c r="E94" s="26" t="s">
        <v>77</v>
      </c>
      <c r="F94" s="26" t="s">
        <v>46</v>
      </c>
      <c r="G94" s="27">
        <v>1975</v>
      </c>
      <c r="H94" s="27">
        <v>98.75</v>
      </c>
      <c r="I94" s="26" t="s">
        <v>52</v>
      </c>
      <c r="J94">
        <v>5</v>
      </c>
      <c r="K94">
        <f>YEAR(projeto_final_reservas[[#This Row],[Data]])</f>
        <v>2024</v>
      </c>
      <c r="L94">
        <f>MONTH(projeto_final_reservas[[#This Row],[Data]])</f>
        <v>3</v>
      </c>
    </row>
    <row r="95" spans="1:12">
      <c r="A95" s="28">
        <v>2096</v>
      </c>
      <c r="B95" s="25">
        <v>45371</v>
      </c>
      <c r="C95" s="26" t="s">
        <v>68</v>
      </c>
      <c r="D95" s="26" t="s">
        <v>55</v>
      </c>
      <c r="E95" s="26" t="s">
        <v>77</v>
      </c>
      <c r="F95" s="26" t="s">
        <v>61</v>
      </c>
      <c r="G95" s="27">
        <v>2010</v>
      </c>
      <c r="H95" s="27">
        <v>100.5</v>
      </c>
      <c r="I95" s="26" t="s">
        <v>47</v>
      </c>
      <c r="J95">
        <v>4</v>
      </c>
      <c r="K95">
        <f>YEAR(projeto_final_reservas[[#This Row],[Data]])</f>
        <v>2024</v>
      </c>
      <c r="L95">
        <f>MONTH(projeto_final_reservas[[#This Row],[Data]])</f>
        <v>3</v>
      </c>
    </row>
    <row r="96" spans="1:12">
      <c r="A96" s="28">
        <v>2097</v>
      </c>
      <c r="B96" s="25">
        <v>45372</v>
      </c>
      <c r="C96" s="26" t="s">
        <v>70</v>
      </c>
      <c r="D96" s="26" t="s">
        <v>55</v>
      </c>
      <c r="E96" s="26" t="s">
        <v>51</v>
      </c>
      <c r="F96" s="26" t="s">
        <v>46</v>
      </c>
      <c r="G96" s="27">
        <v>2045</v>
      </c>
      <c r="H96" s="27">
        <v>102.25</v>
      </c>
      <c r="I96" s="26" t="s">
        <v>52</v>
      </c>
      <c r="J96">
        <v>4</v>
      </c>
      <c r="K96">
        <f>YEAR(projeto_final_reservas[[#This Row],[Data]])</f>
        <v>2024</v>
      </c>
      <c r="L96">
        <f>MONTH(projeto_final_reservas[[#This Row],[Data]])</f>
        <v>3</v>
      </c>
    </row>
    <row r="97" spans="1:12">
      <c r="A97" s="28">
        <v>2098</v>
      </c>
      <c r="B97" s="25">
        <v>45373</v>
      </c>
      <c r="C97" s="26" t="s">
        <v>73</v>
      </c>
      <c r="D97" s="26" t="s">
        <v>45</v>
      </c>
      <c r="E97" s="26" t="s">
        <v>56</v>
      </c>
      <c r="F97" s="26" t="s">
        <v>46</v>
      </c>
      <c r="G97" s="27">
        <v>2080</v>
      </c>
      <c r="H97" s="27">
        <v>104</v>
      </c>
      <c r="I97" s="26" t="s">
        <v>47</v>
      </c>
      <c r="J97">
        <v>5</v>
      </c>
      <c r="K97">
        <f>YEAR(projeto_final_reservas[[#This Row],[Data]])</f>
        <v>2024</v>
      </c>
      <c r="L97">
        <f>MONTH(projeto_final_reservas[[#This Row],[Data]])</f>
        <v>3</v>
      </c>
    </row>
    <row r="98" spans="1:12">
      <c r="A98" s="28">
        <v>2099</v>
      </c>
      <c r="B98" s="25">
        <v>45374</v>
      </c>
      <c r="C98" s="26" t="s">
        <v>44</v>
      </c>
      <c r="D98" s="26" t="s">
        <v>45</v>
      </c>
      <c r="E98" s="26" t="s">
        <v>48</v>
      </c>
      <c r="F98" s="26" t="s">
        <v>46</v>
      </c>
      <c r="G98" s="27">
        <v>2115</v>
      </c>
      <c r="H98" s="27">
        <v>105.75</v>
      </c>
      <c r="I98" s="26" t="s">
        <v>47</v>
      </c>
      <c r="J98">
        <v>5</v>
      </c>
      <c r="K98">
        <f>YEAR(projeto_final_reservas[[#This Row],[Data]])</f>
        <v>2024</v>
      </c>
      <c r="L98">
        <f>MONTH(projeto_final_reservas[[#This Row],[Data]])</f>
        <v>3</v>
      </c>
    </row>
    <row r="99" spans="1:12">
      <c r="A99" s="28">
        <v>2100</v>
      </c>
      <c r="B99" s="25">
        <v>45375</v>
      </c>
      <c r="C99" s="26" t="s">
        <v>70</v>
      </c>
      <c r="D99" s="26" t="s">
        <v>45</v>
      </c>
      <c r="E99" s="26" t="s">
        <v>48</v>
      </c>
      <c r="F99" s="26" t="s">
        <v>61</v>
      </c>
      <c r="G99" s="27">
        <v>2150</v>
      </c>
      <c r="H99" s="27">
        <v>107.5</v>
      </c>
      <c r="I99" s="26" t="s">
        <v>52</v>
      </c>
      <c r="J99">
        <v>5</v>
      </c>
      <c r="K99">
        <f>YEAR(projeto_final_reservas[[#This Row],[Data]])</f>
        <v>2024</v>
      </c>
      <c r="L99">
        <f>MONTH(projeto_final_reservas[[#This Row],[Data]])</f>
        <v>3</v>
      </c>
    </row>
    <row r="100" spans="1:12">
      <c r="A100" s="28">
        <v>2101</v>
      </c>
      <c r="B100" s="25">
        <v>45376</v>
      </c>
      <c r="C100" s="26" t="s">
        <v>53</v>
      </c>
      <c r="D100" s="26" t="s">
        <v>55</v>
      </c>
      <c r="E100" s="26" t="s">
        <v>51</v>
      </c>
      <c r="F100" s="26" t="s">
        <v>61</v>
      </c>
      <c r="G100" s="27">
        <v>2185</v>
      </c>
      <c r="H100" s="27">
        <v>109.25</v>
      </c>
      <c r="I100" s="26" t="s">
        <v>47</v>
      </c>
      <c r="J100">
        <v>5</v>
      </c>
      <c r="K100">
        <f>YEAR(projeto_final_reservas[[#This Row],[Data]])</f>
        <v>2024</v>
      </c>
      <c r="L100">
        <f>MONTH(projeto_final_reservas[[#This Row],[Data]])</f>
        <v>3</v>
      </c>
    </row>
    <row r="101" spans="1:12">
      <c r="A101" s="28">
        <v>2102</v>
      </c>
      <c r="B101" s="25">
        <v>45377</v>
      </c>
      <c r="C101" s="26" t="s">
        <v>62</v>
      </c>
      <c r="D101" s="26" t="s">
        <v>55</v>
      </c>
      <c r="E101" s="26" t="s">
        <v>77</v>
      </c>
      <c r="F101" s="26" t="s">
        <v>54</v>
      </c>
      <c r="G101" s="27">
        <v>2220</v>
      </c>
      <c r="H101" s="27">
        <v>111</v>
      </c>
      <c r="I101" s="26" t="s">
        <v>52</v>
      </c>
      <c r="J101">
        <v>5</v>
      </c>
      <c r="K101">
        <f>YEAR(projeto_final_reservas[[#This Row],[Data]])</f>
        <v>2024</v>
      </c>
      <c r="L101">
        <f>MONTH(projeto_final_reservas[[#This Row],[Data]])</f>
        <v>3</v>
      </c>
    </row>
    <row r="102" spans="1:12">
      <c r="A102" s="28">
        <v>2103</v>
      </c>
      <c r="B102" s="25">
        <v>45378</v>
      </c>
      <c r="C102" s="26" t="s">
        <v>74</v>
      </c>
      <c r="D102" s="26" t="s">
        <v>45</v>
      </c>
      <c r="E102" s="26" t="s">
        <v>77</v>
      </c>
      <c r="F102" s="26" t="s">
        <v>46</v>
      </c>
      <c r="G102" s="27">
        <v>2255</v>
      </c>
      <c r="H102" s="27">
        <v>112.75</v>
      </c>
      <c r="I102" s="26" t="s">
        <v>47</v>
      </c>
      <c r="J102">
        <v>5</v>
      </c>
      <c r="K102">
        <f>YEAR(projeto_final_reservas[[#This Row],[Data]])</f>
        <v>2024</v>
      </c>
      <c r="L102">
        <f>MONTH(projeto_final_reservas[[#This Row],[Data]])</f>
        <v>3</v>
      </c>
    </row>
    <row r="103" spans="1:12">
      <c r="A103" s="28">
        <v>2104</v>
      </c>
      <c r="B103" s="25">
        <v>45379</v>
      </c>
      <c r="C103" s="26" t="s">
        <v>74</v>
      </c>
      <c r="D103" s="26" t="s">
        <v>45</v>
      </c>
      <c r="E103" s="26" t="s">
        <v>51</v>
      </c>
      <c r="F103" s="26" t="s">
        <v>46</v>
      </c>
      <c r="G103" s="27">
        <v>2290</v>
      </c>
      <c r="H103" s="27">
        <v>114.5</v>
      </c>
      <c r="I103" s="26" t="s">
        <v>47</v>
      </c>
      <c r="J103">
        <v>4</v>
      </c>
      <c r="K103">
        <f>YEAR(projeto_final_reservas[[#This Row],[Data]])</f>
        <v>2024</v>
      </c>
      <c r="L103">
        <f>MONTH(projeto_final_reservas[[#This Row],[Data]])</f>
        <v>3</v>
      </c>
    </row>
    <row r="104" spans="1:12">
      <c r="A104" s="28">
        <v>2105</v>
      </c>
      <c r="B104" s="25">
        <v>45380</v>
      </c>
      <c r="C104" s="26" t="s">
        <v>62</v>
      </c>
      <c r="D104" s="26" t="s">
        <v>45</v>
      </c>
      <c r="E104" s="26" t="s">
        <v>56</v>
      </c>
      <c r="F104" s="26" t="s">
        <v>54</v>
      </c>
      <c r="G104" s="27">
        <v>2325</v>
      </c>
      <c r="H104" s="27">
        <v>116.25</v>
      </c>
      <c r="I104" s="26" t="s">
        <v>52</v>
      </c>
      <c r="J104">
        <v>4</v>
      </c>
      <c r="K104">
        <f>YEAR(projeto_final_reservas[[#This Row],[Data]])</f>
        <v>2024</v>
      </c>
      <c r="L104">
        <f>MONTH(projeto_final_reservas[[#This Row],[Data]])</f>
        <v>3</v>
      </c>
    </row>
    <row r="105" spans="1:12">
      <c r="A105" s="28">
        <v>2106</v>
      </c>
      <c r="B105" s="25">
        <v>45381</v>
      </c>
      <c r="C105" s="26" t="s">
        <v>74</v>
      </c>
      <c r="D105" s="26" t="s">
        <v>55</v>
      </c>
      <c r="E105" s="26" t="s">
        <v>48</v>
      </c>
      <c r="F105" s="26" t="s">
        <v>46</v>
      </c>
      <c r="G105" s="27">
        <v>2360</v>
      </c>
      <c r="H105" s="27">
        <v>118</v>
      </c>
      <c r="I105" s="26" t="s">
        <v>47</v>
      </c>
      <c r="J105">
        <v>5</v>
      </c>
      <c r="K105">
        <f>YEAR(projeto_final_reservas[[#This Row],[Data]])</f>
        <v>2024</v>
      </c>
      <c r="L105">
        <f>MONTH(projeto_final_reservas[[#This Row],[Data]])</f>
        <v>3</v>
      </c>
    </row>
    <row r="106" spans="1:12">
      <c r="A106" s="28">
        <v>2107</v>
      </c>
      <c r="B106" s="25">
        <v>45382</v>
      </c>
      <c r="C106" s="26" t="s">
        <v>74</v>
      </c>
      <c r="D106" s="26" t="s">
        <v>55</v>
      </c>
      <c r="E106" s="26" t="s">
        <v>48</v>
      </c>
      <c r="F106" s="26" t="s">
        <v>46</v>
      </c>
      <c r="G106" s="27">
        <v>2395</v>
      </c>
      <c r="H106" s="27">
        <v>119.75</v>
      </c>
      <c r="I106" s="26" t="s">
        <v>52</v>
      </c>
      <c r="J106">
        <v>5</v>
      </c>
      <c r="K106">
        <f>YEAR(projeto_final_reservas[[#This Row],[Data]])</f>
        <v>2024</v>
      </c>
      <c r="L106">
        <f>MONTH(projeto_final_reservas[[#This Row],[Data]])</f>
        <v>3</v>
      </c>
    </row>
    <row r="107" spans="1:12">
      <c r="A107" s="28">
        <v>2108</v>
      </c>
      <c r="B107" s="25">
        <v>45383</v>
      </c>
      <c r="C107" s="26" t="s">
        <v>68</v>
      </c>
      <c r="D107" s="26" t="s">
        <v>45</v>
      </c>
      <c r="E107" s="26" t="s">
        <v>51</v>
      </c>
      <c r="F107" s="26" t="s">
        <v>46</v>
      </c>
      <c r="G107" s="27">
        <v>2430</v>
      </c>
      <c r="H107" s="27">
        <v>121.5</v>
      </c>
      <c r="I107" s="26" t="s">
        <v>47</v>
      </c>
      <c r="J107">
        <v>5</v>
      </c>
      <c r="K107">
        <f>YEAR(projeto_final_reservas[[#This Row],[Data]])</f>
        <v>2024</v>
      </c>
      <c r="L107">
        <f>MONTH(projeto_final_reservas[[#This Row],[Data]])</f>
        <v>4</v>
      </c>
    </row>
    <row r="108" spans="1:12">
      <c r="A108" s="28">
        <v>2109</v>
      </c>
      <c r="B108" s="25">
        <v>45384</v>
      </c>
      <c r="C108" s="26" t="s">
        <v>68</v>
      </c>
      <c r="D108" s="26" t="s">
        <v>45</v>
      </c>
      <c r="E108" s="26" t="s">
        <v>77</v>
      </c>
      <c r="F108" s="26" t="s">
        <v>46</v>
      </c>
      <c r="G108" s="27">
        <v>2465</v>
      </c>
      <c r="H108" s="27">
        <v>123.25</v>
      </c>
      <c r="I108" s="26" t="s">
        <v>47</v>
      </c>
      <c r="J108">
        <v>5</v>
      </c>
      <c r="K108">
        <f>YEAR(projeto_final_reservas[[#This Row],[Data]])</f>
        <v>2024</v>
      </c>
      <c r="L108">
        <f>MONTH(projeto_final_reservas[[#This Row],[Data]])</f>
        <v>4</v>
      </c>
    </row>
    <row r="109" spans="1:12">
      <c r="A109" s="28">
        <v>2110</v>
      </c>
      <c r="B109" s="25">
        <v>45385</v>
      </c>
      <c r="C109" s="26" t="s">
        <v>44</v>
      </c>
      <c r="D109" s="26" t="s">
        <v>45</v>
      </c>
      <c r="E109" s="26" t="s">
        <v>77</v>
      </c>
      <c r="F109" s="26" t="s">
        <v>46</v>
      </c>
      <c r="G109" s="27">
        <v>2500</v>
      </c>
      <c r="H109" s="27">
        <v>125</v>
      </c>
      <c r="I109" s="26" t="s">
        <v>52</v>
      </c>
      <c r="J109">
        <v>5</v>
      </c>
      <c r="K109">
        <f>YEAR(projeto_final_reservas[[#This Row],[Data]])</f>
        <v>2024</v>
      </c>
      <c r="L109">
        <f>MONTH(projeto_final_reservas[[#This Row],[Data]])</f>
        <v>4</v>
      </c>
    </row>
    <row r="110" spans="1:12">
      <c r="A110" s="28">
        <v>2111</v>
      </c>
      <c r="B110" s="25">
        <v>45386</v>
      </c>
      <c r="C110" s="26" t="s">
        <v>62</v>
      </c>
      <c r="D110" s="26" t="s">
        <v>55</v>
      </c>
      <c r="E110" s="26" t="s">
        <v>51</v>
      </c>
      <c r="F110" s="26" t="s">
        <v>54</v>
      </c>
      <c r="G110" s="27">
        <v>2535</v>
      </c>
      <c r="H110" s="27">
        <v>126.75</v>
      </c>
      <c r="I110" s="26" t="s">
        <v>47</v>
      </c>
      <c r="J110">
        <v>5</v>
      </c>
      <c r="K110">
        <f>YEAR(projeto_final_reservas[[#This Row],[Data]])</f>
        <v>2024</v>
      </c>
      <c r="L110">
        <f>MONTH(projeto_final_reservas[[#This Row],[Data]])</f>
        <v>4</v>
      </c>
    </row>
    <row r="111" spans="1:12">
      <c r="A111" s="28">
        <v>2112</v>
      </c>
      <c r="B111" s="25">
        <v>45387</v>
      </c>
      <c r="C111" s="26" t="s">
        <v>68</v>
      </c>
      <c r="D111" s="26" t="s">
        <v>55</v>
      </c>
      <c r="E111" s="26" t="s">
        <v>56</v>
      </c>
      <c r="F111" s="26" t="s">
        <v>61</v>
      </c>
      <c r="G111" s="27">
        <v>2570</v>
      </c>
      <c r="H111" s="27">
        <v>128.5</v>
      </c>
      <c r="I111" s="26" t="s">
        <v>52</v>
      </c>
      <c r="J111">
        <v>5</v>
      </c>
      <c r="K111">
        <f>YEAR(projeto_final_reservas[[#This Row],[Data]])</f>
        <v>2024</v>
      </c>
      <c r="L111">
        <f>MONTH(projeto_final_reservas[[#This Row],[Data]])</f>
        <v>4</v>
      </c>
    </row>
    <row r="112" spans="1:12">
      <c r="A112" s="28">
        <v>2113</v>
      </c>
      <c r="B112" s="25">
        <v>45388</v>
      </c>
      <c r="C112" s="26" t="s">
        <v>74</v>
      </c>
      <c r="D112" s="26" t="s">
        <v>45</v>
      </c>
      <c r="E112" s="26" t="s">
        <v>48</v>
      </c>
      <c r="F112" s="26" t="s">
        <v>46</v>
      </c>
      <c r="G112" s="27">
        <v>2605</v>
      </c>
      <c r="H112" s="27">
        <v>130.25</v>
      </c>
      <c r="I112" s="26" t="s">
        <v>47</v>
      </c>
      <c r="J112">
        <v>3</v>
      </c>
      <c r="K112">
        <f>YEAR(projeto_final_reservas[[#This Row],[Data]])</f>
        <v>2024</v>
      </c>
      <c r="L112">
        <f>MONTH(projeto_final_reservas[[#This Row],[Data]])</f>
        <v>4</v>
      </c>
    </row>
    <row r="113" spans="1:12">
      <c r="A113" s="28">
        <v>2114</v>
      </c>
      <c r="B113" s="25">
        <v>45388</v>
      </c>
      <c r="C113" s="26" t="s">
        <v>68</v>
      </c>
      <c r="D113" s="26" t="s">
        <v>45</v>
      </c>
      <c r="E113" s="26" t="s">
        <v>77</v>
      </c>
      <c r="F113" s="26" t="s">
        <v>46</v>
      </c>
      <c r="G113" s="27">
        <v>8967</v>
      </c>
      <c r="H113" s="27">
        <v>448.35</v>
      </c>
      <c r="I113" s="26" t="s">
        <v>47</v>
      </c>
      <c r="J113">
        <v>5</v>
      </c>
      <c r="K113">
        <f>YEAR(projeto_final_reservas[[#This Row],[Data]])</f>
        <v>2024</v>
      </c>
      <c r="L113">
        <f>MONTH(projeto_final_reservas[[#This Row],[Data]])</f>
        <v>4</v>
      </c>
    </row>
    <row r="114" spans="1:12">
      <c r="A114" s="28">
        <v>2115</v>
      </c>
      <c r="B114" s="25">
        <v>45388</v>
      </c>
      <c r="C114" s="26" t="s">
        <v>68</v>
      </c>
      <c r="D114" s="26" t="s">
        <v>45</v>
      </c>
      <c r="E114" s="26" t="s">
        <v>51</v>
      </c>
      <c r="F114" s="26" t="s">
        <v>46</v>
      </c>
      <c r="G114" s="27">
        <v>7896</v>
      </c>
      <c r="H114" s="27">
        <v>394.8</v>
      </c>
      <c r="I114" s="26" t="s">
        <v>47</v>
      </c>
      <c r="J114">
        <v>5</v>
      </c>
      <c r="K114">
        <f>YEAR(projeto_final_reservas[[#This Row],[Data]])</f>
        <v>2024</v>
      </c>
      <c r="L114">
        <f>MONTH(projeto_final_reservas[[#This Row],[Data]])</f>
        <v>4</v>
      </c>
    </row>
    <row r="115" spans="1:12">
      <c r="A115" s="28">
        <v>2116</v>
      </c>
      <c r="B115" s="25">
        <v>45388</v>
      </c>
      <c r="C115" s="26" t="s">
        <v>44</v>
      </c>
      <c r="D115" s="26" t="s">
        <v>45</v>
      </c>
      <c r="E115" s="26" t="s">
        <v>56</v>
      </c>
      <c r="F115" s="26" t="s">
        <v>46</v>
      </c>
      <c r="G115" s="27">
        <v>6543</v>
      </c>
      <c r="H115" s="27">
        <v>327.14999999999998</v>
      </c>
      <c r="I115" s="26" t="s">
        <v>47</v>
      </c>
      <c r="J115">
        <v>5</v>
      </c>
      <c r="K115">
        <f>YEAR(projeto_final_reservas[[#This Row],[Data]])</f>
        <v>2024</v>
      </c>
      <c r="L115">
        <f>MONTH(projeto_final_reservas[[#This Row],[Data]])</f>
        <v>4</v>
      </c>
    </row>
    <row r="116" spans="1:12">
      <c r="A116" s="28">
        <v>2117</v>
      </c>
      <c r="B116" s="25">
        <v>45388</v>
      </c>
      <c r="C116" s="26" t="s">
        <v>62</v>
      </c>
      <c r="D116" s="26" t="s">
        <v>45</v>
      </c>
      <c r="E116" s="26" t="s">
        <v>48</v>
      </c>
      <c r="F116" s="26" t="s">
        <v>54</v>
      </c>
      <c r="G116" s="27">
        <v>8765</v>
      </c>
      <c r="H116" s="27">
        <v>438.25</v>
      </c>
      <c r="I116" s="26" t="s">
        <v>47</v>
      </c>
      <c r="J116">
        <v>3</v>
      </c>
      <c r="K116">
        <f>YEAR(projeto_final_reservas[[#This Row],[Data]])</f>
        <v>2024</v>
      </c>
      <c r="L116">
        <f>MONTH(projeto_final_reservas[[#This Row],[Data]])</f>
        <v>4</v>
      </c>
    </row>
    <row r="117" spans="1:12">
      <c r="A117" s="28">
        <v>2118</v>
      </c>
      <c r="B117" s="25">
        <v>45388</v>
      </c>
      <c r="C117" s="26" t="s">
        <v>68</v>
      </c>
      <c r="D117" s="26" t="s">
        <v>45</v>
      </c>
      <c r="E117" s="26" t="s">
        <v>56</v>
      </c>
      <c r="F117" s="26" t="s">
        <v>46</v>
      </c>
      <c r="G117" s="27">
        <v>9456</v>
      </c>
      <c r="H117" s="27">
        <v>472.8</v>
      </c>
      <c r="I117" s="26" t="s">
        <v>47</v>
      </c>
      <c r="J117">
        <v>5</v>
      </c>
      <c r="K117">
        <f>YEAR(projeto_final_reservas[[#This Row],[Data]])</f>
        <v>2024</v>
      </c>
      <c r="L117">
        <f>MONTH(projeto_final_reservas[[#This Row],[Data]])</f>
        <v>4</v>
      </c>
    </row>
    <row r="118" spans="1:12">
      <c r="A118" s="28">
        <v>2119</v>
      </c>
      <c r="B118" s="25">
        <v>45389</v>
      </c>
      <c r="C118" s="26" t="s">
        <v>74</v>
      </c>
      <c r="D118" s="26" t="s">
        <v>45</v>
      </c>
      <c r="E118" s="26" t="s">
        <v>48</v>
      </c>
      <c r="F118" s="26" t="s">
        <v>46</v>
      </c>
      <c r="G118" s="27">
        <v>2640</v>
      </c>
      <c r="H118" s="27">
        <v>132</v>
      </c>
      <c r="I118" s="26" t="s">
        <v>47</v>
      </c>
      <c r="J118">
        <v>5</v>
      </c>
      <c r="K118">
        <f>YEAR(projeto_final_reservas[[#This Row],[Data]])</f>
        <v>2024</v>
      </c>
      <c r="L118">
        <f>MONTH(projeto_final_reservas[[#This Row],[Data]])</f>
        <v>4</v>
      </c>
    </row>
    <row r="119" spans="1:12">
      <c r="A119" s="28">
        <v>2120</v>
      </c>
      <c r="B119" s="25">
        <v>45390</v>
      </c>
      <c r="C119" s="26" t="s">
        <v>68</v>
      </c>
      <c r="D119" s="26" t="s">
        <v>45</v>
      </c>
      <c r="E119" s="26" t="s">
        <v>51</v>
      </c>
      <c r="F119" s="26" t="s">
        <v>61</v>
      </c>
      <c r="G119" s="27">
        <v>2675</v>
      </c>
      <c r="H119" s="27">
        <v>133.75</v>
      </c>
      <c r="I119" s="26" t="s">
        <v>52</v>
      </c>
      <c r="J119">
        <v>5</v>
      </c>
      <c r="K119">
        <f>YEAR(projeto_final_reservas[[#This Row],[Data]])</f>
        <v>2024</v>
      </c>
      <c r="L119">
        <f>MONTH(projeto_final_reservas[[#This Row],[Data]])</f>
        <v>4</v>
      </c>
    </row>
    <row r="120" spans="1:12">
      <c r="A120" s="28">
        <v>2121</v>
      </c>
      <c r="B120" s="25">
        <v>45391</v>
      </c>
      <c r="C120" s="26" t="s">
        <v>68</v>
      </c>
      <c r="D120" s="26" t="s">
        <v>55</v>
      </c>
      <c r="E120" s="26" t="s">
        <v>77</v>
      </c>
      <c r="F120" s="26" t="s">
        <v>46</v>
      </c>
      <c r="G120" s="27">
        <v>2710</v>
      </c>
      <c r="H120" s="27">
        <v>135.5</v>
      </c>
      <c r="I120" s="26" t="s">
        <v>47</v>
      </c>
      <c r="J120">
        <v>5</v>
      </c>
      <c r="K120">
        <f>YEAR(projeto_final_reservas[[#This Row],[Data]])</f>
        <v>2024</v>
      </c>
      <c r="L120">
        <f>MONTH(projeto_final_reservas[[#This Row],[Data]])</f>
        <v>4</v>
      </c>
    </row>
    <row r="121" spans="1:12">
      <c r="A121" s="28">
        <v>2122</v>
      </c>
      <c r="B121" s="25">
        <v>45392</v>
      </c>
      <c r="C121" s="26" t="s">
        <v>74</v>
      </c>
      <c r="D121" s="26" t="s">
        <v>55</v>
      </c>
      <c r="E121" s="26" t="s">
        <v>77</v>
      </c>
      <c r="F121" s="26" t="s">
        <v>46</v>
      </c>
      <c r="G121" s="27">
        <v>2745</v>
      </c>
      <c r="H121" s="27">
        <v>137.25</v>
      </c>
      <c r="I121" s="26" t="s">
        <v>52</v>
      </c>
      <c r="J121">
        <v>4</v>
      </c>
      <c r="K121">
        <f>YEAR(projeto_final_reservas[[#This Row],[Data]])</f>
        <v>2024</v>
      </c>
      <c r="L121">
        <f>MONTH(projeto_final_reservas[[#This Row],[Data]])</f>
        <v>4</v>
      </c>
    </row>
    <row r="122" spans="1:12">
      <c r="A122" s="28">
        <v>2123</v>
      </c>
      <c r="B122" s="25">
        <v>45393</v>
      </c>
      <c r="C122" s="26" t="s">
        <v>74</v>
      </c>
      <c r="D122" s="26" t="s">
        <v>45</v>
      </c>
      <c r="E122" s="26" t="s">
        <v>51</v>
      </c>
      <c r="F122" s="26" t="s">
        <v>46</v>
      </c>
      <c r="G122" s="27">
        <v>2780</v>
      </c>
      <c r="H122" s="27">
        <v>139</v>
      </c>
      <c r="I122" s="26" t="s">
        <v>47</v>
      </c>
      <c r="J122">
        <v>5</v>
      </c>
      <c r="K122">
        <f>YEAR(projeto_final_reservas[[#This Row],[Data]])</f>
        <v>2024</v>
      </c>
      <c r="L122">
        <f>MONTH(projeto_final_reservas[[#This Row],[Data]])</f>
        <v>4</v>
      </c>
    </row>
    <row r="123" spans="1:12">
      <c r="A123" s="28">
        <v>2124</v>
      </c>
      <c r="B123" s="25">
        <v>45394</v>
      </c>
      <c r="C123" s="26" t="s">
        <v>62</v>
      </c>
      <c r="D123" s="26" t="s">
        <v>45</v>
      </c>
      <c r="E123" s="26" t="s">
        <v>56</v>
      </c>
      <c r="F123" s="26" t="s">
        <v>46</v>
      </c>
      <c r="G123" s="27">
        <v>2815</v>
      </c>
      <c r="H123" s="27">
        <v>140.75</v>
      </c>
      <c r="I123" s="26" t="s">
        <v>47</v>
      </c>
      <c r="J123">
        <v>5</v>
      </c>
      <c r="K123">
        <f>YEAR(projeto_final_reservas[[#This Row],[Data]])</f>
        <v>2024</v>
      </c>
      <c r="L123">
        <f>MONTH(projeto_final_reservas[[#This Row],[Data]])</f>
        <v>4</v>
      </c>
    </row>
    <row r="124" spans="1:12">
      <c r="A124" s="28">
        <v>2125</v>
      </c>
      <c r="B124" s="25">
        <v>45395</v>
      </c>
      <c r="C124" s="26" t="s">
        <v>74</v>
      </c>
      <c r="D124" s="26" t="s">
        <v>45</v>
      </c>
      <c r="E124" s="26" t="s">
        <v>48</v>
      </c>
      <c r="F124" s="26" t="s">
        <v>54</v>
      </c>
      <c r="G124" s="27">
        <v>2850</v>
      </c>
      <c r="H124" s="27">
        <v>142.5</v>
      </c>
      <c r="I124" s="26" t="s">
        <v>52</v>
      </c>
      <c r="J124">
        <v>5</v>
      </c>
      <c r="K124">
        <f>YEAR(projeto_final_reservas[[#This Row],[Data]])</f>
        <v>2024</v>
      </c>
      <c r="L124">
        <f>MONTH(projeto_final_reservas[[#This Row],[Data]])</f>
        <v>4</v>
      </c>
    </row>
    <row r="125" spans="1:12">
      <c r="A125" s="28">
        <v>2126</v>
      </c>
      <c r="B125" s="25">
        <v>45396</v>
      </c>
      <c r="C125" s="26" t="s">
        <v>74</v>
      </c>
      <c r="D125" s="26" t="s">
        <v>55</v>
      </c>
      <c r="E125" s="26" t="s">
        <v>48</v>
      </c>
      <c r="F125" s="26" t="s">
        <v>46</v>
      </c>
      <c r="G125" s="27">
        <v>2885</v>
      </c>
      <c r="H125" s="27">
        <v>144.25</v>
      </c>
      <c r="I125" s="26" t="s">
        <v>47</v>
      </c>
      <c r="J125">
        <v>5</v>
      </c>
      <c r="K125">
        <f>YEAR(projeto_final_reservas[[#This Row],[Data]])</f>
        <v>2024</v>
      </c>
      <c r="L125">
        <f>MONTH(projeto_final_reservas[[#This Row],[Data]])</f>
        <v>4</v>
      </c>
    </row>
    <row r="126" spans="1:12">
      <c r="A126" s="28">
        <v>2127</v>
      </c>
      <c r="B126" s="25">
        <v>45397</v>
      </c>
      <c r="C126" s="26" t="s">
        <v>44</v>
      </c>
      <c r="D126" s="26" t="s">
        <v>55</v>
      </c>
      <c r="E126" s="26" t="s">
        <v>51</v>
      </c>
      <c r="F126" s="26" t="s">
        <v>61</v>
      </c>
      <c r="G126" s="27">
        <v>2920</v>
      </c>
      <c r="H126" s="27">
        <v>146</v>
      </c>
      <c r="I126" s="26" t="s">
        <v>52</v>
      </c>
      <c r="J126">
        <v>4</v>
      </c>
      <c r="K126">
        <f>YEAR(projeto_final_reservas[[#This Row],[Data]])</f>
        <v>2024</v>
      </c>
      <c r="L126">
        <f>MONTH(projeto_final_reservas[[#This Row],[Data]])</f>
        <v>4</v>
      </c>
    </row>
    <row r="127" spans="1:12">
      <c r="A127" s="28">
        <v>2128</v>
      </c>
      <c r="B127" s="25">
        <v>45398</v>
      </c>
      <c r="C127" s="26" t="s">
        <v>68</v>
      </c>
      <c r="D127" s="26" t="s">
        <v>45</v>
      </c>
      <c r="E127" s="26" t="s">
        <v>77</v>
      </c>
      <c r="F127" s="26" t="s">
        <v>46</v>
      </c>
      <c r="G127" s="27">
        <v>2955</v>
      </c>
      <c r="H127" s="27">
        <v>147.75</v>
      </c>
      <c r="I127" s="26" t="s">
        <v>47</v>
      </c>
      <c r="J127">
        <v>4</v>
      </c>
      <c r="K127">
        <f>YEAR(projeto_final_reservas[[#This Row],[Data]])</f>
        <v>2024</v>
      </c>
      <c r="L127">
        <f>MONTH(projeto_final_reservas[[#This Row],[Data]])</f>
        <v>4</v>
      </c>
    </row>
    <row r="128" spans="1:12">
      <c r="A128" s="28">
        <v>2129</v>
      </c>
      <c r="B128" s="25">
        <v>45399</v>
      </c>
      <c r="C128" s="26" t="s">
        <v>74</v>
      </c>
      <c r="D128" s="26" t="s">
        <v>45</v>
      </c>
      <c r="E128" s="26" t="s">
        <v>77</v>
      </c>
      <c r="F128" s="26" t="s">
        <v>46</v>
      </c>
      <c r="G128" s="27">
        <v>2990</v>
      </c>
      <c r="H128" s="27">
        <v>149.5</v>
      </c>
      <c r="I128" s="26" t="s">
        <v>47</v>
      </c>
      <c r="J128">
        <v>5</v>
      </c>
      <c r="K128">
        <f>YEAR(projeto_final_reservas[[#This Row],[Data]])</f>
        <v>2024</v>
      </c>
      <c r="L128">
        <f>MONTH(projeto_final_reservas[[#This Row],[Data]])</f>
        <v>4</v>
      </c>
    </row>
    <row r="129" spans="1:12">
      <c r="A129" s="28">
        <v>2130</v>
      </c>
      <c r="B129" s="25">
        <v>45400</v>
      </c>
      <c r="C129" s="26" t="s">
        <v>68</v>
      </c>
      <c r="D129" s="26" t="s">
        <v>45</v>
      </c>
      <c r="E129" s="26" t="s">
        <v>51</v>
      </c>
      <c r="F129" s="26" t="s">
        <v>46</v>
      </c>
      <c r="G129" s="27">
        <v>3025</v>
      </c>
      <c r="H129" s="27">
        <v>151.25</v>
      </c>
      <c r="I129" s="26" t="s">
        <v>52</v>
      </c>
      <c r="J129">
        <v>5</v>
      </c>
      <c r="K129">
        <f>YEAR(projeto_final_reservas[[#This Row],[Data]])</f>
        <v>2024</v>
      </c>
      <c r="L129">
        <f>MONTH(projeto_final_reservas[[#This Row],[Data]])</f>
        <v>4</v>
      </c>
    </row>
    <row r="130" spans="1:12">
      <c r="A130" s="28">
        <v>2131</v>
      </c>
      <c r="B130" s="25">
        <v>45401</v>
      </c>
      <c r="C130" s="26" t="s">
        <v>62</v>
      </c>
      <c r="D130" s="26" t="s">
        <v>55</v>
      </c>
      <c r="E130" s="26" t="s">
        <v>56</v>
      </c>
      <c r="F130" s="26" t="s">
        <v>46</v>
      </c>
      <c r="G130" s="27">
        <v>3060</v>
      </c>
      <c r="H130" s="27">
        <v>153</v>
      </c>
      <c r="I130" s="26" t="s">
        <v>47</v>
      </c>
      <c r="J130">
        <v>5</v>
      </c>
      <c r="K130">
        <f>YEAR(projeto_final_reservas[[#This Row],[Data]])</f>
        <v>2024</v>
      </c>
      <c r="L130">
        <f>MONTH(projeto_final_reservas[[#This Row],[Data]])</f>
        <v>4</v>
      </c>
    </row>
    <row r="131" spans="1:12">
      <c r="A131" s="28">
        <v>2132</v>
      </c>
      <c r="B131" s="25">
        <v>45402</v>
      </c>
      <c r="C131" s="26" t="s">
        <v>68</v>
      </c>
      <c r="D131" s="26" t="s">
        <v>55</v>
      </c>
      <c r="E131" s="26" t="s">
        <v>48</v>
      </c>
      <c r="F131" s="26" t="s">
        <v>46</v>
      </c>
      <c r="G131" s="27">
        <v>3095</v>
      </c>
      <c r="H131" s="27">
        <v>154.75</v>
      </c>
      <c r="I131" s="26" t="s">
        <v>52</v>
      </c>
      <c r="J131">
        <v>5</v>
      </c>
      <c r="K131">
        <f>YEAR(projeto_final_reservas[[#This Row],[Data]])</f>
        <v>2024</v>
      </c>
      <c r="L131">
        <f>MONTH(projeto_final_reservas[[#This Row],[Data]])</f>
        <v>4</v>
      </c>
    </row>
    <row r="132" spans="1:12">
      <c r="A132" s="28">
        <v>2133</v>
      </c>
      <c r="B132" s="25">
        <v>45402</v>
      </c>
      <c r="C132" s="26" t="s">
        <v>74</v>
      </c>
      <c r="D132" s="26" t="s">
        <v>55</v>
      </c>
      <c r="E132" s="26" t="s">
        <v>77</v>
      </c>
      <c r="F132" s="26" t="s">
        <v>46</v>
      </c>
      <c r="G132" s="27">
        <v>3456</v>
      </c>
      <c r="H132" s="27">
        <v>172.8</v>
      </c>
      <c r="I132" s="26" t="s">
        <v>47</v>
      </c>
      <c r="J132">
        <v>5</v>
      </c>
      <c r="K132">
        <f>YEAR(projeto_final_reservas[[#This Row],[Data]])</f>
        <v>2024</v>
      </c>
      <c r="L132">
        <f>MONTH(projeto_final_reservas[[#This Row],[Data]])</f>
        <v>4</v>
      </c>
    </row>
    <row r="133" spans="1:12">
      <c r="A133" s="28">
        <v>2134</v>
      </c>
      <c r="B133" s="25">
        <v>45402</v>
      </c>
      <c r="C133" s="26" t="s">
        <v>44</v>
      </c>
      <c r="D133" s="26" t="s">
        <v>55</v>
      </c>
      <c r="E133" s="26" t="s">
        <v>51</v>
      </c>
      <c r="F133" s="26" t="s">
        <v>46</v>
      </c>
      <c r="G133" s="27">
        <v>4567</v>
      </c>
      <c r="H133" s="27">
        <v>228.35</v>
      </c>
      <c r="I133" s="26" t="s">
        <v>47</v>
      </c>
      <c r="J133">
        <v>5</v>
      </c>
      <c r="K133">
        <f>YEAR(projeto_final_reservas[[#This Row],[Data]])</f>
        <v>2024</v>
      </c>
      <c r="L133">
        <f>MONTH(projeto_final_reservas[[#This Row],[Data]])</f>
        <v>4</v>
      </c>
    </row>
    <row r="134" spans="1:12">
      <c r="A134" s="28">
        <v>2135</v>
      </c>
      <c r="B134" s="25">
        <v>45402</v>
      </c>
      <c r="C134" s="26" t="s">
        <v>49</v>
      </c>
      <c r="D134" s="26" t="s">
        <v>55</v>
      </c>
      <c r="E134" s="26" t="s">
        <v>56</v>
      </c>
      <c r="F134" s="26" t="s">
        <v>46</v>
      </c>
      <c r="G134" s="27">
        <v>5345</v>
      </c>
      <c r="H134" s="27">
        <v>267.25</v>
      </c>
      <c r="I134" s="26" t="s">
        <v>47</v>
      </c>
      <c r="J134">
        <v>5</v>
      </c>
      <c r="K134">
        <f>YEAR(projeto_final_reservas[[#This Row],[Data]])</f>
        <v>2024</v>
      </c>
      <c r="L134">
        <f>MONTH(projeto_final_reservas[[#This Row],[Data]])</f>
        <v>4</v>
      </c>
    </row>
    <row r="135" spans="1:12">
      <c r="A135" s="28">
        <v>2136</v>
      </c>
      <c r="B135" s="25">
        <v>45402</v>
      </c>
      <c r="C135" s="26" t="s">
        <v>50</v>
      </c>
      <c r="D135" s="26" t="s">
        <v>55</v>
      </c>
      <c r="E135" s="26" t="s">
        <v>48</v>
      </c>
      <c r="F135" s="26" t="s">
        <v>54</v>
      </c>
      <c r="G135" s="27">
        <v>3456</v>
      </c>
      <c r="H135" s="27">
        <v>172.8</v>
      </c>
      <c r="I135" s="26" t="s">
        <v>47</v>
      </c>
      <c r="J135">
        <v>5</v>
      </c>
      <c r="K135">
        <f>YEAR(projeto_final_reservas[[#This Row],[Data]])</f>
        <v>2024</v>
      </c>
      <c r="L135">
        <f>MONTH(projeto_final_reservas[[#This Row],[Data]])</f>
        <v>4</v>
      </c>
    </row>
    <row r="136" spans="1:12">
      <c r="A136" s="28">
        <v>2137</v>
      </c>
      <c r="B136" s="25">
        <v>45403</v>
      </c>
      <c r="C136" s="26" t="s">
        <v>53</v>
      </c>
      <c r="D136" s="26" t="s">
        <v>45</v>
      </c>
      <c r="E136" s="26" t="s">
        <v>48</v>
      </c>
      <c r="F136" s="26" t="s">
        <v>46</v>
      </c>
      <c r="G136" s="27">
        <v>3130</v>
      </c>
      <c r="H136" s="27">
        <v>156.5</v>
      </c>
      <c r="I136" s="26" t="s">
        <v>47</v>
      </c>
      <c r="J136">
        <v>5</v>
      </c>
      <c r="K136">
        <f>YEAR(projeto_final_reservas[[#This Row],[Data]])</f>
        <v>2024</v>
      </c>
      <c r="L136">
        <f>MONTH(projeto_final_reservas[[#This Row],[Data]])</f>
        <v>4</v>
      </c>
    </row>
    <row r="137" spans="1:12">
      <c r="A137" s="28">
        <v>2138</v>
      </c>
      <c r="B137" s="25">
        <v>45404</v>
      </c>
      <c r="C137" s="26" t="s">
        <v>57</v>
      </c>
      <c r="D137" s="26" t="s">
        <v>45</v>
      </c>
      <c r="E137" s="26" t="s">
        <v>51</v>
      </c>
      <c r="F137" s="26" t="s">
        <v>46</v>
      </c>
      <c r="G137" s="27">
        <v>3165</v>
      </c>
      <c r="H137" s="27">
        <v>158.25</v>
      </c>
      <c r="I137" s="26" t="s">
        <v>47</v>
      </c>
      <c r="J137">
        <v>4</v>
      </c>
      <c r="K137">
        <f>YEAR(projeto_final_reservas[[#This Row],[Data]])</f>
        <v>2024</v>
      </c>
      <c r="L137">
        <f>MONTH(projeto_final_reservas[[#This Row],[Data]])</f>
        <v>4</v>
      </c>
    </row>
    <row r="138" spans="1:12">
      <c r="A138" s="28">
        <v>2139</v>
      </c>
      <c r="B138" s="25">
        <v>45405</v>
      </c>
      <c r="C138" s="26" t="s">
        <v>57</v>
      </c>
      <c r="D138" s="26" t="s">
        <v>45</v>
      </c>
      <c r="E138" s="26" t="s">
        <v>77</v>
      </c>
      <c r="F138" s="26" t="s">
        <v>46</v>
      </c>
      <c r="G138" s="27">
        <v>3200</v>
      </c>
      <c r="H138" s="27">
        <v>160</v>
      </c>
      <c r="I138" s="26" t="s">
        <v>52</v>
      </c>
      <c r="J138">
        <v>4</v>
      </c>
      <c r="K138">
        <f>YEAR(projeto_final_reservas[[#This Row],[Data]])</f>
        <v>2024</v>
      </c>
      <c r="L138">
        <f>MONTH(projeto_final_reservas[[#This Row],[Data]])</f>
        <v>4</v>
      </c>
    </row>
    <row r="139" spans="1:12">
      <c r="A139" s="28">
        <v>2140</v>
      </c>
      <c r="B139" s="25">
        <v>45406</v>
      </c>
      <c r="C139" s="26" t="s">
        <v>57</v>
      </c>
      <c r="D139" s="26" t="s">
        <v>55</v>
      </c>
      <c r="E139" s="26" t="s">
        <v>77</v>
      </c>
      <c r="F139" s="26" t="s">
        <v>61</v>
      </c>
      <c r="G139" s="27">
        <v>3235</v>
      </c>
      <c r="H139" s="27">
        <v>161.75</v>
      </c>
      <c r="I139" s="26" t="s">
        <v>47</v>
      </c>
      <c r="J139">
        <v>4</v>
      </c>
      <c r="K139">
        <f>YEAR(projeto_final_reservas[[#This Row],[Data]])</f>
        <v>2024</v>
      </c>
      <c r="L139">
        <f>MONTH(projeto_final_reservas[[#This Row],[Data]])</f>
        <v>4</v>
      </c>
    </row>
    <row r="140" spans="1:12">
      <c r="A140" s="28">
        <v>2141</v>
      </c>
      <c r="B140" s="25">
        <v>45407</v>
      </c>
      <c r="C140" s="26" t="s">
        <v>58</v>
      </c>
      <c r="D140" s="26" t="s">
        <v>55</v>
      </c>
      <c r="E140" s="26" t="s">
        <v>51</v>
      </c>
      <c r="F140" s="26" t="s">
        <v>46</v>
      </c>
      <c r="G140" s="27">
        <v>3270</v>
      </c>
      <c r="H140" s="27">
        <v>163.5</v>
      </c>
      <c r="I140" s="26" t="s">
        <v>52</v>
      </c>
      <c r="J140">
        <v>3</v>
      </c>
      <c r="K140">
        <f>YEAR(projeto_final_reservas[[#This Row],[Data]])</f>
        <v>2024</v>
      </c>
      <c r="L140">
        <f>MONTH(projeto_final_reservas[[#This Row],[Data]])</f>
        <v>4</v>
      </c>
    </row>
    <row r="141" spans="1:12">
      <c r="A141" s="28">
        <v>2142</v>
      </c>
      <c r="B141" s="25">
        <v>45408</v>
      </c>
      <c r="C141" s="26" t="s">
        <v>59</v>
      </c>
      <c r="D141" s="26" t="s">
        <v>45</v>
      </c>
      <c r="E141" s="26" t="s">
        <v>56</v>
      </c>
      <c r="F141" s="26" t="s">
        <v>46</v>
      </c>
      <c r="G141" s="27">
        <v>3305</v>
      </c>
      <c r="H141" s="27">
        <v>165.25</v>
      </c>
      <c r="I141" s="26" t="s">
        <v>47</v>
      </c>
      <c r="J141">
        <v>3</v>
      </c>
      <c r="K141">
        <f>YEAR(projeto_final_reservas[[#This Row],[Data]])</f>
        <v>2024</v>
      </c>
      <c r="L141">
        <f>MONTH(projeto_final_reservas[[#This Row],[Data]])</f>
        <v>4</v>
      </c>
    </row>
    <row r="142" spans="1:12">
      <c r="A142" s="28">
        <v>2143</v>
      </c>
      <c r="B142" s="25">
        <v>45409</v>
      </c>
      <c r="C142" s="26" t="s">
        <v>60</v>
      </c>
      <c r="D142" s="26" t="s">
        <v>45</v>
      </c>
      <c r="E142" s="26" t="s">
        <v>48</v>
      </c>
      <c r="F142" s="26" t="s">
        <v>46</v>
      </c>
      <c r="G142" s="27">
        <v>3340</v>
      </c>
      <c r="H142" s="27">
        <v>167</v>
      </c>
      <c r="I142" s="26" t="s">
        <v>47</v>
      </c>
      <c r="J142">
        <v>5</v>
      </c>
      <c r="K142">
        <f>YEAR(projeto_final_reservas[[#This Row],[Data]])</f>
        <v>2024</v>
      </c>
      <c r="L142">
        <f>MONTH(projeto_final_reservas[[#This Row],[Data]])</f>
        <v>4</v>
      </c>
    </row>
    <row r="143" spans="1:12">
      <c r="A143" s="28">
        <v>2144</v>
      </c>
      <c r="B143" s="25">
        <v>45410</v>
      </c>
      <c r="C143" s="26" t="s">
        <v>62</v>
      </c>
      <c r="D143" s="26" t="s">
        <v>45</v>
      </c>
      <c r="E143" s="26" t="s">
        <v>48</v>
      </c>
      <c r="F143" s="26" t="s">
        <v>54</v>
      </c>
      <c r="G143" s="27">
        <v>3375</v>
      </c>
      <c r="H143" s="27">
        <v>168.75</v>
      </c>
      <c r="I143" s="26" t="s">
        <v>52</v>
      </c>
      <c r="J143">
        <v>5</v>
      </c>
      <c r="K143">
        <f>YEAR(projeto_final_reservas[[#This Row],[Data]])</f>
        <v>2024</v>
      </c>
      <c r="L143">
        <f>MONTH(projeto_final_reservas[[#This Row],[Data]])</f>
        <v>4</v>
      </c>
    </row>
    <row r="144" spans="1:12">
      <c r="A144" s="28">
        <v>2145</v>
      </c>
      <c r="B144" s="25">
        <v>45411</v>
      </c>
      <c r="C144" s="26" t="s">
        <v>63</v>
      </c>
      <c r="D144" s="26" t="s">
        <v>55</v>
      </c>
      <c r="E144" s="26" t="s">
        <v>51</v>
      </c>
      <c r="F144" s="26" t="s">
        <v>46</v>
      </c>
      <c r="G144" s="27">
        <v>3410</v>
      </c>
      <c r="H144" s="27">
        <v>170.5</v>
      </c>
      <c r="I144" s="26" t="s">
        <v>47</v>
      </c>
      <c r="J144">
        <v>5</v>
      </c>
      <c r="K144">
        <f>YEAR(projeto_final_reservas[[#This Row],[Data]])</f>
        <v>2024</v>
      </c>
      <c r="L144">
        <f>MONTH(projeto_final_reservas[[#This Row],[Data]])</f>
        <v>4</v>
      </c>
    </row>
    <row r="145" spans="1:12">
      <c r="A145" s="28">
        <v>2146</v>
      </c>
      <c r="B145" s="25">
        <v>45412</v>
      </c>
      <c r="C145" s="26" t="s">
        <v>64</v>
      </c>
      <c r="D145" s="26" t="s">
        <v>55</v>
      </c>
      <c r="E145" s="26" t="s">
        <v>77</v>
      </c>
      <c r="F145" s="26" t="s">
        <v>46</v>
      </c>
      <c r="G145" s="27">
        <v>3445</v>
      </c>
      <c r="H145" s="27">
        <v>172.25</v>
      </c>
      <c r="I145" s="26" t="s">
        <v>52</v>
      </c>
      <c r="J145">
        <v>4</v>
      </c>
      <c r="K145">
        <f>YEAR(projeto_final_reservas[[#This Row],[Data]])</f>
        <v>2024</v>
      </c>
      <c r="L145">
        <f>MONTH(projeto_final_reservas[[#This Row],[Data]])</f>
        <v>4</v>
      </c>
    </row>
    <row r="146" spans="1:12">
      <c r="A146" s="28">
        <v>2147</v>
      </c>
      <c r="B146" s="25">
        <v>45413</v>
      </c>
      <c r="C146" s="26" t="s">
        <v>65</v>
      </c>
      <c r="D146" s="26" t="s">
        <v>45</v>
      </c>
      <c r="E146" s="26" t="s">
        <v>77</v>
      </c>
      <c r="F146" s="26" t="s">
        <v>46</v>
      </c>
      <c r="G146" s="27">
        <v>1730</v>
      </c>
      <c r="H146" s="27">
        <v>86.5</v>
      </c>
      <c r="I146" s="26" t="s">
        <v>47</v>
      </c>
      <c r="J146">
        <v>3</v>
      </c>
      <c r="K146">
        <f>YEAR(projeto_final_reservas[[#This Row],[Data]])</f>
        <v>2024</v>
      </c>
      <c r="L146">
        <f>MONTH(projeto_final_reservas[[#This Row],[Data]])</f>
        <v>5</v>
      </c>
    </row>
    <row r="147" spans="1:12">
      <c r="A147" s="28">
        <v>2148</v>
      </c>
      <c r="B147" s="25">
        <v>45414</v>
      </c>
      <c r="C147" s="26" t="s">
        <v>66</v>
      </c>
      <c r="D147" s="26" t="s">
        <v>45</v>
      </c>
      <c r="E147" s="26" t="s">
        <v>51</v>
      </c>
      <c r="F147" s="26" t="s">
        <v>46</v>
      </c>
      <c r="G147" s="27">
        <v>1765</v>
      </c>
      <c r="H147" s="27">
        <v>88.25</v>
      </c>
      <c r="I147" s="26" t="s">
        <v>47</v>
      </c>
      <c r="J147">
        <v>5</v>
      </c>
      <c r="K147">
        <f>YEAR(projeto_final_reservas[[#This Row],[Data]])</f>
        <v>2024</v>
      </c>
      <c r="L147">
        <f>MONTH(projeto_final_reservas[[#This Row],[Data]])</f>
        <v>5</v>
      </c>
    </row>
    <row r="148" spans="1:12">
      <c r="A148" s="28">
        <v>2149</v>
      </c>
      <c r="B148" s="25">
        <v>45415</v>
      </c>
      <c r="C148" s="26" t="s">
        <v>66</v>
      </c>
      <c r="D148" s="26" t="s">
        <v>45</v>
      </c>
      <c r="E148" s="26" t="s">
        <v>56</v>
      </c>
      <c r="F148" s="26" t="s">
        <v>54</v>
      </c>
      <c r="G148" s="27">
        <v>1800</v>
      </c>
      <c r="H148" s="27">
        <v>90</v>
      </c>
      <c r="I148" s="26" t="s">
        <v>52</v>
      </c>
      <c r="J148">
        <v>5</v>
      </c>
      <c r="K148">
        <f>YEAR(projeto_final_reservas[[#This Row],[Data]])</f>
        <v>2024</v>
      </c>
      <c r="L148">
        <f>MONTH(projeto_final_reservas[[#This Row],[Data]])</f>
        <v>5</v>
      </c>
    </row>
    <row r="149" spans="1:12">
      <c r="A149" s="28">
        <v>2150</v>
      </c>
      <c r="B149" s="25">
        <v>45416</v>
      </c>
      <c r="C149" s="26" t="s">
        <v>62</v>
      </c>
      <c r="D149" s="26" t="s">
        <v>55</v>
      </c>
      <c r="E149" s="26" t="s">
        <v>48</v>
      </c>
      <c r="F149" s="26" t="s">
        <v>46</v>
      </c>
      <c r="G149" s="27">
        <v>1835</v>
      </c>
      <c r="H149" s="27">
        <v>91.75</v>
      </c>
      <c r="I149" s="26" t="s">
        <v>47</v>
      </c>
      <c r="J149">
        <v>5</v>
      </c>
      <c r="K149">
        <f>YEAR(projeto_final_reservas[[#This Row],[Data]])</f>
        <v>2024</v>
      </c>
      <c r="L149">
        <f>MONTH(projeto_final_reservas[[#This Row],[Data]])</f>
        <v>5</v>
      </c>
    </row>
    <row r="150" spans="1:12">
      <c r="A150" s="28">
        <v>2151</v>
      </c>
      <c r="B150" s="25">
        <v>45417</v>
      </c>
      <c r="C150" s="26" t="s">
        <v>74</v>
      </c>
      <c r="D150" s="26" t="s">
        <v>55</v>
      </c>
      <c r="E150" s="26" t="s">
        <v>48</v>
      </c>
      <c r="F150" s="26" t="s">
        <v>46</v>
      </c>
      <c r="G150" s="27">
        <v>1870</v>
      </c>
      <c r="H150" s="27">
        <v>93.5</v>
      </c>
      <c r="I150" s="26" t="s">
        <v>52</v>
      </c>
      <c r="J150">
        <v>5</v>
      </c>
      <c r="K150">
        <f>YEAR(projeto_final_reservas[[#This Row],[Data]])</f>
        <v>2024</v>
      </c>
      <c r="L150">
        <f>MONTH(projeto_final_reservas[[#This Row],[Data]])</f>
        <v>5</v>
      </c>
    </row>
    <row r="151" spans="1:12">
      <c r="A151" s="28">
        <v>2152</v>
      </c>
      <c r="B151" s="25">
        <v>45418</v>
      </c>
      <c r="C151" s="26" t="s">
        <v>74</v>
      </c>
      <c r="D151" s="26" t="s">
        <v>45</v>
      </c>
      <c r="E151" s="26" t="s">
        <v>51</v>
      </c>
      <c r="F151" s="26" t="s">
        <v>61</v>
      </c>
      <c r="G151" s="27">
        <v>1905</v>
      </c>
      <c r="H151" s="27">
        <v>95.25</v>
      </c>
      <c r="I151" s="26" t="s">
        <v>47</v>
      </c>
      <c r="J151">
        <v>4</v>
      </c>
      <c r="K151">
        <f>YEAR(projeto_final_reservas[[#This Row],[Data]])</f>
        <v>2024</v>
      </c>
      <c r="L151">
        <f>MONTH(projeto_final_reservas[[#This Row],[Data]])</f>
        <v>5</v>
      </c>
    </row>
    <row r="152" spans="1:12">
      <c r="A152" s="28">
        <v>2153</v>
      </c>
      <c r="B152" s="25">
        <v>45419</v>
      </c>
      <c r="C152" s="26" t="s">
        <v>67</v>
      </c>
      <c r="D152" s="26" t="s">
        <v>45</v>
      </c>
      <c r="E152" s="26" t="s">
        <v>77</v>
      </c>
      <c r="F152" s="26" t="s">
        <v>46</v>
      </c>
      <c r="G152" s="27">
        <v>1940</v>
      </c>
      <c r="H152" s="27">
        <v>97</v>
      </c>
      <c r="I152" s="26" t="s">
        <v>47</v>
      </c>
      <c r="J152">
        <v>4</v>
      </c>
      <c r="K152">
        <f>YEAR(projeto_final_reservas[[#This Row],[Data]])</f>
        <v>2024</v>
      </c>
      <c r="L152">
        <f>MONTH(projeto_final_reservas[[#This Row],[Data]])</f>
        <v>5</v>
      </c>
    </row>
    <row r="153" spans="1:12">
      <c r="A153" s="28">
        <v>2154</v>
      </c>
      <c r="B153" s="25">
        <v>45420</v>
      </c>
      <c r="C153" s="26" t="s">
        <v>68</v>
      </c>
      <c r="D153" s="26" t="s">
        <v>45</v>
      </c>
      <c r="E153" s="26" t="s">
        <v>77</v>
      </c>
      <c r="F153" s="26" t="s">
        <v>46</v>
      </c>
      <c r="G153" s="27">
        <v>1975</v>
      </c>
      <c r="H153" s="27">
        <v>98.75</v>
      </c>
      <c r="I153" s="26" t="s">
        <v>52</v>
      </c>
      <c r="J153">
        <v>5</v>
      </c>
      <c r="K153">
        <f>YEAR(projeto_final_reservas[[#This Row],[Data]])</f>
        <v>2024</v>
      </c>
      <c r="L153">
        <f>MONTH(projeto_final_reservas[[#This Row],[Data]])</f>
        <v>5</v>
      </c>
    </row>
    <row r="154" spans="1:12">
      <c r="A154" s="28">
        <v>2155</v>
      </c>
      <c r="B154" s="25">
        <v>45421</v>
      </c>
      <c r="C154" s="26" t="s">
        <v>69</v>
      </c>
      <c r="D154" s="26" t="s">
        <v>55</v>
      </c>
      <c r="E154" s="26" t="s">
        <v>51</v>
      </c>
      <c r="F154" s="26" t="s">
        <v>46</v>
      </c>
      <c r="G154" s="27">
        <v>2010</v>
      </c>
      <c r="H154" s="27">
        <v>100.5</v>
      </c>
      <c r="I154" s="26" t="s">
        <v>47</v>
      </c>
      <c r="J154">
        <v>5</v>
      </c>
      <c r="K154">
        <f>YEAR(projeto_final_reservas[[#This Row],[Data]])</f>
        <v>2024</v>
      </c>
      <c r="L154">
        <f>MONTH(projeto_final_reservas[[#This Row],[Data]])</f>
        <v>5</v>
      </c>
    </row>
    <row r="155" spans="1:12">
      <c r="A155" s="28">
        <v>2156</v>
      </c>
      <c r="B155" s="25">
        <v>45422</v>
      </c>
      <c r="C155" s="26" t="s">
        <v>70</v>
      </c>
      <c r="D155" s="26" t="s">
        <v>55</v>
      </c>
      <c r="E155" s="26" t="s">
        <v>56</v>
      </c>
      <c r="F155" s="26" t="s">
        <v>54</v>
      </c>
      <c r="G155" s="27">
        <v>2045</v>
      </c>
      <c r="H155" s="27">
        <v>102.25</v>
      </c>
      <c r="I155" s="26" t="s">
        <v>47</v>
      </c>
      <c r="J155">
        <v>5</v>
      </c>
      <c r="K155">
        <f>YEAR(projeto_final_reservas[[#This Row],[Data]])</f>
        <v>2024</v>
      </c>
      <c r="L155">
        <f>MONTH(projeto_final_reservas[[#This Row],[Data]])</f>
        <v>5</v>
      </c>
    </row>
    <row r="156" spans="1:12">
      <c r="A156" s="28">
        <v>2157</v>
      </c>
      <c r="B156" s="25">
        <v>45423</v>
      </c>
      <c r="C156" s="26" t="s">
        <v>44</v>
      </c>
      <c r="D156" s="26" t="s">
        <v>45</v>
      </c>
      <c r="E156" s="26" t="s">
        <v>48</v>
      </c>
      <c r="F156" s="26" t="s">
        <v>46</v>
      </c>
      <c r="G156" s="27">
        <v>2080</v>
      </c>
      <c r="H156" s="27">
        <v>104</v>
      </c>
      <c r="I156" s="26" t="s">
        <v>47</v>
      </c>
      <c r="J156">
        <v>3</v>
      </c>
      <c r="K156">
        <f>YEAR(projeto_final_reservas[[#This Row],[Data]])</f>
        <v>2024</v>
      </c>
      <c r="L156">
        <f>MONTH(projeto_final_reservas[[#This Row],[Data]])</f>
        <v>5</v>
      </c>
    </row>
    <row r="157" spans="1:12">
      <c r="A157" s="28">
        <v>2158</v>
      </c>
      <c r="B157" s="25">
        <v>45424</v>
      </c>
      <c r="C157" s="26" t="s">
        <v>71</v>
      </c>
      <c r="D157" s="26" t="s">
        <v>45</v>
      </c>
      <c r="E157" s="26" t="s">
        <v>48</v>
      </c>
      <c r="F157" s="26" t="s">
        <v>46</v>
      </c>
      <c r="G157" s="27">
        <v>2115</v>
      </c>
      <c r="H157" s="27">
        <v>105.75</v>
      </c>
      <c r="I157" s="26" t="s">
        <v>47</v>
      </c>
      <c r="J157">
        <v>5</v>
      </c>
      <c r="K157">
        <f>YEAR(projeto_final_reservas[[#This Row],[Data]])</f>
        <v>2024</v>
      </c>
      <c r="L157">
        <f>MONTH(projeto_final_reservas[[#This Row],[Data]])</f>
        <v>5</v>
      </c>
    </row>
    <row r="158" spans="1:12">
      <c r="A158" s="28">
        <v>2159</v>
      </c>
      <c r="B158" s="25">
        <v>45425</v>
      </c>
      <c r="C158" s="26" t="s">
        <v>72</v>
      </c>
      <c r="D158" s="26" t="s">
        <v>45</v>
      </c>
      <c r="E158" s="26" t="s">
        <v>51</v>
      </c>
      <c r="F158" s="26" t="s">
        <v>46</v>
      </c>
      <c r="G158" s="27">
        <v>2150</v>
      </c>
      <c r="H158" s="27">
        <v>107.5</v>
      </c>
      <c r="I158" s="26" t="s">
        <v>52</v>
      </c>
      <c r="J158">
        <v>5</v>
      </c>
      <c r="K158">
        <f>YEAR(projeto_final_reservas[[#This Row],[Data]])</f>
        <v>2024</v>
      </c>
      <c r="L158">
        <f>MONTH(projeto_final_reservas[[#This Row],[Data]])</f>
        <v>5</v>
      </c>
    </row>
    <row r="159" spans="1:12">
      <c r="A159" s="28">
        <v>2160</v>
      </c>
      <c r="B159" s="25">
        <v>45426</v>
      </c>
      <c r="C159" s="26" t="s">
        <v>73</v>
      </c>
      <c r="D159" s="26" t="s">
        <v>55</v>
      </c>
      <c r="E159" s="26" t="s">
        <v>77</v>
      </c>
      <c r="F159" s="26" t="s">
        <v>46</v>
      </c>
      <c r="G159" s="27">
        <v>2185</v>
      </c>
      <c r="H159" s="27">
        <v>109.25</v>
      </c>
      <c r="I159" s="26" t="s">
        <v>47</v>
      </c>
      <c r="J159">
        <v>5</v>
      </c>
      <c r="K159">
        <f>YEAR(projeto_final_reservas[[#This Row],[Data]])</f>
        <v>2024</v>
      </c>
      <c r="L159">
        <f>MONTH(projeto_final_reservas[[#This Row],[Data]])</f>
        <v>5</v>
      </c>
    </row>
    <row r="160" spans="1:12">
      <c r="A160" s="28">
        <v>2161</v>
      </c>
      <c r="B160" s="25">
        <v>45427</v>
      </c>
      <c r="C160" s="26" t="s">
        <v>74</v>
      </c>
      <c r="D160" s="26" t="s">
        <v>55</v>
      </c>
      <c r="E160" s="26" t="s">
        <v>77</v>
      </c>
      <c r="F160" s="26" t="s">
        <v>61</v>
      </c>
      <c r="G160" s="27">
        <v>2220</v>
      </c>
      <c r="H160" s="27">
        <v>111</v>
      </c>
      <c r="I160" s="26" t="s">
        <v>52</v>
      </c>
      <c r="J160">
        <v>4</v>
      </c>
      <c r="K160">
        <f>YEAR(projeto_final_reservas[[#This Row],[Data]])</f>
        <v>2024</v>
      </c>
      <c r="L160">
        <f>MONTH(projeto_final_reservas[[#This Row],[Data]])</f>
        <v>5</v>
      </c>
    </row>
    <row r="161" spans="1:12">
      <c r="A161" s="28">
        <v>2162</v>
      </c>
      <c r="B161" s="25">
        <v>45428</v>
      </c>
      <c r="C161" s="26" t="s">
        <v>75</v>
      </c>
      <c r="D161" s="26" t="s">
        <v>45</v>
      </c>
      <c r="E161" s="26" t="s">
        <v>51</v>
      </c>
      <c r="F161" s="26" t="s">
        <v>46</v>
      </c>
      <c r="G161" s="27">
        <v>2255</v>
      </c>
      <c r="H161" s="27">
        <v>112.75</v>
      </c>
      <c r="I161" s="26" t="s">
        <v>47</v>
      </c>
      <c r="J161">
        <v>4</v>
      </c>
      <c r="K161">
        <f>YEAR(projeto_final_reservas[[#This Row],[Data]])</f>
        <v>2024</v>
      </c>
      <c r="L161">
        <f>MONTH(projeto_final_reservas[[#This Row],[Data]])</f>
        <v>5</v>
      </c>
    </row>
    <row r="162" spans="1:12">
      <c r="A162" s="28">
        <v>2163</v>
      </c>
      <c r="B162" s="25">
        <v>45429</v>
      </c>
      <c r="C162" s="26" t="s">
        <v>66</v>
      </c>
      <c r="D162" s="26" t="s">
        <v>45</v>
      </c>
      <c r="E162" s="26" t="s">
        <v>56</v>
      </c>
      <c r="F162" s="26" t="s">
        <v>46</v>
      </c>
      <c r="G162" s="27">
        <v>2290</v>
      </c>
      <c r="H162" s="27">
        <v>114.5</v>
      </c>
      <c r="I162" s="26" t="s">
        <v>47</v>
      </c>
      <c r="J162">
        <v>5</v>
      </c>
      <c r="K162">
        <f>YEAR(projeto_final_reservas[[#This Row],[Data]])</f>
        <v>2024</v>
      </c>
      <c r="L162">
        <f>MONTH(projeto_final_reservas[[#This Row],[Data]])</f>
        <v>5</v>
      </c>
    </row>
    <row r="163" spans="1:12">
      <c r="A163" s="28">
        <v>2164</v>
      </c>
      <c r="B163" s="25">
        <v>45430</v>
      </c>
      <c r="C163" s="26" t="s">
        <v>76</v>
      </c>
      <c r="D163" s="26" t="s">
        <v>45</v>
      </c>
      <c r="E163" s="26" t="s">
        <v>48</v>
      </c>
      <c r="F163" s="26" t="s">
        <v>46</v>
      </c>
      <c r="G163" s="27">
        <v>2325</v>
      </c>
      <c r="H163" s="27">
        <v>116.25</v>
      </c>
      <c r="I163" s="26" t="s">
        <v>52</v>
      </c>
      <c r="J163">
        <v>5</v>
      </c>
      <c r="K163">
        <f>YEAR(projeto_final_reservas[[#This Row],[Data]])</f>
        <v>2024</v>
      </c>
      <c r="L163">
        <f>MONTH(projeto_final_reservas[[#This Row],[Data]])</f>
        <v>5</v>
      </c>
    </row>
    <row r="164" spans="1:12">
      <c r="A164" s="28">
        <v>2165</v>
      </c>
      <c r="B164" s="25">
        <v>45431</v>
      </c>
      <c r="C164" s="26" t="s">
        <v>66</v>
      </c>
      <c r="D164" s="26" t="s">
        <v>55</v>
      </c>
      <c r="E164" s="26" t="s">
        <v>48</v>
      </c>
      <c r="F164" s="26" t="s">
        <v>61</v>
      </c>
      <c r="G164" s="27">
        <v>2360</v>
      </c>
      <c r="H164" s="27">
        <v>118</v>
      </c>
      <c r="I164" s="26" t="s">
        <v>47</v>
      </c>
      <c r="J164">
        <v>5</v>
      </c>
      <c r="K164">
        <f>YEAR(projeto_final_reservas[[#This Row],[Data]])</f>
        <v>2024</v>
      </c>
      <c r="L164">
        <f>MONTH(projeto_final_reservas[[#This Row],[Data]])</f>
        <v>5</v>
      </c>
    </row>
    <row r="165" spans="1:12">
      <c r="A165" s="28">
        <v>2166</v>
      </c>
      <c r="B165" s="25">
        <v>45432</v>
      </c>
      <c r="C165" s="26" t="s">
        <v>53</v>
      </c>
      <c r="D165" s="26" t="s">
        <v>55</v>
      </c>
      <c r="E165" s="26" t="s">
        <v>51</v>
      </c>
      <c r="F165" s="26" t="s">
        <v>61</v>
      </c>
      <c r="G165" s="27">
        <v>2395</v>
      </c>
      <c r="H165" s="27">
        <v>119.75</v>
      </c>
      <c r="I165" s="26" t="s">
        <v>52</v>
      </c>
      <c r="J165">
        <v>5</v>
      </c>
      <c r="K165">
        <f>YEAR(projeto_final_reservas[[#This Row],[Data]])</f>
        <v>2024</v>
      </c>
      <c r="L165">
        <f>MONTH(projeto_final_reservas[[#This Row],[Data]])</f>
        <v>5</v>
      </c>
    </row>
    <row r="166" spans="1:12">
      <c r="A166" s="28">
        <v>2167</v>
      </c>
      <c r="B166" s="25">
        <v>45433</v>
      </c>
      <c r="C166" s="26" t="s">
        <v>62</v>
      </c>
      <c r="D166" s="26" t="s">
        <v>45</v>
      </c>
      <c r="E166" s="26" t="s">
        <v>77</v>
      </c>
      <c r="F166" s="26" t="s">
        <v>54</v>
      </c>
      <c r="G166" s="27">
        <v>2430</v>
      </c>
      <c r="H166" s="27">
        <v>121.5</v>
      </c>
      <c r="I166" s="26" t="s">
        <v>47</v>
      </c>
      <c r="J166">
        <v>5</v>
      </c>
      <c r="K166">
        <f>YEAR(projeto_final_reservas[[#This Row],[Data]])</f>
        <v>2024</v>
      </c>
      <c r="L166">
        <f>MONTH(projeto_final_reservas[[#This Row],[Data]])</f>
        <v>5</v>
      </c>
    </row>
    <row r="167" spans="1:12">
      <c r="A167" s="28">
        <v>2168</v>
      </c>
      <c r="B167" s="25">
        <v>45434</v>
      </c>
      <c r="C167" s="26" t="s">
        <v>74</v>
      </c>
      <c r="D167" s="26" t="s">
        <v>45</v>
      </c>
      <c r="E167" s="26" t="s">
        <v>77</v>
      </c>
      <c r="F167" s="26" t="s">
        <v>46</v>
      </c>
      <c r="G167" s="27">
        <v>2465</v>
      </c>
      <c r="H167" s="27">
        <v>123.25</v>
      </c>
      <c r="I167" s="26" t="s">
        <v>47</v>
      </c>
      <c r="J167">
        <v>5</v>
      </c>
      <c r="K167">
        <f>YEAR(projeto_final_reservas[[#This Row],[Data]])</f>
        <v>2024</v>
      </c>
      <c r="L167">
        <f>MONTH(projeto_final_reservas[[#This Row],[Data]])</f>
        <v>5</v>
      </c>
    </row>
    <row r="168" spans="1:12">
      <c r="A168" s="28">
        <v>2169</v>
      </c>
      <c r="B168" s="25">
        <v>45435</v>
      </c>
      <c r="C168" s="26" t="s">
        <v>74</v>
      </c>
      <c r="D168" s="26" t="s">
        <v>45</v>
      </c>
      <c r="E168" s="26" t="s">
        <v>51</v>
      </c>
      <c r="F168" s="26" t="s">
        <v>46</v>
      </c>
      <c r="G168" s="27">
        <v>2500</v>
      </c>
      <c r="H168" s="27">
        <v>125</v>
      </c>
      <c r="I168" s="26" t="s">
        <v>52</v>
      </c>
      <c r="J168">
        <v>4</v>
      </c>
      <c r="K168">
        <f>YEAR(projeto_final_reservas[[#This Row],[Data]])</f>
        <v>2024</v>
      </c>
      <c r="L168">
        <f>MONTH(projeto_final_reservas[[#This Row],[Data]])</f>
        <v>5</v>
      </c>
    </row>
    <row r="169" spans="1:12">
      <c r="A169" s="28">
        <v>2170</v>
      </c>
      <c r="B169" s="25">
        <v>45436</v>
      </c>
      <c r="C169" s="26" t="s">
        <v>68</v>
      </c>
      <c r="D169" s="26" t="s">
        <v>55</v>
      </c>
      <c r="E169" s="26" t="s">
        <v>56</v>
      </c>
      <c r="F169" s="26" t="s">
        <v>54</v>
      </c>
      <c r="G169" s="27">
        <v>2535</v>
      </c>
      <c r="H169" s="27">
        <v>126.75</v>
      </c>
      <c r="I169" s="26" t="s">
        <v>47</v>
      </c>
      <c r="J169">
        <v>4</v>
      </c>
      <c r="K169">
        <f>YEAR(projeto_final_reservas[[#This Row],[Data]])</f>
        <v>2024</v>
      </c>
      <c r="L169">
        <f>MONTH(projeto_final_reservas[[#This Row],[Data]])</f>
        <v>5</v>
      </c>
    </row>
    <row r="170" spans="1:12">
      <c r="A170" s="28">
        <v>2171</v>
      </c>
      <c r="B170" s="25">
        <v>45437</v>
      </c>
      <c r="C170" s="26" t="s">
        <v>70</v>
      </c>
      <c r="D170" s="26" t="s">
        <v>55</v>
      </c>
      <c r="E170" s="26" t="s">
        <v>48</v>
      </c>
      <c r="F170" s="26" t="s">
        <v>46</v>
      </c>
      <c r="G170" s="27">
        <v>2570</v>
      </c>
      <c r="H170" s="27">
        <v>128.5</v>
      </c>
      <c r="I170" s="26" t="s">
        <v>52</v>
      </c>
      <c r="J170">
        <v>5</v>
      </c>
      <c r="K170">
        <f>YEAR(projeto_final_reservas[[#This Row],[Data]])</f>
        <v>2024</v>
      </c>
      <c r="L170">
        <f>MONTH(projeto_final_reservas[[#This Row],[Data]])</f>
        <v>5</v>
      </c>
    </row>
    <row r="171" spans="1:12">
      <c r="A171" s="28">
        <v>2172</v>
      </c>
      <c r="B171" s="25">
        <v>45438</v>
      </c>
      <c r="C171" s="26" t="s">
        <v>73</v>
      </c>
      <c r="D171" s="26" t="s">
        <v>45</v>
      </c>
      <c r="E171" s="26" t="s">
        <v>48</v>
      </c>
      <c r="F171" s="26" t="s">
        <v>46</v>
      </c>
      <c r="G171" s="27">
        <v>2605</v>
      </c>
      <c r="H171" s="27">
        <v>130.25</v>
      </c>
      <c r="I171" s="26" t="s">
        <v>47</v>
      </c>
      <c r="J171">
        <v>5</v>
      </c>
      <c r="K171">
        <f>YEAR(projeto_final_reservas[[#This Row],[Data]])</f>
        <v>2024</v>
      </c>
      <c r="L171">
        <f>MONTH(projeto_final_reservas[[#This Row],[Data]])</f>
        <v>5</v>
      </c>
    </row>
    <row r="172" spans="1:12">
      <c r="A172" s="28">
        <v>2173</v>
      </c>
      <c r="B172" s="25">
        <v>45439</v>
      </c>
      <c r="C172" s="26" t="s">
        <v>44</v>
      </c>
      <c r="D172" s="26" t="s">
        <v>45</v>
      </c>
      <c r="E172" s="26" t="s">
        <v>51</v>
      </c>
      <c r="F172" s="26" t="s">
        <v>46</v>
      </c>
      <c r="G172" s="27">
        <v>2640</v>
      </c>
      <c r="H172" s="27">
        <v>132</v>
      </c>
      <c r="I172" s="26" t="s">
        <v>47</v>
      </c>
      <c r="J172">
        <v>5</v>
      </c>
      <c r="K172">
        <f>YEAR(projeto_final_reservas[[#This Row],[Data]])</f>
        <v>2024</v>
      </c>
      <c r="L172">
        <f>MONTH(projeto_final_reservas[[#This Row],[Data]])</f>
        <v>5</v>
      </c>
    </row>
    <row r="173" spans="1:12">
      <c r="A173" s="28">
        <v>2174</v>
      </c>
      <c r="B173" s="25">
        <v>45440</v>
      </c>
      <c r="C173" s="26" t="s">
        <v>70</v>
      </c>
      <c r="D173" s="26" t="s">
        <v>45</v>
      </c>
      <c r="E173" s="26" t="s">
        <v>77</v>
      </c>
      <c r="F173" s="26" t="s">
        <v>46</v>
      </c>
      <c r="G173" s="27">
        <v>2675</v>
      </c>
      <c r="H173" s="27">
        <v>133.75</v>
      </c>
      <c r="I173" s="26" t="s">
        <v>52</v>
      </c>
      <c r="J173">
        <v>5</v>
      </c>
      <c r="K173">
        <f>YEAR(projeto_final_reservas[[#This Row],[Data]])</f>
        <v>2024</v>
      </c>
      <c r="L173">
        <f>MONTH(projeto_final_reservas[[#This Row],[Data]])</f>
        <v>5</v>
      </c>
    </row>
    <row r="174" spans="1:12">
      <c r="A174" s="28">
        <v>2175</v>
      </c>
      <c r="B174" s="25">
        <v>45441</v>
      </c>
      <c r="C174" s="26" t="s">
        <v>53</v>
      </c>
      <c r="D174" s="26" t="s">
        <v>55</v>
      </c>
      <c r="E174" s="26" t="s">
        <v>77</v>
      </c>
      <c r="F174" s="26" t="s">
        <v>46</v>
      </c>
      <c r="G174" s="27">
        <v>2710</v>
      </c>
      <c r="H174" s="27">
        <v>135.5</v>
      </c>
      <c r="I174" s="26" t="s">
        <v>47</v>
      </c>
      <c r="J174">
        <v>5</v>
      </c>
      <c r="K174">
        <f>YEAR(projeto_final_reservas[[#This Row],[Data]])</f>
        <v>2024</v>
      </c>
      <c r="L174">
        <f>MONTH(projeto_final_reservas[[#This Row],[Data]])</f>
        <v>5</v>
      </c>
    </row>
    <row r="175" spans="1:12">
      <c r="A175" s="28">
        <v>2176</v>
      </c>
      <c r="B175" s="25">
        <v>45442</v>
      </c>
      <c r="C175" s="26" t="s">
        <v>62</v>
      </c>
      <c r="D175" s="26" t="s">
        <v>55</v>
      </c>
      <c r="E175" s="26" t="s">
        <v>51</v>
      </c>
      <c r="F175" s="26" t="s">
        <v>54</v>
      </c>
      <c r="G175" s="27">
        <v>2745</v>
      </c>
      <c r="H175" s="27">
        <v>137.25</v>
      </c>
      <c r="I175" s="26" t="s">
        <v>52</v>
      </c>
      <c r="J175">
        <v>5</v>
      </c>
      <c r="K175">
        <f>YEAR(projeto_final_reservas[[#This Row],[Data]])</f>
        <v>2024</v>
      </c>
      <c r="L175">
        <f>MONTH(projeto_final_reservas[[#This Row],[Data]])</f>
        <v>5</v>
      </c>
    </row>
    <row r="176" spans="1:12">
      <c r="A176" s="28">
        <v>2177</v>
      </c>
      <c r="B176" s="25">
        <v>45443</v>
      </c>
      <c r="C176" s="26" t="s">
        <v>74</v>
      </c>
      <c r="D176" s="26" t="s">
        <v>45</v>
      </c>
      <c r="E176" s="26" t="s">
        <v>56</v>
      </c>
      <c r="F176" s="26" t="s">
        <v>61</v>
      </c>
      <c r="G176" s="27">
        <v>2780</v>
      </c>
      <c r="H176" s="27">
        <v>139</v>
      </c>
      <c r="I176" s="26" t="s">
        <v>47</v>
      </c>
      <c r="J176">
        <v>5</v>
      </c>
      <c r="K176">
        <f>YEAR(projeto_final_reservas[[#This Row],[Data]])</f>
        <v>2024</v>
      </c>
      <c r="L176">
        <f>MONTH(projeto_final_reservas[[#This Row],[Data]])</f>
        <v>5</v>
      </c>
    </row>
    <row r="177" spans="1:12">
      <c r="A177" s="28">
        <v>2178</v>
      </c>
      <c r="B177" s="25">
        <v>45444</v>
      </c>
      <c r="C177" s="26" t="s">
        <v>74</v>
      </c>
      <c r="D177" s="26" t="s">
        <v>45</v>
      </c>
      <c r="E177" s="26" t="s">
        <v>48</v>
      </c>
      <c r="F177" s="26" t="s">
        <v>46</v>
      </c>
      <c r="G177" s="27">
        <v>2815</v>
      </c>
      <c r="H177" s="27">
        <v>140.75</v>
      </c>
      <c r="I177" s="26" t="s">
        <v>47</v>
      </c>
      <c r="J177">
        <v>3</v>
      </c>
      <c r="K177">
        <f>YEAR(projeto_final_reservas[[#This Row],[Data]])</f>
        <v>2024</v>
      </c>
      <c r="L177">
        <f>MONTH(projeto_final_reservas[[#This Row],[Data]])</f>
        <v>6</v>
      </c>
    </row>
    <row r="178" spans="1:12">
      <c r="A178" s="28">
        <v>2179</v>
      </c>
      <c r="B178" s="25">
        <v>45445</v>
      </c>
      <c r="C178" s="26" t="s">
        <v>62</v>
      </c>
      <c r="D178" s="26" t="s">
        <v>45</v>
      </c>
      <c r="E178" s="26" t="s">
        <v>48</v>
      </c>
      <c r="F178" s="26" t="s">
        <v>46</v>
      </c>
      <c r="G178" s="27">
        <v>2850</v>
      </c>
      <c r="H178" s="27">
        <v>142.5</v>
      </c>
      <c r="I178" s="26" t="s">
        <v>52</v>
      </c>
      <c r="J178">
        <v>5</v>
      </c>
      <c r="K178">
        <f>YEAR(projeto_final_reservas[[#This Row],[Data]])</f>
        <v>2024</v>
      </c>
      <c r="L178">
        <f>MONTH(projeto_final_reservas[[#This Row],[Data]])</f>
        <v>6</v>
      </c>
    </row>
    <row r="179" spans="1:12">
      <c r="A179" s="28">
        <v>2180</v>
      </c>
      <c r="B179" s="25">
        <v>45446</v>
      </c>
      <c r="C179" s="26" t="s">
        <v>74</v>
      </c>
      <c r="D179" s="26" t="s">
        <v>55</v>
      </c>
      <c r="E179" s="26" t="s">
        <v>51</v>
      </c>
      <c r="F179" s="26" t="s">
        <v>46</v>
      </c>
      <c r="G179" s="27">
        <v>2885</v>
      </c>
      <c r="H179" s="27">
        <v>144.25</v>
      </c>
      <c r="I179" s="26" t="s">
        <v>47</v>
      </c>
      <c r="J179">
        <v>5</v>
      </c>
      <c r="K179">
        <f>YEAR(projeto_final_reservas[[#This Row],[Data]])</f>
        <v>2024</v>
      </c>
      <c r="L179">
        <f>MONTH(projeto_final_reservas[[#This Row],[Data]])</f>
        <v>6</v>
      </c>
    </row>
    <row r="180" spans="1:12">
      <c r="A180" s="28">
        <v>2181</v>
      </c>
      <c r="B180" s="25">
        <v>45447</v>
      </c>
      <c r="C180" s="26" t="s">
        <v>74</v>
      </c>
      <c r="D180" s="26" t="s">
        <v>55</v>
      </c>
      <c r="E180" s="26" t="s">
        <v>77</v>
      </c>
      <c r="F180" s="26" t="s">
        <v>46</v>
      </c>
      <c r="G180" s="27">
        <v>2920</v>
      </c>
      <c r="H180" s="27">
        <v>146</v>
      </c>
      <c r="I180" s="26" t="s">
        <v>52</v>
      </c>
      <c r="J180">
        <v>5</v>
      </c>
      <c r="K180">
        <f>YEAR(projeto_final_reservas[[#This Row],[Data]])</f>
        <v>2024</v>
      </c>
      <c r="L180">
        <f>MONTH(projeto_final_reservas[[#This Row],[Data]])</f>
        <v>6</v>
      </c>
    </row>
    <row r="181" spans="1:12">
      <c r="A181" s="28">
        <v>2182</v>
      </c>
      <c r="B181" s="25">
        <v>45448</v>
      </c>
      <c r="C181" s="26" t="s">
        <v>68</v>
      </c>
      <c r="D181" s="26" t="s">
        <v>45</v>
      </c>
      <c r="E181" s="26" t="s">
        <v>77</v>
      </c>
      <c r="F181" s="26" t="s">
        <v>54</v>
      </c>
      <c r="G181" s="27">
        <v>2955</v>
      </c>
      <c r="H181" s="27">
        <v>147.75</v>
      </c>
      <c r="I181" s="26" t="s">
        <v>47</v>
      </c>
      <c r="J181">
        <v>3</v>
      </c>
      <c r="K181">
        <f>YEAR(projeto_final_reservas[[#This Row],[Data]])</f>
        <v>2024</v>
      </c>
      <c r="L181">
        <f>MONTH(projeto_final_reservas[[#This Row],[Data]])</f>
        <v>6</v>
      </c>
    </row>
    <row r="182" spans="1:12">
      <c r="A182" s="28">
        <v>2183</v>
      </c>
      <c r="B182" s="25">
        <v>45449</v>
      </c>
      <c r="C182" s="26" t="s">
        <v>68</v>
      </c>
      <c r="D182" s="26" t="s">
        <v>45</v>
      </c>
      <c r="E182" s="26" t="s">
        <v>51</v>
      </c>
      <c r="F182" s="26" t="s">
        <v>46</v>
      </c>
      <c r="G182" s="27">
        <v>2990</v>
      </c>
      <c r="H182" s="27">
        <v>149.5</v>
      </c>
      <c r="I182" s="26" t="s">
        <v>47</v>
      </c>
      <c r="J182">
        <v>5</v>
      </c>
      <c r="K182">
        <f>YEAR(projeto_final_reservas[[#This Row],[Data]])</f>
        <v>2024</v>
      </c>
      <c r="L182">
        <f>MONTH(projeto_final_reservas[[#This Row],[Data]])</f>
        <v>6</v>
      </c>
    </row>
    <row r="183" spans="1:12">
      <c r="A183" s="28">
        <v>2184</v>
      </c>
      <c r="B183" s="25">
        <v>45450</v>
      </c>
      <c r="C183" s="26" t="s">
        <v>44</v>
      </c>
      <c r="D183" s="26" t="s">
        <v>45</v>
      </c>
      <c r="E183" s="26" t="s">
        <v>56</v>
      </c>
      <c r="F183" s="26" t="s">
        <v>46</v>
      </c>
      <c r="G183" s="27">
        <v>3025</v>
      </c>
      <c r="H183" s="27">
        <v>151.25</v>
      </c>
      <c r="I183" s="26" t="s">
        <v>52</v>
      </c>
      <c r="J183">
        <v>5</v>
      </c>
      <c r="K183">
        <f>YEAR(projeto_final_reservas[[#This Row],[Data]])</f>
        <v>2024</v>
      </c>
      <c r="L183">
        <f>MONTH(projeto_final_reservas[[#This Row],[Data]])</f>
        <v>6</v>
      </c>
    </row>
    <row r="184" spans="1:12">
      <c r="A184" s="28">
        <v>2185</v>
      </c>
      <c r="B184" s="25">
        <v>45451</v>
      </c>
      <c r="C184" s="26" t="s">
        <v>62</v>
      </c>
      <c r="D184" s="26" t="s">
        <v>55</v>
      </c>
      <c r="E184" s="26" t="s">
        <v>48</v>
      </c>
      <c r="F184" s="26" t="s">
        <v>61</v>
      </c>
      <c r="G184" s="27">
        <v>3060</v>
      </c>
      <c r="H184" s="27">
        <v>153</v>
      </c>
      <c r="I184" s="26" t="s">
        <v>47</v>
      </c>
      <c r="J184">
        <v>5</v>
      </c>
      <c r="K184">
        <f>YEAR(projeto_final_reservas[[#This Row],[Data]])</f>
        <v>2024</v>
      </c>
      <c r="L184">
        <f>MONTH(projeto_final_reservas[[#This Row],[Data]])</f>
        <v>6</v>
      </c>
    </row>
    <row r="185" spans="1:12">
      <c r="A185" s="28">
        <v>2186</v>
      </c>
      <c r="B185" s="25">
        <v>45452</v>
      </c>
      <c r="C185" s="26" t="s">
        <v>68</v>
      </c>
      <c r="D185" s="26" t="s">
        <v>55</v>
      </c>
      <c r="E185" s="26" t="s">
        <v>48</v>
      </c>
      <c r="F185" s="26" t="s">
        <v>46</v>
      </c>
      <c r="G185" s="27">
        <v>3095</v>
      </c>
      <c r="H185" s="27">
        <v>154.75</v>
      </c>
      <c r="I185" s="26" t="s">
        <v>52</v>
      </c>
      <c r="J185">
        <v>5</v>
      </c>
      <c r="K185">
        <f>YEAR(projeto_final_reservas[[#This Row],[Data]])</f>
        <v>2024</v>
      </c>
      <c r="L185">
        <f>MONTH(projeto_final_reservas[[#This Row],[Data]])</f>
        <v>6</v>
      </c>
    </row>
    <row r="186" spans="1:12">
      <c r="A186" s="28">
        <v>2187</v>
      </c>
      <c r="B186" s="25">
        <v>45453</v>
      </c>
      <c r="C186" s="26" t="s">
        <v>74</v>
      </c>
      <c r="D186" s="26" t="s">
        <v>45</v>
      </c>
      <c r="E186" s="26" t="s">
        <v>51</v>
      </c>
      <c r="F186" s="26" t="s">
        <v>46</v>
      </c>
      <c r="G186" s="27">
        <v>3130</v>
      </c>
      <c r="H186" s="27">
        <v>156.5</v>
      </c>
      <c r="I186" s="26" t="s">
        <v>47</v>
      </c>
      <c r="J186">
        <v>4</v>
      </c>
      <c r="K186">
        <f>YEAR(projeto_final_reservas[[#This Row],[Data]])</f>
        <v>2024</v>
      </c>
      <c r="L186">
        <f>MONTH(projeto_final_reservas[[#This Row],[Data]])</f>
        <v>6</v>
      </c>
    </row>
    <row r="187" spans="1:12">
      <c r="A187" s="28">
        <v>2188</v>
      </c>
      <c r="B187" s="25">
        <v>45454</v>
      </c>
      <c r="C187" s="26" t="s">
        <v>68</v>
      </c>
      <c r="D187" s="26" t="s">
        <v>45</v>
      </c>
      <c r="E187" s="26" t="s">
        <v>77</v>
      </c>
      <c r="F187" s="26" t="s">
        <v>46</v>
      </c>
      <c r="G187" s="27">
        <v>3165</v>
      </c>
      <c r="H187" s="27">
        <v>158.25</v>
      </c>
      <c r="I187" s="26" t="s">
        <v>47</v>
      </c>
      <c r="J187">
        <v>5</v>
      </c>
      <c r="K187">
        <f>YEAR(projeto_final_reservas[[#This Row],[Data]])</f>
        <v>2024</v>
      </c>
      <c r="L187">
        <f>MONTH(projeto_final_reservas[[#This Row],[Data]])</f>
        <v>6</v>
      </c>
    </row>
    <row r="188" spans="1:12">
      <c r="A188" s="28">
        <v>2189</v>
      </c>
      <c r="B188" s="25">
        <v>45455</v>
      </c>
      <c r="C188" s="26" t="s">
        <v>57</v>
      </c>
      <c r="D188" s="26" t="s">
        <v>45</v>
      </c>
      <c r="E188" s="26" t="s">
        <v>77</v>
      </c>
      <c r="F188" s="26" t="s">
        <v>46</v>
      </c>
      <c r="G188" s="27">
        <v>3200</v>
      </c>
      <c r="H188" s="27">
        <v>160</v>
      </c>
      <c r="I188" s="26" t="s">
        <v>47</v>
      </c>
      <c r="J188">
        <v>5</v>
      </c>
      <c r="K188">
        <f>YEAR(projeto_final_reservas[[#This Row],[Data]])</f>
        <v>2024</v>
      </c>
      <c r="L188">
        <f>MONTH(projeto_final_reservas[[#This Row],[Data]])</f>
        <v>6</v>
      </c>
    </row>
    <row r="189" spans="1:12">
      <c r="A189" s="28">
        <v>2190</v>
      </c>
      <c r="B189" s="25">
        <v>45456</v>
      </c>
      <c r="C189" s="26" t="s">
        <v>44</v>
      </c>
      <c r="D189" s="26" t="s">
        <v>55</v>
      </c>
      <c r="E189" s="26" t="s">
        <v>51</v>
      </c>
      <c r="F189" s="26" t="s">
        <v>54</v>
      </c>
      <c r="G189" s="27">
        <v>3235</v>
      </c>
      <c r="H189" s="27">
        <v>161.75</v>
      </c>
      <c r="I189" s="26" t="s">
        <v>47</v>
      </c>
      <c r="J189">
        <v>5</v>
      </c>
      <c r="K189">
        <f>YEAR(projeto_final_reservas[[#This Row],[Data]])</f>
        <v>2024</v>
      </c>
      <c r="L189">
        <f>MONTH(projeto_final_reservas[[#This Row],[Data]])</f>
        <v>6</v>
      </c>
    </row>
    <row r="190" spans="1:12">
      <c r="A190" s="28">
        <v>2191</v>
      </c>
      <c r="B190" s="25">
        <v>45457</v>
      </c>
      <c r="C190" s="26" t="s">
        <v>62</v>
      </c>
      <c r="D190" s="26" t="s">
        <v>55</v>
      </c>
      <c r="E190" s="26" t="s">
        <v>56</v>
      </c>
      <c r="F190" s="26" t="s">
        <v>46</v>
      </c>
      <c r="G190" s="27">
        <v>3270</v>
      </c>
      <c r="H190" s="27">
        <v>163.5</v>
      </c>
      <c r="I190" s="26" t="s">
        <v>52</v>
      </c>
      <c r="J190">
        <v>5</v>
      </c>
      <c r="K190">
        <f>YEAR(projeto_final_reservas[[#This Row],[Data]])</f>
        <v>2024</v>
      </c>
      <c r="L190">
        <f>MONTH(projeto_final_reservas[[#This Row],[Data]])</f>
        <v>6</v>
      </c>
    </row>
    <row r="191" spans="1:12">
      <c r="A191" s="28">
        <v>2192</v>
      </c>
      <c r="B191" s="25">
        <v>45458</v>
      </c>
      <c r="C191" s="26" t="s">
        <v>68</v>
      </c>
      <c r="D191" s="26" t="s">
        <v>45</v>
      </c>
      <c r="E191" s="26" t="s">
        <v>48</v>
      </c>
      <c r="F191" s="26" t="s">
        <v>61</v>
      </c>
      <c r="G191" s="27">
        <v>3305</v>
      </c>
      <c r="H191" s="27">
        <v>165.25</v>
      </c>
      <c r="I191" s="26" t="s">
        <v>47</v>
      </c>
      <c r="J191">
        <v>4</v>
      </c>
      <c r="K191">
        <f>YEAR(projeto_final_reservas[[#This Row],[Data]])</f>
        <v>2024</v>
      </c>
      <c r="L191">
        <f>MONTH(projeto_final_reservas[[#This Row],[Data]])</f>
        <v>6</v>
      </c>
    </row>
    <row r="192" spans="1:12">
      <c r="A192" s="28">
        <v>2193</v>
      </c>
      <c r="B192" s="25">
        <v>45459</v>
      </c>
      <c r="C192" s="26" t="s">
        <v>74</v>
      </c>
      <c r="D192" s="26" t="s">
        <v>45</v>
      </c>
      <c r="E192" s="26" t="s">
        <v>48</v>
      </c>
      <c r="F192" s="26" t="s">
        <v>46</v>
      </c>
      <c r="G192" s="27">
        <v>3340</v>
      </c>
      <c r="H192" s="27">
        <v>167</v>
      </c>
      <c r="I192" s="26" t="s">
        <v>47</v>
      </c>
      <c r="J192">
        <v>4</v>
      </c>
      <c r="K192">
        <f>YEAR(projeto_final_reservas[[#This Row],[Data]])</f>
        <v>2024</v>
      </c>
      <c r="L192">
        <f>MONTH(projeto_final_reservas[[#This Row],[Data]])</f>
        <v>6</v>
      </c>
    </row>
    <row r="193" spans="1:12">
      <c r="A193" s="28">
        <v>2194</v>
      </c>
      <c r="B193" s="25">
        <v>45460</v>
      </c>
      <c r="C193" s="26" t="s">
        <v>68</v>
      </c>
      <c r="D193" s="26" t="s">
        <v>45</v>
      </c>
      <c r="E193" s="26" t="s">
        <v>51</v>
      </c>
      <c r="F193" s="26" t="s">
        <v>46</v>
      </c>
      <c r="G193" s="27">
        <v>3375</v>
      </c>
      <c r="H193" s="27">
        <v>168.75</v>
      </c>
      <c r="I193" s="26" t="s">
        <v>52</v>
      </c>
      <c r="J193">
        <v>5</v>
      </c>
      <c r="K193">
        <f>YEAR(projeto_final_reservas[[#This Row],[Data]])</f>
        <v>2024</v>
      </c>
      <c r="L193">
        <f>MONTH(projeto_final_reservas[[#This Row],[Data]])</f>
        <v>6</v>
      </c>
    </row>
    <row r="194" spans="1:12">
      <c r="A194" s="28">
        <v>2195</v>
      </c>
      <c r="B194" s="25">
        <v>45461</v>
      </c>
      <c r="C194" s="26" t="s">
        <v>68</v>
      </c>
      <c r="D194" s="26" t="s">
        <v>55</v>
      </c>
      <c r="E194" s="26" t="s">
        <v>77</v>
      </c>
      <c r="F194" s="26" t="s">
        <v>46</v>
      </c>
      <c r="G194" s="27">
        <v>3410</v>
      </c>
      <c r="H194" s="27">
        <v>170.5</v>
      </c>
      <c r="I194" s="26" t="s">
        <v>47</v>
      </c>
      <c r="J194">
        <v>5</v>
      </c>
      <c r="K194">
        <f>YEAR(projeto_final_reservas[[#This Row],[Data]])</f>
        <v>2024</v>
      </c>
      <c r="L194">
        <f>MONTH(projeto_final_reservas[[#This Row],[Data]])</f>
        <v>6</v>
      </c>
    </row>
    <row r="195" spans="1:12">
      <c r="A195" s="28">
        <v>2196</v>
      </c>
      <c r="B195" s="25">
        <v>45462</v>
      </c>
      <c r="C195" s="26" t="s">
        <v>74</v>
      </c>
      <c r="D195" s="26" t="s">
        <v>55</v>
      </c>
      <c r="E195" s="26" t="s">
        <v>77</v>
      </c>
      <c r="F195" s="26" t="s">
        <v>46</v>
      </c>
      <c r="G195" s="27">
        <v>3445</v>
      </c>
      <c r="H195" s="27">
        <v>172.25</v>
      </c>
      <c r="I195" s="26" t="s">
        <v>52</v>
      </c>
      <c r="J195">
        <v>5</v>
      </c>
      <c r="K195">
        <f>YEAR(projeto_final_reservas[[#This Row],[Data]])</f>
        <v>2024</v>
      </c>
      <c r="L195">
        <f>MONTH(projeto_final_reservas[[#This Row],[Data]])</f>
        <v>6</v>
      </c>
    </row>
    <row r="196" spans="1:12">
      <c r="A196" s="28">
        <v>2197</v>
      </c>
      <c r="B196" s="25">
        <v>45463</v>
      </c>
      <c r="C196" s="26" t="s">
        <v>74</v>
      </c>
      <c r="D196" s="26" t="s">
        <v>45</v>
      </c>
      <c r="E196" s="26" t="s">
        <v>51</v>
      </c>
      <c r="F196" s="26" t="s">
        <v>46</v>
      </c>
      <c r="G196" s="27">
        <v>3480</v>
      </c>
      <c r="H196" s="27">
        <v>174</v>
      </c>
      <c r="I196" s="26" t="s">
        <v>47</v>
      </c>
      <c r="J196">
        <v>5</v>
      </c>
      <c r="K196">
        <f>YEAR(projeto_final_reservas[[#This Row],[Data]])</f>
        <v>2024</v>
      </c>
      <c r="L196">
        <f>MONTH(projeto_final_reservas[[#This Row],[Data]])</f>
        <v>6</v>
      </c>
    </row>
    <row r="197" spans="1:12">
      <c r="A197" s="28">
        <v>2198</v>
      </c>
      <c r="B197" s="25">
        <v>45464</v>
      </c>
      <c r="C197" s="26" t="s">
        <v>62</v>
      </c>
      <c r="D197" s="26" t="s">
        <v>45</v>
      </c>
      <c r="E197" s="26" t="s">
        <v>56</v>
      </c>
      <c r="F197" s="26" t="s">
        <v>46</v>
      </c>
      <c r="G197" s="27">
        <v>3515</v>
      </c>
      <c r="H197" s="27">
        <v>175.75</v>
      </c>
      <c r="I197" s="26" t="s">
        <v>47</v>
      </c>
      <c r="J197">
        <v>5</v>
      </c>
      <c r="K197">
        <f>YEAR(projeto_final_reservas[[#This Row],[Data]])</f>
        <v>2024</v>
      </c>
      <c r="L197">
        <f>MONTH(projeto_final_reservas[[#This Row],[Data]])</f>
        <v>6</v>
      </c>
    </row>
    <row r="198" spans="1:12">
      <c r="A198" s="28">
        <v>2199</v>
      </c>
      <c r="B198" s="25">
        <v>45465</v>
      </c>
      <c r="C198" s="26" t="s">
        <v>74</v>
      </c>
      <c r="D198" s="26" t="s">
        <v>45</v>
      </c>
      <c r="E198" s="26" t="s">
        <v>48</v>
      </c>
      <c r="F198" s="26" t="s">
        <v>46</v>
      </c>
      <c r="G198" s="27">
        <v>3550</v>
      </c>
      <c r="H198" s="27">
        <v>177.5</v>
      </c>
      <c r="I198" s="26" t="s">
        <v>52</v>
      </c>
      <c r="J198">
        <v>5</v>
      </c>
      <c r="K198">
        <f>YEAR(projeto_final_reservas[[#This Row],[Data]])</f>
        <v>2024</v>
      </c>
      <c r="L198">
        <f>MONTH(projeto_final_reservas[[#This Row],[Data]])</f>
        <v>6</v>
      </c>
    </row>
    <row r="199" spans="1:12">
      <c r="A199" s="28">
        <v>2200</v>
      </c>
      <c r="B199" s="25">
        <v>45466</v>
      </c>
      <c r="C199" s="26" t="s">
        <v>74</v>
      </c>
      <c r="D199" s="26" t="s">
        <v>55</v>
      </c>
      <c r="E199" s="26" t="s">
        <v>48</v>
      </c>
      <c r="F199" s="26" t="s">
        <v>46</v>
      </c>
      <c r="G199" s="27">
        <v>3585</v>
      </c>
      <c r="H199" s="27">
        <v>179.25</v>
      </c>
      <c r="I199" s="26" t="s">
        <v>47</v>
      </c>
      <c r="J199">
        <v>5</v>
      </c>
      <c r="K199">
        <f>YEAR(projeto_final_reservas[[#This Row],[Data]])</f>
        <v>2024</v>
      </c>
      <c r="L199">
        <f>MONTH(projeto_final_reservas[[#This Row],[Data]])</f>
        <v>6</v>
      </c>
    </row>
    <row r="200" spans="1:12">
      <c r="A200" s="28">
        <v>2201</v>
      </c>
      <c r="B200" s="25">
        <v>45467</v>
      </c>
      <c r="C200" s="26" t="s">
        <v>44</v>
      </c>
      <c r="D200" s="26" t="s">
        <v>55</v>
      </c>
      <c r="E200" s="26" t="s">
        <v>51</v>
      </c>
      <c r="F200" s="26" t="s">
        <v>54</v>
      </c>
      <c r="G200" s="27">
        <v>3620</v>
      </c>
      <c r="H200" s="27">
        <v>181</v>
      </c>
      <c r="I200" s="26" t="s">
        <v>52</v>
      </c>
      <c r="J200">
        <v>5</v>
      </c>
      <c r="K200">
        <f>YEAR(projeto_final_reservas[[#This Row],[Data]])</f>
        <v>2024</v>
      </c>
      <c r="L200">
        <f>MONTH(projeto_final_reservas[[#This Row],[Data]])</f>
        <v>6</v>
      </c>
    </row>
    <row r="201" spans="1:12">
      <c r="A201" s="28">
        <v>2202</v>
      </c>
      <c r="B201" s="25">
        <v>45468</v>
      </c>
      <c r="C201" s="26" t="s">
        <v>68</v>
      </c>
      <c r="D201" s="26" t="s">
        <v>45</v>
      </c>
      <c r="E201" s="26" t="s">
        <v>77</v>
      </c>
      <c r="F201" s="26" t="s">
        <v>46</v>
      </c>
      <c r="G201" s="27">
        <v>3655</v>
      </c>
      <c r="H201" s="27">
        <v>182.75</v>
      </c>
      <c r="I201" s="26" t="s">
        <v>47</v>
      </c>
      <c r="J201">
        <v>5</v>
      </c>
      <c r="K201">
        <f>YEAR(projeto_final_reservas[[#This Row],[Data]])</f>
        <v>2024</v>
      </c>
      <c r="L201">
        <f>MONTH(projeto_final_reservas[[#This Row],[Data]])</f>
        <v>6</v>
      </c>
    </row>
    <row r="202" spans="1:12">
      <c r="A202" s="28">
        <v>2203</v>
      </c>
      <c r="B202" s="25">
        <v>45469</v>
      </c>
      <c r="C202" s="26" t="s">
        <v>74</v>
      </c>
      <c r="D202" s="26" t="s">
        <v>45</v>
      </c>
      <c r="E202" s="26" t="s">
        <v>77</v>
      </c>
      <c r="F202" s="26" t="s">
        <v>46</v>
      </c>
      <c r="G202" s="27">
        <v>3690</v>
      </c>
      <c r="H202" s="27">
        <v>184.5</v>
      </c>
      <c r="I202" s="26" t="s">
        <v>47</v>
      </c>
      <c r="J202">
        <v>4</v>
      </c>
      <c r="K202">
        <f>YEAR(projeto_final_reservas[[#This Row],[Data]])</f>
        <v>2024</v>
      </c>
      <c r="L202">
        <f>MONTH(projeto_final_reservas[[#This Row],[Data]])</f>
        <v>6</v>
      </c>
    </row>
    <row r="203" spans="1:12">
      <c r="A203" s="28">
        <v>2204</v>
      </c>
      <c r="B203" s="25">
        <v>45470</v>
      </c>
      <c r="C203" s="26" t="s">
        <v>68</v>
      </c>
      <c r="D203" s="26" t="s">
        <v>45</v>
      </c>
      <c r="E203" s="26" t="s">
        <v>51</v>
      </c>
      <c r="F203" s="26" t="s">
        <v>46</v>
      </c>
      <c r="G203" s="27">
        <v>3725</v>
      </c>
      <c r="H203" s="27">
        <v>186.25</v>
      </c>
      <c r="I203" s="26" t="s">
        <v>52</v>
      </c>
      <c r="J203">
        <v>4</v>
      </c>
      <c r="K203">
        <f>YEAR(projeto_final_reservas[[#This Row],[Data]])</f>
        <v>2024</v>
      </c>
      <c r="L203">
        <f>MONTH(projeto_final_reservas[[#This Row],[Data]])</f>
        <v>6</v>
      </c>
    </row>
    <row r="204" spans="1:12">
      <c r="A204" s="28">
        <v>2205</v>
      </c>
      <c r="B204" s="25">
        <v>45471</v>
      </c>
      <c r="C204" s="26" t="s">
        <v>62</v>
      </c>
      <c r="D204" s="26" t="s">
        <v>55</v>
      </c>
      <c r="E204" s="26" t="s">
        <v>56</v>
      </c>
      <c r="F204" s="26" t="s">
        <v>61</v>
      </c>
      <c r="G204" s="27">
        <v>3760</v>
      </c>
      <c r="H204" s="27">
        <v>188</v>
      </c>
      <c r="I204" s="26" t="s">
        <v>47</v>
      </c>
      <c r="J204">
        <v>4</v>
      </c>
      <c r="K204">
        <f>YEAR(projeto_final_reservas[[#This Row],[Data]])</f>
        <v>2024</v>
      </c>
      <c r="L204">
        <f>MONTH(projeto_final_reservas[[#This Row],[Data]])</f>
        <v>6</v>
      </c>
    </row>
    <row r="205" spans="1:12">
      <c r="A205" s="28">
        <v>2206</v>
      </c>
      <c r="B205" s="25">
        <v>45472</v>
      </c>
      <c r="C205" s="26" t="s">
        <v>68</v>
      </c>
      <c r="D205" s="26" t="s">
        <v>55</v>
      </c>
      <c r="E205" s="26" t="s">
        <v>48</v>
      </c>
      <c r="F205" s="26" t="s">
        <v>46</v>
      </c>
      <c r="G205" s="27">
        <v>3795</v>
      </c>
      <c r="H205" s="27">
        <v>189.75</v>
      </c>
      <c r="I205" s="26" t="s">
        <v>52</v>
      </c>
      <c r="J205">
        <v>3</v>
      </c>
      <c r="K205">
        <f>YEAR(projeto_final_reservas[[#This Row],[Data]])</f>
        <v>2024</v>
      </c>
      <c r="L205">
        <f>MONTH(projeto_final_reservas[[#This Row],[Data]])</f>
        <v>6</v>
      </c>
    </row>
    <row r="206" spans="1:12">
      <c r="A206" s="28">
        <v>2207</v>
      </c>
      <c r="B206" s="25">
        <v>45473</v>
      </c>
      <c r="C206" s="26" t="s">
        <v>74</v>
      </c>
      <c r="D206" s="26" t="s">
        <v>45</v>
      </c>
      <c r="E206" s="26" t="s">
        <v>48</v>
      </c>
      <c r="F206" s="26" t="s">
        <v>46</v>
      </c>
      <c r="G206" s="27">
        <v>3830</v>
      </c>
      <c r="H206" s="27">
        <v>191.5</v>
      </c>
      <c r="I206" s="26" t="s">
        <v>47</v>
      </c>
      <c r="J206">
        <v>3</v>
      </c>
      <c r="K206">
        <f>YEAR(projeto_final_reservas[[#This Row],[Data]])</f>
        <v>2024</v>
      </c>
      <c r="L206">
        <f>MONTH(projeto_final_reservas[[#This Row],[Data]])</f>
        <v>6</v>
      </c>
    </row>
    <row r="207" spans="1:12">
      <c r="A207" s="28">
        <v>2208</v>
      </c>
      <c r="B207" s="25">
        <v>45474</v>
      </c>
      <c r="C207" s="26" t="s">
        <v>44</v>
      </c>
      <c r="D207" s="26" t="s">
        <v>45</v>
      </c>
      <c r="E207" s="26" t="s">
        <v>77</v>
      </c>
      <c r="F207" s="26" t="s">
        <v>46</v>
      </c>
      <c r="G207" s="27">
        <v>1345</v>
      </c>
      <c r="H207" s="27">
        <v>67.25</v>
      </c>
      <c r="I207" s="26" t="s">
        <v>47</v>
      </c>
      <c r="J207">
        <v>5</v>
      </c>
      <c r="K207">
        <f>YEAR(projeto_final_reservas[[#This Row],[Data]])</f>
        <v>2024</v>
      </c>
      <c r="L207">
        <f>MONTH(projeto_final_reservas[[#This Row],[Data]])</f>
        <v>7</v>
      </c>
    </row>
    <row r="208" spans="1:12">
      <c r="A208" s="28">
        <v>2209</v>
      </c>
      <c r="B208" s="25">
        <v>45475</v>
      </c>
      <c r="C208" s="26" t="s">
        <v>49</v>
      </c>
      <c r="D208" s="26" t="s">
        <v>45</v>
      </c>
      <c r="E208" s="26" t="s">
        <v>77</v>
      </c>
      <c r="F208" s="26" t="s">
        <v>54</v>
      </c>
      <c r="G208" s="27">
        <v>1380</v>
      </c>
      <c r="H208" s="27">
        <v>69</v>
      </c>
      <c r="I208" s="26" t="s">
        <v>47</v>
      </c>
      <c r="J208">
        <v>5</v>
      </c>
      <c r="K208">
        <f>YEAR(projeto_final_reservas[[#This Row],[Data]])</f>
        <v>2024</v>
      </c>
      <c r="L208">
        <f>MONTH(projeto_final_reservas[[#This Row],[Data]])</f>
        <v>7</v>
      </c>
    </row>
    <row r="209" spans="1:12">
      <c r="A209" s="28">
        <v>2210</v>
      </c>
      <c r="B209" s="25">
        <v>45476</v>
      </c>
      <c r="C209" s="26" t="s">
        <v>50</v>
      </c>
      <c r="D209" s="26" t="s">
        <v>45</v>
      </c>
      <c r="E209" s="26" t="s">
        <v>51</v>
      </c>
      <c r="F209" s="26" t="s">
        <v>46</v>
      </c>
      <c r="G209" s="27">
        <v>1415</v>
      </c>
      <c r="H209" s="27">
        <v>70.75</v>
      </c>
      <c r="I209" s="26" t="s">
        <v>52</v>
      </c>
      <c r="J209">
        <v>5</v>
      </c>
      <c r="K209">
        <f>YEAR(projeto_final_reservas[[#This Row],[Data]])</f>
        <v>2024</v>
      </c>
      <c r="L209">
        <f>MONTH(projeto_final_reservas[[#This Row],[Data]])</f>
        <v>7</v>
      </c>
    </row>
    <row r="210" spans="1:12">
      <c r="A210" s="28">
        <v>2211</v>
      </c>
      <c r="B210" s="25">
        <v>45476</v>
      </c>
      <c r="C210" s="26" t="s">
        <v>53</v>
      </c>
      <c r="D210" s="26" t="s">
        <v>45</v>
      </c>
      <c r="E210" s="26" t="s">
        <v>51</v>
      </c>
      <c r="F210" s="26" t="s">
        <v>46</v>
      </c>
      <c r="G210" s="27">
        <v>3475</v>
      </c>
      <c r="H210" s="27">
        <v>173.75</v>
      </c>
      <c r="I210" s="26" t="s">
        <v>47</v>
      </c>
      <c r="J210">
        <v>4</v>
      </c>
      <c r="K210">
        <f>YEAR(projeto_final_reservas[[#This Row],[Data]])</f>
        <v>2024</v>
      </c>
      <c r="L210">
        <f>MONTH(projeto_final_reservas[[#This Row],[Data]])</f>
        <v>7</v>
      </c>
    </row>
    <row r="211" spans="1:12">
      <c r="A211" s="28">
        <v>2212</v>
      </c>
      <c r="B211" s="25">
        <v>45477</v>
      </c>
      <c r="C211" s="26" t="s">
        <v>57</v>
      </c>
      <c r="D211" s="26" t="s">
        <v>55</v>
      </c>
      <c r="E211" s="26" t="s">
        <v>56</v>
      </c>
      <c r="F211" s="26" t="s">
        <v>46</v>
      </c>
      <c r="G211" s="27">
        <v>1450</v>
      </c>
      <c r="H211" s="27">
        <v>72.5</v>
      </c>
      <c r="I211" s="26" t="s">
        <v>47</v>
      </c>
      <c r="J211">
        <v>3</v>
      </c>
      <c r="K211">
        <f>YEAR(projeto_final_reservas[[#This Row],[Data]])</f>
        <v>2024</v>
      </c>
      <c r="L211">
        <f>MONTH(projeto_final_reservas[[#This Row],[Data]])</f>
        <v>7</v>
      </c>
    </row>
    <row r="212" spans="1:12">
      <c r="A212" s="28">
        <v>2213</v>
      </c>
      <c r="B212" s="25">
        <v>45478</v>
      </c>
      <c r="C212" s="26" t="s">
        <v>57</v>
      </c>
      <c r="D212" s="26" t="s">
        <v>55</v>
      </c>
      <c r="E212" s="26" t="s">
        <v>48</v>
      </c>
      <c r="F212" s="26" t="s">
        <v>46</v>
      </c>
      <c r="G212" s="27">
        <v>1485</v>
      </c>
      <c r="H212" s="27">
        <v>74.25</v>
      </c>
      <c r="I212" s="26" t="s">
        <v>52</v>
      </c>
      <c r="J212">
        <v>5</v>
      </c>
      <c r="K212">
        <f>YEAR(projeto_final_reservas[[#This Row],[Data]])</f>
        <v>2024</v>
      </c>
      <c r="L212">
        <f>MONTH(projeto_final_reservas[[#This Row],[Data]])</f>
        <v>7</v>
      </c>
    </row>
    <row r="213" spans="1:12">
      <c r="A213" s="28">
        <v>2214</v>
      </c>
      <c r="B213" s="25">
        <v>45478</v>
      </c>
      <c r="C213" s="26" t="s">
        <v>57</v>
      </c>
      <c r="D213" s="26" t="s">
        <v>55</v>
      </c>
      <c r="E213" s="26" t="s">
        <v>56</v>
      </c>
      <c r="F213" s="26" t="s">
        <v>54</v>
      </c>
      <c r="G213" s="27">
        <v>2400</v>
      </c>
      <c r="H213" s="27">
        <v>120</v>
      </c>
      <c r="I213" s="26" t="s">
        <v>47</v>
      </c>
      <c r="J213">
        <v>5</v>
      </c>
      <c r="K213">
        <f>YEAR(projeto_final_reservas[[#This Row],[Data]])</f>
        <v>2024</v>
      </c>
      <c r="L213">
        <f>MONTH(projeto_final_reservas[[#This Row],[Data]])</f>
        <v>7</v>
      </c>
    </row>
    <row r="214" spans="1:12">
      <c r="A214" s="28">
        <v>2215</v>
      </c>
      <c r="B214" s="25">
        <v>45479</v>
      </c>
      <c r="C214" s="26" t="s">
        <v>58</v>
      </c>
      <c r="D214" s="26" t="s">
        <v>45</v>
      </c>
      <c r="E214" s="26" t="s">
        <v>56</v>
      </c>
      <c r="F214" s="26" t="s">
        <v>46</v>
      </c>
      <c r="G214" s="27">
        <v>1520</v>
      </c>
      <c r="H214" s="27">
        <v>76</v>
      </c>
      <c r="I214" s="26" t="s">
        <v>47</v>
      </c>
      <c r="J214">
        <v>5</v>
      </c>
      <c r="K214">
        <f>YEAR(projeto_final_reservas[[#This Row],[Data]])</f>
        <v>2024</v>
      </c>
      <c r="L214">
        <f>MONTH(projeto_final_reservas[[#This Row],[Data]])</f>
        <v>7</v>
      </c>
    </row>
    <row r="215" spans="1:12">
      <c r="A215" s="28">
        <v>2216</v>
      </c>
      <c r="B215" s="25">
        <v>45480</v>
      </c>
      <c r="C215" s="26" t="s">
        <v>59</v>
      </c>
      <c r="D215" s="26" t="s">
        <v>45</v>
      </c>
      <c r="E215" s="26" t="s">
        <v>51</v>
      </c>
      <c r="F215" s="26" t="s">
        <v>46</v>
      </c>
      <c r="G215" s="27">
        <v>1555</v>
      </c>
      <c r="H215" s="27">
        <v>77.75</v>
      </c>
      <c r="I215" s="26" t="s">
        <v>47</v>
      </c>
      <c r="J215">
        <v>5</v>
      </c>
      <c r="K215">
        <f>YEAR(projeto_final_reservas[[#This Row],[Data]])</f>
        <v>2024</v>
      </c>
      <c r="L215">
        <f>MONTH(projeto_final_reservas[[#This Row],[Data]])</f>
        <v>7</v>
      </c>
    </row>
    <row r="216" spans="1:12">
      <c r="A216" s="28">
        <v>2217</v>
      </c>
      <c r="B216" s="25">
        <v>45481</v>
      </c>
      <c r="C216" s="26" t="s">
        <v>60</v>
      </c>
      <c r="D216" s="26" t="s">
        <v>45</v>
      </c>
      <c r="E216" s="26" t="s">
        <v>77</v>
      </c>
      <c r="F216" s="26" t="s">
        <v>61</v>
      </c>
      <c r="G216" s="27">
        <v>1590</v>
      </c>
      <c r="H216" s="27">
        <v>79.5</v>
      </c>
      <c r="I216" s="26" t="s">
        <v>52</v>
      </c>
      <c r="J216">
        <v>4</v>
      </c>
      <c r="K216">
        <f>YEAR(projeto_final_reservas[[#This Row],[Data]])</f>
        <v>2024</v>
      </c>
      <c r="L216">
        <f>MONTH(projeto_final_reservas[[#This Row],[Data]])</f>
        <v>7</v>
      </c>
    </row>
    <row r="217" spans="1:12">
      <c r="A217" s="28">
        <v>2218</v>
      </c>
      <c r="B217" s="25">
        <v>45482</v>
      </c>
      <c r="C217" s="26" t="s">
        <v>62</v>
      </c>
      <c r="D217" s="26" t="s">
        <v>55</v>
      </c>
      <c r="E217" s="26" t="s">
        <v>77</v>
      </c>
      <c r="F217" s="26" t="s">
        <v>46</v>
      </c>
      <c r="G217" s="27">
        <v>1625</v>
      </c>
      <c r="H217" s="27">
        <v>81.25</v>
      </c>
      <c r="I217" s="26" t="s">
        <v>47</v>
      </c>
      <c r="J217">
        <v>4</v>
      </c>
      <c r="K217">
        <f>YEAR(projeto_final_reservas[[#This Row],[Data]])</f>
        <v>2024</v>
      </c>
      <c r="L217">
        <f>MONTH(projeto_final_reservas[[#This Row],[Data]])</f>
        <v>7</v>
      </c>
    </row>
    <row r="218" spans="1:12">
      <c r="A218" s="28">
        <v>2219</v>
      </c>
      <c r="B218" s="25">
        <v>45483</v>
      </c>
      <c r="C218" s="26" t="s">
        <v>63</v>
      </c>
      <c r="D218" s="26" t="s">
        <v>55</v>
      </c>
      <c r="E218" s="26" t="s">
        <v>51</v>
      </c>
      <c r="F218" s="26" t="s">
        <v>46</v>
      </c>
      <c r="G218" s="27">
        <v>1660</v>
      </c>
      <c r="H218" s="27">
        <v>83</v>
      </c>
      <c r="I218" s="26" t="s">
        <v>52</v>
      </c>
      <c r="J218">
        <v>5</v>
      </c>
      <c r="K218">
        <f>YEAR(projeto_final_reservas[[#This Row],[Data]])</f>
        <v>2024</v>
      </c>
      <c r="L218">
        <f>MONTH(projeto_final_reservas[[#This Row],[Data]])</f>
        <v>7</v>
      </c>
    </row>
    <row r="219" spans="1:12">
      <c r="A219" s="28">
        <v>2220</v>
      </c>
      <c r="B219" s="25">
        <v>45484</v>
      </c>
      <c r="C219" s="26" t="s">
        <v>64</v>
      </c>
      <c r="D219" s="26" t="s">
        <v>45</v>
      </c>
      <c r="E219" s="26" t="s">
        <v>56</v>
      </c>
      <c r="F219" s="26" t="s">
        <v>46</v>
      </c>
      <c r="G219" s="27">
        <v>1695</v>
      </c>
      <c r="H219" s="27">
        <v>84.75</v>
      </c>
      <c r="I219" s="26" t="s">
        <v>47</v>
      </c>
      <c r="J219">
        <v>5</v>
      </c>
      <c r="K219">
        <f>YEAR(projeto_final_reservas[[#This Row],[Data]])</f>
        <v>2024</v>
      </c>
      <c r="L219">
        <f>MONTH(projeto_final_reservas[[#This Row],[Data]])</f>
        <v>7</v>
      </c>
    </row>
    <row r="220" spans="1:12">
      <c r="A220" s="28">
        <v>2221</v>
      </c>
      <c r="B220" s="25">
        <v>45485</v>
      </c>
      <c r="C220" s="26" t="s">
        <v>65</v>
      </c>
      <c r="D220" s="26" t="s">
        <v>45</v>
      </c>
      <c r="E220" s="26" t="s">
        <v>48</v>
      </c>
      <c r="F220" s="26" t="s">
        <v>54</v>
      </c>
      <c r="G220" s="27">
        <v>1730</v>
      </c>
      <c r="H220" s="27">
        <v>86.5</v>
      </c>
      <c r="I220" s="26" t="s">
        <v>47</v>
      </c>
      <c r="J220">
        <v>5</v>
      </c>
      <c r="K220">
        <f>YEAR(projeto_final_reservas[[#This Row],[Data]])</f>
        <v>2024</v>
      </c>
      <c r="L220">
        <f>MONTH(projeto_final_reservas[[#This Row],[Data]])</f>
        <v>7</v>
      </c>
    </row>
    <row r="221" spans="1:12">
      <c r="A221" s="28">
        <v>2222</v>
      </c>
      <c r="B221" s="25">
        <v>45486</v>
      </c>
      <c r="C221" s="26" t="s">
        <v>66</v>
      </c>
      <c r="D221" s="26" t="s">
        <v>45</v>
      </c>
      <c r="E221" s="26" t="s">
        <v>48</v>
      </c>
      <c r="F221" s="26" t="s">
        <v>46</v>
      </c>
      <c r="G221" s="27">
        <v>1765</v>
      </c>
      <c r="H221" s="27">
        <v>88.25</v>
      </c>
      <c r="I221" s="26" t="s">
        <v>52</v>
      </c>
      <c r="J221">
        <v>3</v>
      </c>
      <c r="K221">
        <f>YEAR(projeto_final_reservas[[#This Row],[Data]])</f>
        <v>2024</v>
      </c>
      <c r="L221">
        <f>MONTH(projeto_final_reservas[[#This Row],[Data]])</f>
        <v>7</v>
      </c>
    </row>
    <row r="222" spans="1:12">
      <c r="A222" s="28">
        <v>2223</v>
      </c>
      <c r="B222" s="25">
        <v>45487</v>
      </c>
      <c r="C222" s="26" t="s">
        <v>66</v>
      </c>
      <c r="D222" s="26" t="s">
        <v>55</v>
      </c>
      <c r="E222" s="26" t="s">
        <v>51</v>
      </c>
      <c r="F222" s="26" t="s">
        <v>46</v>
      </c>
      <c r="G222" s="27">
        <v>1800</v>
      </c>
      <c r="H222" s="27">
        <v>90</v>
      </c>
      <c r="I222" s="26" t="s">
        <v>47</v>
      </c>
      <c r="J222">
        <v>5</v>
      </c>
      <c r="K222">
        <f>YEAR(projeto_final_reservas[[#This Row],[Data]])</f>
        <v>2024</v>
      </c>
      <c r="L222">
        <f>MONTH(projeto_final_reservas[[#This Row],[Data]])</f>
        <v>7</v>
      </c>
    </row>
    <row r="223" spans="1:12">
      <c r="A223" s="28">
        <v>2224</v>
      </c>
      <c r="B223" s="25">
        <v>45488</v>
      </c>
      <c r="C223" s="26" t="s">
        <v>62</v>
      </c>
      <c r="D223" s="26" t="s">
        <v>55</v>
      </c>
      <c r="E223" s="26" t="s">
        <v>77</v>
      </c>
      <c r="F223" s="26" t="s">
        <v>46</v>
      </c>
      <c r="G223" s="27">
        <v>1835</v>
      </c>
      <c r="H223" s="27">
        <v>91.75</v>
      </c>
      <c r="I223" s="26" t="s">
        <v>52</v>
      </c>
      <c r="J223">
        <v>5</v>
      </c>
      <c r="K223">
        <f>YEAR(projeto_final_reservas[[#This Row],[Data]])</f>
        <v>2024</v>
      </c>
      <c r="L223">
        <f>MONTH(projeto_final_reservas[[#This Row],[Data]])</f>
        <v>7</v>
      </c>
    </row>
    <row r="224" spans="1:12">
      <c r="A224" s="28">
        <v>2225</v>
      </c>
      <c r="B224" s="25">
        <v>45488</v>
      </c>
      <c r="C224" s="26" t="s">
        <v>74</v>
      </c>
      <c r="D224" s="26" t="s">
        <v>45</v>
      </c>
      <c r="E224" s="26" t="s">
        <v>48</v>
      </c>
      <c r="F224" s="26" t="s">
        <v>46</v>
      </c>
      <c r="G224" s="27">
        <v>5798</v>
      </c>
      <c r="H224" s="27">
        <v>289.89999999999998</v>
      </c>
      <c r="I224" s="26" t="s">
        <v>47</v>
      </c>
      <c r="J224">
        <v>5</v>
      </c>
      <c r="K224">
        <f>YEAR(projeto_final_reservas[[#This Row],[Data]])</f>
        <v>2024</v>
      </c>
      <c r="L224">
        <f>MONTH(projeto_final_reservas[[#This Row],[Data]])</f>
        <v>7</v>
      </c>
    </row>
    <row r="225" spans="1:12">
      <c r="A225" s="28">
        <v>2226</v>
      </c>
      <c r="B225" s="25">
        <v>45489</v>
      </c>
      <c r="C225" s="26" t="s">
        <v>74</v>
      </c>
      <c r="D225" s="26" t="s">
        <v>45</v>
      </c>
      <c r="E225" s="26" t="s">
        <v>77</v>
      </c>
      <c r="F225" s="26" t="s">
        <v>61</v>
      </c>
      <c r="G225" s="27">
        <v>1870</v>
      </c>
      <c r="H225" s="27">
        <v>93.5</v>
      </c>
      <c r="I225" s="26" t="s">
        <v>47</v>
      </c>
      <c r="J225">
        <v>4</v>
      </c>
      <c r="K225">
        <f>YEAR(projeto_final_reservas[[#This Row],[Data]])</f>
        <v>2024</v>
      </c>
      <c r="L225">
        <f>MONTH(projeto_final_reservas[[#This Row],[Data]])</f>
        <v>7</v>
      </c>
    </row>
    <row r="226" spans="1:12">
      <c r="A226" s="28">
        <v>2227</v>
      </c>
      <c r="B226" s="25">
        <v>45490</v>
      </c>
      <c r="C226" s="26" t="s">
        <v>67</v>
      </c>
      <c r="D226" s="26" t="s">
        <v>45</v>
      </c>
      <c r="E226" s="26" t="s">
        <v>51</v>
      </c>
      <c r="F226" s="26" t="s">
        <v>46</v>
      </c>
      <c r="G226" s="27">
        <v>1905</v>
      </c>
      <c r="H226" s="27">
        <v>95.25</v>
      </c>
      <c r="I226" s="26" t="s">
        <v>47</v>
      </c>
      <c r="J226">
        <v>4</v>
      </c>
      <c r="K226">
        <f>YEAR(projeto_final_reservas[[#This Row],[Data]])</f>
        <v>2024</v>
      </c>
      <c r="L226">
        <f>MONTH(projeto_final_reservas[[#This Row],[Data]])</f>
        <v>7</v>
      </c>
    </row>
    <row r="227" spans="1:12">
      <c r="A227" s="28">
        <v>2228</v>
      </c>
      <c r="B227" s="25">
        <v>45490</v>
      </c>
      <c r="C227" s="26" t="s">
        <v>68</v>
      </c>
      <c r="D227" s="26" t="s">
        <v>55</v>
      </c>
      <c r="E227" s="26" t="s">
        <v>51</v>
      </c>
      <c r="F227" s="26" t="s">
        <v>46</v>
      </c>
      <c r="G227" s="27">
        <v>2345</v>
      </c>
      <c r="H227" s="27">
        <v>117.25</v>
      </c>
      <c r="I227" s="26" t="s">
        <v>47</v>
      </c>
      <c r="J227">
        <v>5</v>
      </c>
      <c r="K227">
        <f>YEAR(projeto_final_reservas[[#This Row],[Data]])</f>
        <v>2024</v>
      </c>
      <c r="L227">
        <f>MONTH(projeto_final_reservas[[#This Row],[Data]])</f>
        <v>7</v>
      </c>
    </row>
    <row r="228" spans="1:12">
      <c r="A228" s="28">
        <v>2229</v>
      </c>
      <c r="B228" s="25">
        <v>45491</v>
      </c>
      <c r="C228" s="26" t="s">
        <v>69</v>
      </c>
      <c r="D228" s="26" t="s">
        <v>45</v>
      </c>
      <c r="E228" s="26" t="s">
        <v>56</v>
      </c>
      <c r="F228" s="26" t="s">
        <v>46</v>
      </c>
      <c r="G228" s="27">
        <v>1940</v>
      </c>
      <c r="H228" s="27">
        <v>97</v>
      </c>
      <c r="I228" s="26" t="s">
        <v>52</v>
      </c>
      <c r="J228">
        <v>5</v>
      </c>
      <c r="K228">
        <f>YEAR(projeto_final_reservas[[#This Row],[Data]])</f>
        <v>2024</v>
      </c>
      <c r="L228">
        <f>MONTH(projeto_final_reservas[[#This Row],[Data]])</f>
        <v>7</v>
      </c>
    </row>
    <row r="229" spans="1:12">
      <c r="A229" s="28">
        <v>2230</v>
      </c>
      <c r="B229" s="25">
        <v>45492</v>
      </c>
      <c r="C229" s="26" t="s">
        <v>70</v>
      </c>
      <c r="D229" s="26" t="s">
        <v>55</v>
      </c>
      <c r="E229" s="26" t="s">
        <v>56</v>
      </c>
      <c r="F229" s="26" t="s">
        <v>61</v>
      </c>
      <c r="G229" s="27">
        <v>1975</v>
      </c>
      <c r="H229" s="27">
        <v>98.75</v>
      </c>
      <c r="I229" s="26" t="s">
        <v>47</v>
      </c>
      <c r="J229">
        <v>5</v>
      </c>
      <c r="K229">
        <f>YEAR(projeto_final_reservas[[#This Row],[Data]])</f>
        <v>2024</v>
      </c>
      <c r="L229">
        <f>MONTH(projeto_final_reservas[[#This Row],[Data]])</f>
        <v>7</v>
      </c>
    </row>
    <row r="230" spans="1:12">
      <c r="A230" s="28">
        <v>2231</v>
      </c>
      <c r="B230" s="25">
        <v>45493</v>
      </c>
      <c r="C230" s="26" t="s">
        <v>44</v>
      </c>
      <c r="D230" s="26" t="s">
        <v>55</v>
      </c>
      <c r="E230" s="26" t="s">
        <v>56</v>
      </c>
      <c r="F230" s="26" t="s">
        <v>61</v>
      </c>
      <c r="G230" s="27">
        <v>2010</v>
      </c>
      <c r="H230" s="27">
        <v>100.5</v>
      </c>
      <c r="I230" s="26" t="s">
        <v>52</v>
      </c>
      <c r="J230">
        <v>5</v>
      </c>
      <c r="K230">
        <f>YEAR(projeto_final_reservas[[#This Row],[Data]])</f>
        <v>2024</v>
      </c>
      <c r="L230">
        <f>MONTH(projeto_final_reservas[[#This Row],[Data]])</f>
        <v>7</v>
      </c>
    </row>
    <row r="231" spans="1:12">
      <c r="A231" s="28">
        <v>2232</v>
      </c>
      <c r="B231" s="25">
        <v>45494</v>
      </c>
      <c r="C231" s="26" t="s">
        <v>71</v>
      </c>
      <c r="D231" s="26" t="s">
        <v>45</v>
      </c>
      <c r="E231" s="26" t="s">
        <v>51</v>
      </c>
      <c r="F231" s="26" t="s">
        <v>54</v>
      </c>
      <c r="G231" s="27">
        <v>2045</v>
      </c>
      <c r="H231" s="27">
        <v>102.25</v>
      </c>
      <c r="I231" s="26" t="s">
        <v>47</v>
      </c>
      <c r="J231">
        <v>5</v>
      </c>
      <c r="K231">
        <f>YEAR(projeto_final_reservas[[#This Row],[Data]])</f>
        <v>2024</v>
      </c>
      <c r="L231">
        <f>MONTH(projeto_final_reservas[[#This Row],[Data]])</f>
        <v>7</v>
      </c>
    </row>
    <row r="232" spans="1:12">
      <c r="A232" s="28">
        <v>2233</v>
      </c>
      <c r="B232" s="25">
        <v>45495</v>
      </c>
      <c r="C232" s="26" t="s">
        <v>72</v>
      </c>
      <c r="D232" s="26" t="s">
        <v>45</v>
      </c>
      <c r="E232" s="26" t="s">
        <v>77</v>
      </c>
      <c r="F232" s="26" t="s">
        <v>46</v>
      </c>
      <c r="G232" s="27">
        <v>2080</v>
      </c>
      <c r="H232" s="27">
        <v>104</v>
      </c>
      <c r="I232" s="26" t="s">
        <v>47</v>
      </c>
      <c r="J232">
        <v>5</v>
      </c>
      <c r="K232">
        <f>YEAR(projeto_final_reservas[[#This Row],[Data]])</f>
        <v>2024</v>
      </c>
      <c r="L232">
        <f>MONTH(projeto_final_reservas[[#This Row],[Data]])</f>
        <v>7</v>
      </c>
    </row>
    <row r="233" spans="1:12">
      <c r="A233" s="28">
        <v>2234</v>
      </c>
      <c r="B233" s="25">
        <v>45496</v>
      </c>
      <c r="C233" s="26" t="s">
        <v>73</v>
      </c>
      <c r="D233" s="26" t="s">
        <v>45</v>
      </c>
      <c r="E233" s="26" t="s">
        <v>77</v>
      </c>
      <c r="F233" s="26" t="s">
        <v>46</v>
      </c>
      <c r="G233" s="27">
        <v>2115</v>
      </c>
      <c r="H233" s="27">
        <v>105.75</v>
      </c>
      <c r="I233" s="26" t="s">
        <v>52</v>
      </c>
      <c r="J233">
        <v>4</v>
      </c>
      <c r="K233">
        <f>YEAR(projeto_final_reservas[[#This Row],[Data]])</f>
        <v>2024</v>
      </c>
      <c r="L233">
        <f>MONTH(projeto_final_reservas[[#This Row],[Data]])</f>
        <v>7</v>
      </c>
    </row>
    <row r="234" spans="1:12">
      <c r="A234" s="28">
        <v>2235</v>
      </c>
      <c r="B234" s="25">
        <v>45497</v>
      </c>
      <c r="C234" s="26" t="s">
        <v>74</v>
      </c>
      <c r="D234" s="26" t="s">
        <v>55</v>
      </c>
      <c r="E234" s="26" t="s">
        <v>51</v>
      </c>
      <c r="F234" s="26" t="s">
        <v>54</v>
      </c>
      <c r="G234" s="27">
        <v>2150</v>
      </c>
      <c r="H234" s="27">
        <v>107.5</v>
      </c>
      <c r="I234" s="26" t="s">
        <v>47</v>
      </c>
      <c r="J234">
        <v>4</v>
      </c>
      <c r="K234">
        <f>YEAR(projeto_final_reservas[[#This Row],[Data]])</f>
        <v>2024</v>
      </c>
      <c r="L234">
        <f>MONTH(projeto_final_reservas[[#This Row],[Data]])</f>
        <v>7</v>
      </c>
    </row>
    <row r="235" spans="1:12">
      <c r="A235" s="28">
        <v>2236</v>
      </c>
      <c r="B235" s="25">
        <v>45498</v>
      </c>
      <c r="C235" s="26" t="s">
        <v>75</v>
      </c>
      <c r="D235" s="26" t="s">
        <v>55</v>
      </c>
      <c r="E235" s="26" t="s">
        <v>56</v>
      </c>
      <c r="F235" s="26" t="s">
        <v>46</v>
      </c>
      <c r="G235" s="27">
        <v>2185</v>
      </c>
      <c r="H235" s="27">
        <v>109.25</v>
      </c>
      <c r="I235" s="26" t="s">
        <v>52</v>
      </c>
      <c r="J235">
        <v>5</v>
      </c>
      <c r="K235">
        <f>YEAR(projeto_final_reservas[[#This Row],[Data]])</f>
        <v>2024</v>
      </c>
      <c r="L235">
        <f>MONTH(projeto_final_reservas[[#This Row],[Data]])</f>
        <v>7</v>
      </c>
    </row>
    <row r="236" spans="1:12">
      <c r="A236" s="28">
        <v>2237</v>
      </c>
      <c r="B236" s="25">
        <v>45499</v>
      </c>
      <c r="C236" s="26" t="s">
        <v>66</v>
      </c>
      <c r="D236" s="26" t="s">
        <v>45</v>
      </c>
      <c r="E236" s="26" t="s">
        <v>48</v>
      </c>
      <c r="F236" s="26" t="s">
        <v>46</v>
      </c>
      <c r="G236" s="27">
        <v>2220</v>
      </c>
      <c r="H236" s="27">
        <v>111</v>
      </c>
      <c r="I236" s="26" t="s">
        <v>47</v>
      </c>
      <c r="J236">
        <v>5</v>
      </c>
      <c r="K236">
        <f>YEAR(projeto_final_reservas[[#This Row],[Data]])</f>
        <v>2024</v>
      </c>
      <c r="L236">
        <f>MONTH(projeto_final_reservas[[#This Row],[Data]])</f>
        <v>7</v>
      </c>
    </row>
    <row r="237" spans="1:12">
      <c r="A237" s="28">
        <v>2238</v>
      </c>
      <c r="B237" s="25">
        <v>45500</v>
      </c>
      <c r="C237" s="26" t="s">
        <v>76</v>
      </c>
      <c r="D237" s="26" t="s">
        <v>45</v>
      </c>
      <c r="E237" s="26" t="s">
        <v>48</v>
      </c>
      <c r="F237" s="26" t="s">
        <v>46</v>
      </c>
      <c r="G237" s="27">
        <v>2255</v>
      </c>
      <c r="H237" s="27">
        <v>112.75</v>
      </c>
      <c r="I237" s="26" t="s">
        <v>47</v>
      </c>
      <c r="J237">
        <v>5</v>
      </c>
      <c r="K237">
        <f>YEAR(projeto_final_reservas[[#This Row],[Data]])</f>
        <v>2024</v>
      </c>
      <c r="L237">
        <f>MONTH(projeto_final_reservas[[#This Row],[Data]])</f>
        <v>7</v>
      </c>
    </row>
    <row r="238" spans="1:12">
      <c r="A238" s="28">
        <v>2239</v>
      </c>
      <c r="B238" s="25">
        <v>45501</v>
      </c>
      <c r="C238" s="26" t="s">
        <v>66</v>
      </c>
      <c r="D238" s="26" t="s">
        <v>45</v>
      </c>
      <c r="E238" s="26" t="s">
        <v>51</v>
      </c>
      <c r="F238" s="26" t="s">
        <v>46</v>
      </c>
      <c r="G238" s="27">
        <v>2290</v>
      </c>
      <c r="H238" s="27">
        <v>114.5</v>
      </c>
      <c r="I238" s="26" t="s">
        <v>52</v>
      </c>
      <c r="J238">
        <v>5</v>
      </c>
      <c r="K238">
        <f>YEAR(projeto_final_reservas[[#This Row],[Data]])</f>
        <v>2024</v>
      </c>
      <c r="L238">
        <f>MONTH(projeto_final_reservas[[#This Row],[Data]])</f>
        <v>7</v>
      </c>
    </row>
    <row r="239" spans="1:12">
      <c r="A239" s="28">
        <v>2240</v>
      </c>
      <c r="B239" s="25">
        <v>45502</v>
      </c>
      <c r="C239" s="26" t="s">
        <v>53</v>
      </c>
      <c r="D239" s="26" t="s">
        <v>55</v>
      </c>
      <c r="E239" s="26" t="s">
        <v>77</v>
      </c>
      <c r="F239" s="26" t="s">
        <v>46</v>
      </c>
      <c r="G239" s="27">
        <v>2325</v>
      </c>
      <c r="H239" s="27">
        <v>116.25</v>
      </c>
      <c r="I239" s="26" t="s">
        <v>47</v>
      </c>
      <c r="J239">
        <v>5</v>
      </c>
      <c r="K239">
        <f>YEAR(projeto_final_reservas[[#This Row],[Data]])</f>
        <v>2024</v>
      </c>
      <c r="L239">
        <f>MONTH(projeto_final_reservas[[#This Row],[Data]])</f>
        <v>7</v>
      </c>
    </row>
    <row r="240" spans="1:12">
      <c r="A240" s="28">
        <v>2241</v>
      </c>
      <c r="B240" s="25">
        <v>45503</v>
      </c>
      <c r="C240" s="26" t="s">
        <v>62</v>
      </c>
      <c r="D240" s="26" t="s">
        <v>55</v>
      </c>
      <c r="E240" s="26" t="s">
        <v>77</v>
      </c>
      <c r="F240" s="26" t="s">
        <v>54</v>
      </c>
      <c r="G240" s="27">
        <v>2360</v>
      </c>
      <c r="H240" s="27">
        <v>118</v>
      </c>
      <c r="I240" s="26" t="s">
        <v>52</v>
      </c>
      <c r="J240">
        <v>5</v>
      </c>
      <c r="K240">
        <f>YEAR(projeto_final_reservas[[#This Row],[Data]])</f>
        <v>2024</v>
      </c>
      <c r="L240">
        <f>MONTH(projeto_final_reservas[[#This Row],[Data]])</f>
        <v>7</v>
      </c>
    </row>
    <row r="241" spans="1:12">
      <c r="A241" s="28">
        <v>2242</v>
      </c>
      <c r="B241" s="25">
        <v>45504</v>
      </c>
      <c r="C241" s="26" t="s">
        <v>74</v>
      </c>
      <c r="D241" s="26" t="s">
        <v>45</v>
      </c>
      <c r="E241" s="26" t="s">
        <v>51</v>
      </c>
      <c r="F241" s="26" t="s">
        <v>61</v>
      </c>
      <c r="G241" s="27">
        <v>2395</v>
      </c>
      <c r="H241" s="27">
        <v>119.75</v>
      </c>
      <c r="I241" s="26" t="s">
        <v>47</v>
      </c>
      <c r="J241">
        <v>5</v>
      </c>
      <c r="K241">
        <f>YEAR(projeto_final_reservas[[#This Row],[Data]])</f>
        <v>2024</v>
      </c>
      <c r="L241">
        <f>MONTH(projeto_final_reservas[[#This Row],[Data]])</f>
        <v>7</v>
      </c>
    </row>
    <row r="242" spans="1:12">
      <c r="A242" s="28">
        <v>2243</v>
      </c>
      <c r="B242" s="25">
        <v>45505</v>
      </c>
      <c r="C242" s="26" t="s">
        <v>74</v>
      </c>
      <c r="D242" s="26" t="s">
        <v>45</v>
      </c>
      <c r="E242" s="26" t="s">
        <v>56</v>
      </c>
      <c r="F242" s="26" t="s">
        <v>46</v>
      </c>
      <c r="G242" s="27">
        <v>2430</v>
      </c>
      <c r="H242" s="27">
        <v>121.5</v>
      </c>
      <c r="I242" s="26" t="s">
        <v>47</v>
      </c>
      <c r="J242">
        <v>3</v>
      </c>
      <c r="K242">
        <f>YEAR(projeto_final_reservas[[#This Row],[Data]])</f>
        <v>2024</v>
      </c>
      <c r="L242">
        <f>MONTH(projeto_final_reservas[[#This Row],[Data]])</f>
        <v>8</v>
      </c>
    </row>
    <row r="243" spans="1:12">
      <c r="A243" s="28">
        <v>2244</v>
      </c>
      <c r="B243" s="25">
        <v>45506</v>
      </c>
      <c r="C243" s="26" t="s">
        <v>68</v>
      </c>
      <c r="D243" s="26" t="s">
        <v>45</v>
      </c>
      <c r="E243" s="26" t="s">
        <v>56</v>
      </c>
      <c r="F243" s="26" t="s">
        <v>46</v>
      </c>
      <c r="G243" s="27">
        <v>2465</v>
      </c>
      <c r="H243" s="27">
        <v>123.25</v>
      </c>
      <c r="I243" s="26" t="s">
        <v>52</v>
      </c>
      <c r="J243">
        <v>5</v>
      </c>
      <c r="K243">
        <f>YEAR(projeto_final_reservas[[#This Row],[Data]])</f>
        <v>2024</v>
      </c>
      <c r="L243">
        <f>MONTH(projeto_final_reservas[[#This Row],[Data]])</f>
        <v>8</v>
      </c>
    </row>
    <row r="244" spans="1:12">
      <c r="A244" s="28">
        <v>2245</v>
      </c>
      <c r="B244" s="25">
        <v>45507</v>
      </c>
      <c r="C244" s="26" t="s">
        <v>70</v>
      </c>
      <c r="D244" s="26" t="s">
        <v>55</v>
      </c>
      <c r="E244" s="26" t="s">
        <v>56</v>
      </c>
      <c r="F244" s="26" t="s">
        <v>46</v>
      </c>
      <c r="G244" s="27">
        <v>2500</v>
      </c>
      <c r="H244" s="27">
        <v>125</v>
      </c>
      <c r="I244" s="26" t="s">
        <v>47</v>
      </c>
      <c r="J244">
        <v>5</v>
      </c>
      <c r="K244">
        <f>YEAR(projeto_final_reservas[[#This Row],[Data]])</f>
        <v>2024</v>
      </c>
      <c r="L244">
        <f>MONTH(projeto_final_reservas[[#This Row],[Data]])</f>
        <v>8</v>
      </c>
    </row>
    <row r="245" spans="1:12">
      <c r="A245" s="28">
        <v>2246</v>
      </c>
      <c r="B245" s="25">
        <v>45508</v>
      </c>
      <c r="C245" s="26" t="s">
        <v>73</v>
      </c>
      <c r="D245" s="26" t="s">
        <v>55</v>
      </c>
      <c r="E245" s="26" t="s">
        <v>51</v>
      </c>
      <c r="F245" s="26" t="s">
        <v>46</v>
      </c>
      <c r="G245" s="27">
        <v>2535</v>
      </c>
      <c r="H245" s="27">
        <v>126.75</v>
      </c>
      <c r="I245" s="26" t="s">
        <v>52</v>
      </c>
      <c r="J245">
        <v>5</v>
      </c>
      <c r="K245">
        <f>YEAR(projeto_final_reservas[[#This Row],[Data]])</f>
        <v>2024</v>
      </c>
      <c r="L245">
        <f>MONTH(projeto_final_reservas[[#This Row],[Data]])</f>
        <v>8</v>
      </c>
    </row>
    <row r="246" spans="1:12">
      <c r="A246" s="28">
        <v>2247</v>
      </c>
      <c r="B246" s="25">
        <v>45509</v>
      </c>
      <c r="C246" s="26" t="s">
        <v>44</v>
      </c>
      <c r="D246" s="26" t="s">
        <v>45</v>
      </c>
      <c r="E246" s="26" t="s">
        <v>77</v>
      </c>
      <c r="F246" s="26" t="s">
        <v>54</v>
      </c>
      <c r="G246" s="27">
        <v>2570</v>
      </c>
      <c r="H246" s="27">
        <v>128.5</v>
      </c>
      <c r="I246" s="26" t="s">
        <v>47</v>
      </c>
      <c r="J246">
        <v>3</v>
      </c>
      <c r="K246">
        <f>YEAR(projeto_final_reservas[[#This Row],[Data]])</f>
        <v>2024</v>
      </c>
      <c r="L246">
        <f>MONTH(projeto_final_reservas[[#This Row],[Data]])</f>
        <v>8</v>
      </c>
    </row>
    <row r="247" spans="1:12">
      <c r="A247" s="28">
        <v>2248</v>
      </c>
      <c r="B247" s="25">
        <v>45510</v>
      </c>
      <c r="C247" s="26" t="s">
        <v>70</v>
      </c>
      <c r="D247" s="26" t="s">
        <v>45</v>
      </c>
      <c r="E247" s="26" t="s">
        <v>77</v>
      </c>
      <c r="F247" s="26" t="s">
        <v>46</v>
      </c>
      <c r="G247" s="27">
        <v>2605</v>
      </c>
      <c r="H247" s="27">
        <v>130.25</v>
      </c>
      <c r="I247" s="26" t="s">
        <v>47</v>
      </c>
      <c r="J247">
        <v>5</v>
      </c>
      <c r="K247">
        <f>YEAR(projeto_final_reservas[[#This Row],[Data]])</f>
        <v>2024</v>
      </c>
      <c r="L247">
        <f>MONTH(projeto_final_reservas[[#This Row],[Data]])</f>
        <v>8</v>
      </c>
    </row>
    <row r="248" spans="1:12">
      <c r="A248" s="28">
        <v>2249</v>
      </c>
      <c r="B248" s="25">
        <v>45511</v>
      </c>
      <c r="C248" s="26" t="s">
        <v>53</v>
      </c>
      <c r="D248" s="26" t="s">
        <v>45</v>
      </c>
      <c r="E248" s="26" t="s">
        <v>51</v>
      </c>
      <c r="F248" s="26" t="s">
        <v>46</v>
      </c>
      <c r="G248" s="27">
        <v>2640</v>
      </c>
      <c r="H248" s="27">
        <v>132</v>
      </c>
      <c r="I248" s="26" t="s">
        <v>52</v>
      </c>
      <c r="J248">
        <v>5</v>
      </c>
      <c r="K248">
        <f>YEAR(projeto_final_reservas[[#This Row],[Data]])</f>
        <v>2024</v>
      </c>
      <c r="L248">
        <f>MONTH(projeto_final_reservas[[#This Row],[Data]])</f>
        <v>8</v>
      </c>
    </row>
    <row r="249" spans="1:12">
      <c r="A249" s="28">
        <v>2250</v>
      </c>
      <c r="B249" s="25">
        <v>45511</v>
      </c>
      <c r="C249" s="26" t="s">
        <v>62</v>
      </c>
      <c r="D249" s="26" t="s">
        <v>45</v>
      </c>
      <c r="E249" s="26" t="s">
        <v>56</v>
      </c>
      <c r="F249" s="26" t="s">
        <v>61</v>
      </c>
      <c r="G249" s="27">
        <v>5678</v>
      </c>
      <c r="H249" s="27">
        <v>283.89999999999998</v>
      </c>
      <c r="I249" s="26" t="s">
        <v>47</v>
      </c>
      <c r="J249">
        <v>5</v>
      </c>
      <c r="K249">
        <f>YEAR(projeto_final_reservas[[#This Row],[Data]])</f>
        <v>2024</v>
      </c>
      <c r="L249">
        <f>MONTH(projeto_final_reservas[[#This Row],[Data]])</f>
        <v>8</v>
      </c>
    </row>
    <row r="250" spans="1:12">
      <c r="A250" s="28">
        <v>2251</v>
      </c>
      <c r="B250" s="25">
        <v>45512</v>
      </c>
      <c r="C250" s="26" t="s">
        <v>74</v>
      </c>
      <c r="D250" s="26" t="s">
        <v>55</v>
      </c>
      <c r="E250" s="26" t="s">
        <v>56</v>
      </c>
      <c r="F250" s="26" t="s">
        <v>46</v>
      </c>
      <c r="G250" s="27">
        <v>2675</v>
      </c>
      <c r="H250" s="27">
        <v>133.75</v>
      </c>
      <c r="I250" s="26" t="s">
        <v>47</v>
      </c>
      <c r="J250">
        <v>5</v>
      </c>
      <c r="K250">
        <f>YEAR(projeto_final_reservas[[#This Row],[Data]])</f>
        <v>2024</v>
      </c>
      <c r="L250">
        <f>MONTH(projeto_final_reservas[[#This Row],[Data]])</f>
        <v>8</v>
      </c>
    </row>
    <row r="251" spans="1:12">
      <c r="A251" s="28">
        <v>2252</v>
      </c>
      <c r="B251" s="25">
        <v>45513</v>
      </c>
      <c r="C251" s="26" t="s">
        <v>74</v>
      </c>
      <c r="D251" s="26" t="s">
        <v>55</v>
      </c>
      <c r="E251" s="26" t="s">
        <v>48</v>
      </c>
      <c r="F251" s="26" t="s">
        <v>46</v>
      </c>
      <c r="G251" s="27">
        <v>2710</v>
      </c>
      <c r="H251" s="27">
        <v>135.5</v>
      </c>
      <c r="I251" s="26" t="s">
        <v>52</v>
      </c>
      <c r="J251">
        <v>4</v>
      </c>
      <c r="K251">
        <f>YEAR(projeto_final_reservas[[#This Row],[Data]])</f>
        <v>2024</v>
      </c>
      <c r="L251">
        <f>MONTH(projeto_final_reservas[[#This Row],[Data]])</f>
        <v>8</v>
      </c>
    </row>
    <row r="252" spans="1:12">
      <c r="A252" s="28">
        <v>2253</v>
      </c>
      <c r="B252" s="25">
        <v>45514</v>
      </c>
      <c r="C252" s="26" t="s">
        <v>62</v>
      </c>
      <c r="D252" s="26" t="s">
        <v>45</v>
      </c>
      <c r="E252" s="26" t="s">
        <v>48</v>
      </c>
      <c r="F252" s="26" t="s">
        <v>46</v>
      </c>
      <c r="G252" s="27">
        <v>2745</v>
      </c>
      <c r="H252" s="27">
        <v>137.25</v>
      </c>
      <c r="I252" s="26" t="s">
        <v>47</v>
      </c>
      <c r="J252">
        <v>5</v>
      </c>
      <c r="K252">
        <f>YEAR(projeto_final_reservas[[#This Row],[Data]])</f>
        <v>2024</v>
      </c>
      <c r="L252">
        <f>MONTH(projeto_final_reservas[[#This Row],[Data]])</f>
        <v>8</v>
      </c>
    </row>
    <row r="253" spans="1:12">
      <c r="A253" s="28">
        <v>2254</v>
      </c>
      <c r="B253" s="25">
        <v>45515</v>
      </c>
      <c r="C253" s="26" t="s">
        <v>74</v>
      </c>
      <c r="D253" s="26" t="s">
        <v>45</v>
      </c>
      <c r="E253" s="26" t="s">
        <v>51</v>
      </c>
      <c r="F253" s="26" t="s">
        <v>46</v>
      </c>
      <c r="G253" s="27">
        <v>2780</v>
      </c>
      <c r="H253" s="27">
        <v>139</v>
      </c>
      <c r="I253" s="26" t="s">
        <v>47</v>
      </c>
      <c r="J253">
        <v>5</v>
      </c>
      <c r="K253">
        <f>YEAR(projeto_final_reservas[[#This Row],[Data]])</f>
        <v>2024</v>
      </c>
      <c r="L253">
        <f>MONTH(projeto_final_reservas[[#This Row],[Data]])</f>
        <v>8</v>
      </c>
    </row>
    <row r="254" spans="1:12">
      <c r="A254" s="28">
        <v>2255</v>
      </c>
      <c r="B254" s="25">
        <v>45516</v>
      </c>
      <c r="C254" s="26" t="s">
        <v>74</v>
      </c>
      <c r="D254" s="26" t="s">
        <v>45</v>
      </c>
      <c r="E254" s="26" t="s">
        <v>77</v>
      </c>
      <c r="F254" s="26" t="s">
        <v>54</v>
      </c>
      <c r="G254" s="27">
        <v>2815</v>
      </c>
      <c r="H254" s="27">
        <v>140.75</v>
      </c>
      <c r="I254" s="26" t="s">
        <v>52</v>
      </c>
      <c r="J254">
        <v>5</v>
      </c>
      <c r="K254">
        <f>YEAR(projeto_final_reservas[[#This Row],[Data]])</f>
        <v>2024</v>
      </c>
      <c r="L254">
        <f>MONTH(projeto_final_reservas[[#This Row],[Data]])</f>
        <v>8</v>
      </c>
    </row>
    <row r="255" spans="1:12">
      <c r="A255" s="28">
        <v>2256</v>
      </c>
      <c r="B255" s="25">
        <v>45517</v>
      </c>
      <c r="C255" s="26" t="s">
        <v>68</v>
      </c>
      <c r="D255" s="26" t="s">
        <v>55</v>
      </c>
      <c r="E255" s="26" t="s">
        <v>77</v>
      </c>
      <c r="F255" s="26" t="s">
        <v>46</v>
      </c>
      <c r="G255" s="27">
        <v>2850</v>
      </c>
      <c r="H255" s="27">
        <v>142.5</v>
      </c>
      <c r="I255" s="26" t="s">
        <v>47</v>
      </c>
      <c r="J255">
        <v>5</v>
      </c>
      <c r="K255">
        <f>YEAR(projeto_final_reservas[[#This Row],[Data]])</f>
        <v>2024</v>
      </c>
      <c r="L255">
        <f>MONTH(projeto_final_reservas[[#This Row],[Data]])</f>
        <v>8</v>
      </c>
    </row>
    <row r="256" spans="1:12">
      <c r="A256" s="28">
        <v>2257</v>
      </c>
      <c r="B256" s="25">
        <v>45518</v>
      </c>
      <c r="C256" s="26" t="s">
        <v>68</v>
      </c>
      <c r="D256" s="26" t="s">
        <v>55</v>
      </c>
      <c r="E256" s="26" t="s">
        <v>51</v>
      </c>
      <c r="F256" s="26" t="s">
        <v>61</v>
      </c>
      <c r="G256" s="27">
        <v>2885</v>
      </c>
      <c r="H256" s="27">
        <v>144.25</v>
      </c>
      <c r="I256" s="26" t="s">
        <v>52</v>
      </c>
      <c r="J256">
        <v>4</v>
      </c>
      <c r="K256">
        <f>YEAR(projeto_final_reservas[[#This Row],[Data]])</f>
        <v>2024</v>
      </c>
      <c r="L256">
        <f>MONTH(projeto_final_reservas[[#This Row],[Data]])</f>
        <v>8</v>
      </c>
    </row>
    <row r="257" spans="1:12">
      <c r="A257" s="28">
        <v>2258</v>
      </c>
      <c r="B257" s="25">
        <v>45519</v>
      </c>
      <c r="C257" s="26" t="s">
        <v>44</v>
      </c>
      <c r="D257" s="26" t="s">
        <v>45</v>
      </c>
      <c r="E257" s="26" t="s">
        <v>56</v>
      </c>
      <c r="F257" s="26" t="s">
        <v>46</v>
      </c>
      <c r="G257" s="27">
        <v>2920</v>
      </c>
      <c r="H257" s="27">
        <v>146</v>
      </c>
      <c r="I257" s="26" t="s">
        <v>47</v>
      </c>
      <c r="J257">
        <v>4</v>
      </c>
      <c r="K257">
        <f>YEAR(projeto_final_reservas[[#This Row],[Data]])</f>
        <v>2024</v>
      </c>
      <c r="L257">
        <f>MONTH(projeto_final_reservas[[#This Row],[Data]])</f>
        <v>8</v>
      </c>
    </row>
    <row r="258" spans="1:12">
      <c r="A258" s="28">
        <v>2259</v>
      </c>
      <c r="B258" s="25">
        <v>45520</v>
      </c>
      <c r="C258" s="26" t="s">
        <v>62</v>
      </c>
      <c r="D258" s="26" t="s">
        <v>45</v>
      </c>
      <c r="E258" s="26" t="s">
        <v>48</v>
      </c>
      <c r="F258" s="26" t="s">
        <v>46</v>
      </c>
      <c r="G258" s="27">
        <v>2955</v>
      </c>
      <c r="H258" s="27">
        <v>147.75</v>
      </c>
      <c r="I258" s="26" t="s">
        <v>47</v>
      </c>
      <c r="J258">
        <v>5</v>
      </c>
      <c r="K258">
        <f>YEAR(projeto_final_reservas[[#This Row],[Data]])</f>
        <v>2024</v>
      </c>
      <c r="L258">
        <f>MONTH(projeto_final_reservas[[#This Row],[Data]])</f>
        <v>8</v>
      </c>
    </row>
    <row r="259" spans="1:12">
      <c r="A259" s="28">
        <v>2260</v>
      </c>
      <c r="B259" s="25">
        <v>45521</v>
      </c>
      <c r="C259" s="26" t="s">
        <v>68</v>
      </c>
      <c r="D259" s="26" t="s">
        <v>45</v>
      </c>
      <c r="E259" s="26" t="s">
        <v>48</v>
      </c>
      <c r="F259" s="26" t="s">
        <v>46</v>
      </c>
      <c r="G259" s="27">
        <v>2990</v>
      </c>
      <c r="H259" s="27">
        <v>149.5</v>
      </c>
      <c r="I259" s="26" t="s">
        <v>52</v>
      </c>
      <c r="J259">
        <v>5</v>
      </c>
      <c r="K259">
        <f>YEAR(projeto_final_reservas[[#This Row],[Data]])</f>
        <v>2024</v>
      </c>
      <c r="L259">
        <f>MONTH(projeto_final_reservas[[#This Row],[Data]])</f>
        <v>8</v>
      </c>
    </row>
    <row r="260" spans="1:12">
      <c r="A260" s="28">
        <v>2261</v>
      </c>
      <c r="B260" s="25">
        <v>45522</v>
      </c>
      <c r="C260" s="26" t="s">
        <v>74</v>
      </c>
      <c r="D260" s="26" t="s">
        <v>55</v>
      </c>
      <c r="E260" s="26" t="s">
        <v>51</v>
      </c>
      <c r="F260" s="26" t="s">
        <v>46</v>
      </c>
      <c r="G260" s="27">
        <v>3025</v>
      </c>
      <c r="H260" s="27">
        <v>151.25</v>
      </c>
      <c r="I260" s="26" t="s">
        <v>47</v>
      </c>
      <c r="J260">
        <v>5</v>
      </c>
      <c r="K260">
        <f>YEAR(projeto_final_reservas[[#This Row],[Data]])</f>
        <v>2024</v>
      </c>
      <c r="L260">
        <f>MONTH(projeto_final_reservas[[#This Row],[Data]])</f>
        <v>8</v>
      </c>
    </row>
    <row r="261" spans="1:12">
      <c r="A261" s="28">
        <v>2262</v>
      </c>
      <c r="B261" s="25">
        <v>45523</v>
      </c>
      <c r="C261" s="26" t="s">
        <v>68</v>
      </c>
      <c r="D261" s="26" t="s">
        <v>55</v>
      </c>
      <c r="E261" s="26" t="s">
        <v>77</v>
      </c>
      <c r="F261" s="26" t="s">
        <v>46</v>
      </c>
      <c r="G261" s="27">
        <v>3060</v>
      </c>
      <c r="H261" s="27">
        <v>153</v>
      </c>
      <c r="I261" s="26" t="s">
        <v>52</v>
      </c>
      <c r="J261">
        <v>5</v>
      </c>
      <c r="K261">
        <f>YEAR(projeto_final_reservas[[#This Row],[Data]])</f>
        <v>2024</v>
      </c>
      <c r="L261">
        <f>MONTH(projeto_final_reservas[[#This Row],[Data]])</f>
        <v>8</v>
      </c>
    </row>
    <row r="262" spans="1:12">
      <c r="A262" s="28">
        <v>2263</v>
      </c>
      <c r="B262" s="25">
        <v>45524</v>
      </c>
      <c r="C262" s="26" t="s">
        <v>68</v>
      </c>
      <c r="D262" s="26" t="s">
        <v>45</v>
      </c>
      <c r="E262" s="26" t="s">
        <v>77</v>
      </c>
      <c r="F262" s="26" t="s">
        <v>46</v>
      </c>
      <c r="G262" s="27">
        <v>3095</v>
      </c>
      <c r="H262" s="27">
        <v>154.75</v>
      </c>
      <c r="I262" s="26" t="s">
        <v>47</v>
      </c>
      <c r="J262">
        <v>5</v>
      </c>
      <c r="K262">
        <f>YEAR(projeto_final_reservas[[#This Row],[Data]])</f>
        <v>2024</v>
      </c>
      <c r="L262">
        <f>MONTH(projeto_final_reservas[[#This Row],[Data]])</f>
        <v>8</v>
      </c>
    </row>
    <row r="263" spans="1:12">
      <c r="A263" s="28">
        <v>2264</v>
      </c>
      <c r="B263" s="25">
        <v>45525</v>
      </c>
      <c r="C263" s="26" t="s">
        <v>44</v>
      </c>
      <c r="D263" s="26" t="s">
        <v>45</v>
      </c>
      <c r="E263" s="26" t="s">
        <v>51</v>
      </c>
      <c r="F263" s="26" t="s">
        <v>46</v>
      </c>
      <c r="G263" s="27">
        <v>3130</v>
      </c>
      <c r="H263" s="27">
        <v>156.5</v>
      </c>
      <c r="I263" s="26" t="s">
        <v>47</v>
      </c>
      <c r="J263">
        <v>5</v>
      </c>
      <c r="K263">
        <f>YEAR(projeto_final_reservas[[#This Row],[Data]])</f>
        <v>2024</v>
      </c>
      <c r="L263">
        <f>MONTH(projeto_final_reservas[[#This Row],[Data]])</f>
        <v>8</v>
      </c>
    </row>
    <row r="264" spans="1:12">
      <c r="A264" s="28">
        <v>2265</v>
      </c>
      <c r="B264" s="25">
        <v>45526</v>
      </c>
      <c r="C264" s="26" t="s">
        <v>62</v>
      </c>
      <c r="D264" s="26" t="s">
        <v>45</v>
      </c>
      <c r="E264" s="26" t="s">
        <v>56</v>
      </c>
      <c r="F264" s="26" t="s">
        <v>46</v>
      </c>
      <c r="G264" s="27">
        <v>3165</v>
      </c>
      <c r="H264" s="27">
        <v>158.25</v>
      </c>
      <c r="I264" s="26" t="s">
        <v>52</v>
      </c>
      <c r="J264">
        <v>5</v>
      </c>
      <c r="K264">
        <f>YEAR(projeto_final_reservas[[#This Row],[Data]])</f>
        <v>2024</v>
      </c>
      <c r="L264">
        <f>MONTH(projeto_final_reservas[[#This Row],[Data]])</f>
        <v>8</v>
      </c>
    </row>
    <row r="265" spans="1:12">
      <c r="A265" s="28">
        <v>2266</v>
      </c>
      <c r="B265" s="25">
        <v>45527</v>
      </c>
      <c r="C265" s="26" t="s">
        <v>68</v>
      </c>
      <c r="D265" s="26" t="s">
        <v>55</v>
      </c>
      <c r="E265" s="26" t="s">
        <v>56</v>
      </c>
      <c r="F265" s="26" t="s">
        <v>54</v>
      </c>
      <c r="G265" s="27">
        <v>3200</v>
      </c>
      <c r="H265" s="27">
        <v>160</v>
      </c>
      <c r="I265" s="26" t="s">
        <v>47</v>
      </c>
      <c r="J265">
        <v>5</v>
      </c>
      <c r="K265">
        <f>YEAR(projeto_final_reservas[[#This Row],[Data]])</f>
        <v>2024</v>
      </c>
      <c r="L265">
        <f>MONTH(projeto_final_reservas[[#This Row],[Data]])</f>
        <v>8</v>
      </c>
    </row>
    <row r="266" spans="1:12">
      <c r="A266" s="28">
        <v>2267</v>
      </c>
      <c r="B266" s="25">
        <v>45528</v>
      </c>
      <c r="C266" s="26" t="s">
        <v>74</v>
      </c>
      <c r="D266" s="26" t="s">
        <v>55</v>
      </c>
      <c r="E266" s="26" t="s">
        <v>56</v>
      </c>
      <c r="F266" s="26" t="s">
        <v>46</v>
      </c>
      <c r="G266" s="27">
        <v>3235</v>
      </c>
      <c r="H266" s="27">
        <v>161.75</v>
      </c>
      <c r="I266" s="26" t="s">
        <v>52</v>
      </c>
      <c r="J266">
        <v>5</v>
      </c>
      <c r="K266">
        <f>YEAR(projeto_final_reservas[[#This Row],[Data]])</f>
        <v>2024</v>
      </c>
      <c r="L266">
        <f>MONTH(projeto_final_reservas[[#This Row],[Data]])</f>
        <v>8</v>
      </c>
    </row>
    <row r="267" spans="1:12">
      <c r="A267" s="28">
        <v>2268</v>
      </c>
      <c r="B267" s="25">
        <v>45528</v>
      </c>
      <c r="C267" s="26" t="s">
        <v>68</v>
      </c>
      <c r="D267" s="26" t="s">
        <v>55</v>
      </c>
      <c r="E267" s="26" t="s">
        <v>56</v>
      </c>
      <c r="F267" s="26" t="s">
        <v>46</v>
      </c>
      <c r="G267" s="27">
        <v>2345</v>
      </c>
      <c r="H267" s="27">
        <v>117.25</v>
      </c>
      <c r="I267" s="26" t="s">
        <v>47</v>
      </c>
      <c r="J267">
        <v>4</v>
      </c>
      <c r="K267">
        <f>YEAR(projeto_final_reservas[[#This Row],[Data]])</f>
        <v>2024</v>
      </c>
      <c r="L267">
        <f>MONTH(projeto_final_reservas[[#This Row],[Data]])</f>
        <v>8</v>
      </c>
    </row>
    <row r="268" spans="1:12">
      <c r="A268" s="28">
        <v>2269</v>
      </c>
      <c r="B268" s="25">
        <v>45529</v>
      </c>
      <c r="C268" s="26" t="s">
        <v>68</v>
      </c>
      <c r="D268" s="26" t="s">
        <v>45</v>
      </c>
      <c r="E268" s="26" t="s">
        <v>51</v>
      </c>
      <c r="F268" s="26" t="s">
        <v>46</v>
      </c>
      <c r="G268" s="27">
        <v>3270</v>
      </c>
      <c r="H268" s="27">
        <v>163.5</v>
      </c>
      <c r="I268" s="26" t="s">
        <v>47</v>
      </c>
      <c r="J268">
        <v>4</v>
      </c>
      <c r="K268">
        <f>YEAR(projeto_final_reservas[[#This Row],[Data]])</f>
        <v>2024</v>
      </c>
      <c r="L268">
        <f>MONTH(projeto_final_reservas[[#This Row],[Data]])</f>
        <v>8</v>
      </c>
    </row>
    <row r="269" spans="1:12">
      <c r="A269" s="28">
        <v>2270</v>
      </c>
      <c r="B269" s="25">
        <v>45530</v>
      </c>
      <c r="C269" s="26" t="s">
        <v>74</v>
      </c>
      <c r="D269" s="26" t="s">
        <v>45</v>
      </c>
      <c r="E269" s="26" t="s">
        <v>77</v>
      </c>
      <c r="F269" s="26" t="s">
        <v>61</v>
      </c>
      <c r="G269" s="27">
        <v>3305</v>
      </c>
      <c r="H269" s="27">
        <v>165.25</v>
      </c>
      <c r="I269" s="26" t="s">
        <v>47</v>
      </c>
      <c r="J269">
        <v>4</v>
      </c>
      <c r="K269">
        <f>YEAR(projeto_final_reservas[[#This Row],[Data]])</f>
        <v>2024</v>
      </c>
      <c r="L269">
        <f>MONTH(projeto_final_reservas[[#This Row],[Data]])</f>
        <v>8</v>
      </c>
    </row>
    <row r="270" spans="1:12">
      <c r="A270" s="28">
        <v>2271</v>
      </c>
      <c r="B270" s="25">
        <v>45531</v>
      </c>
      <c r="C270" s="26" t="s">
        <v>74</v>
      </c>
      <c r="D270" s="26" t="s">
        <v>45</v>
      </c>
      <c r="E270" s="26" t="s">
        <v>77</v>
      </c>
      <c r="F270" s="26" t="s">
        <v>46</v>
      </c>
      <c r="G270" s="27">
        <v>3340</v>
      </c>
      <c r="H270" s="27">
        <v>167</v>
      </c>
      <c r="I270" s="26" t="s">
        <v>52</v>
      </c>
      <c r="J270">
        <v>3</v>
      </c>
      <c r="K270">
        <f>YEAR(projeto_final_reservas[[#This Row],[Data]])</f>
        <v>2024</v>
      </c>
      <c r="L270">
        <f>MONTH(projeto_final_reservas[[#This Row],[Data]])</f>
        <v>8</v>
      </c>
    </row>
    <row r="271" spans="1:12">
      <c r="A271" s="28">
        <v>2272</v>
      </c>
      <c r="B271" s="25">
        <v>45532</v>
      </c>
      <c r="C271" s="26" t="s">
        <v>62</v>
      </c>
      <c r="D271" s="26" t="s">
        <v>55</v>
      </c>
      <c r="E271" s="26" t="s">
        <v>51</v>
      </c>
      <c r="F271" s="26" t="s">
        <v>46</v>
      </c>
      <c r="G271" s="27">
        <v>3375</v>
      </c>
      <c r="H271" s="27">
        <v>168.75</v>
      </c>
      <c r="I271" s="26" t="s">
        <v>47</v>
      </c>
      <c r="J271">
        <v>3</v>
      </c>
      <c r="K271">
        <f>YEAR(projeto_final_reservas[[#This Row],[Data]])</f>
        <v>2024</v>
      </c>
      <c r="L271">
        <f>MONTH(projeto_final_reservas[[#This Row],[Data]])</f>
        <v>8</v>
      </c>
    </row>
    <row r="272" spans="1:12">
      <c r="A272" s="28">
        <v>2273</v>
      </c>
      <c r="B272" s="25">
        <v>45536</v>
      </c>
      <c r="C272" s="26" t="s">
        <v>74</v>
      </c>
      <c r="D272" s="26" t="s">
        <v>55</v>
      </c>
      <c r="E272" s="26" t="s">
        <v>56</v>
      </c>
      <c r="F272" s="26" t="s">
        <v>46</v>
      </c>
      <c r="G272" s="27">
        <v>1345</v>
      </c>
      <c r="H272" s="27">
        <v>67.25</v>
      </c>
      <c r="I272" s="26" t="s">
        <v>52</v>
      </c>
      <c r="J272">
        <v>5</v>
      </c>
      <c r="K272">
        <f>YEAR(projeto_final_reservas[[#This Row],[Data]])</f>
        <v>2024</v>
      </c>
      <c r="L272">
        <f>MONTH(projeto_final_reservas[[#This Row],[Data]])</f>
        <v>9</v>
      </c>
    </row>
    <row r="273" spans="1:12">
      <c r="A273" s="28">
        <v>2274</v>
      </c>
      <c r="B273" s="25">
        <v>45537</v>
      </c>
      <c r="C273" s="26" t="s">
        <v>74</v>
      </c>
      <c r="D273" s="26" t="s">
        <v>45</v>
      </c>
      <c r="E273" s="26" t="s">
        <v>48</v>
      </c>
      <c r="F273" s="26" t="s">
        <v>54</v>
      </c>
      <c r="G273" s="27">
        <v>1380</v>
      </c>
      <c r="H273" s="27">
        <v>69</v>
      </c>
      <c r="I273" s="26" t="s">
        <v>47</v>
      </c>
      <c r="J273">
        <v>5</v>
      </c>
      <c r="K273">
        <f>YEAR(projeto_final_reservas[[#This Row],[Data]])</f>
        <v>2024</v>
      </c>
      <c r="L273">
        <f>MONTH(projeto_final_reservas[[#This Row],[Data]])</f>
        <v>9</v>
      </c>
    </row>
    <row r="274" spans="1:12">
      <c r="A274" s="28">
        <v>2275</v>
      </c>
      <c r="B274" s="25">
        <v>45538</v>
      </c>
      <c r="C274" s="26" t="s">
        <v>44</v>
      </c>
      <c r="D274" s="26" t="s">
        <v>45</v>
      </c>
      <c r="E274" s="26" t="s">
        <v>48</v>
      </c>
      <c r="F274" s="26" t="s">
        <v>46</v>
      </c>
      <c r="G274" s="27">
        <v>1415</v>
      </c>
      <c r="H274" s="27">
        <v>70.75</v>
      </c>
      <c r="I274" s="26" t="s">
        <v>47</v>
      </c>
      <c r="J274">
        <v>5</v>
      </c>
      <c r="K274">
        <f>YEAR(projeto_final_reservas[[#This Row],[Data]])</f>
        <v>2024</v>
      </c>
      <c r="L274">
        <f>MONTH(projeto_final_reservas[[#This Row],[Data]])</f>
        <v>9</v>
      </c>
    </row>
    <row r="275" spans="1:12">
      <c r="A275" s="28">
        <v>2276</v>
      </c>
      <c r="B275" s="25">
        <v>45539</v>
      </c>
      <c r="C275" s="26" t="s">
        <v>68</v>
      </c>
      <c r="D275" s="26" t="s">
        <v>45</v>
      </c>
      <c r="E275" s="26" t="s">
        <v>51</v>
      </c>
      <c r="F275" s="26" t="s">
        <v>46</v>
      </c>
      <c r="G275" s="27">
        <v>1450</v>
      </c>
      <c r="H275" s="27">
        <v>72.5</v>
      </c>
      <c r="I275" s="26" t="s">
        <v>52</v>
      </c>
      <c r="J275">
        <v>4</v>
      </c>
      <c r="K275">
        <f>YEAR(projeto_final_reservas[[#This Row],[Data]])</f>
        <v>2024</v>
      </c>
      <c r="L275">
        <f>MONTH(projeto_final_reservas[[#This Row],[Data]])</f>
        <v>9</v>
      </c>
    </row>
    <row r="276" spans="1:12">
      <c r="A276" s="28">
        <v>2277</v>
      </c>
      <c r="B276" s="25">
        <v>45539</v>
      </c>
      <c r="C276" s="26" t="s">
        <v>74</v>
      </c>
      <c r="D276" s="26" t="s">
        <v>45</v>
      </c>
      <c r="E276" s="26" t="s">
        <v>77</v>
      </c>
      <c r="F276" s="26" t="s">
        <v>46</v>
      </c>
      <c r="G276" s="27">
        <v>5678</v>
      </c>
      <c r="H276" s="27">
        <v>283.89999999999998</v>
      </c>
      <c r="I276" s="26" t="s">
        <v>47</v>
      </c>
      <c r="J276">
        <v>3</v>
      </c>
      <c r="K276">
        <f>YEAR(projeto_final_reservas[[#This Row],[Data]])</f>
        <v>2024</v>
      </c>
      <c r="L276">
        <f>MONTH(projeto_final_reservas[[#This Row],[Data]])</f>
        <v>9</v>
      </c>
    </row>
    <row r="277" spans="1:12">
      <c r="A277" s="28">
        <v>2278</v>
      </c>
      <c r="B277" s="25">
        <v>45539</v>
      </c>
      <c r="C277" s="26" t="s">
        <v>68</v>
      </c>
      <c r="D277" s="26" t="s">
        <v>45</v>
      </c>
      <c r="E277" s="26" t="s">
        <v>51</v>
      </c>
      <c r="F277" s="26" t="s">
        <v>46</v>
      </c>
      <c r="G277" s="27">
        <v>4983</v>
      </c>
      <c r="H277" s="27">
        <v>249.15</v>
      </c>
      <c r="I277" s="26" t="s">
        <v>47</v>
      </c>
      <c r="J277">
        <v>5</v>
      </c>
      <c r="K277">
        <f>YEAR(projeto_final_reservas[[#This Row],[Data]])</f>
        <v>2024</v>
      </c>
      <c r="L277">
        <f>MONTH(projeto_final_reservas[[#This Row],[Data]])</f>
        <v>9</v>
      </c>
    </row>
    <row r="278" spans="1:12">
      <c r="A278" s="28">
        <v>2279</v>
      </c>
      <c r="B278" s="25">
        <v>45539</v>
      </c>
      <c r="C278" s="26" t="s">
        <v>62</v>
      </c>
      <c r="D278" s="26" t="s">
        <v>45</v>
      </c>
      <c r="E278" s="26" t="s">
        <v>56</v>
      </c>
      <c r="F278" s="26" t="s">
        <v>54</v>
      </c>
      <c r="G278" s="27">
        <v>9845</v>
      </c>
      <c r="H278" s="27">
        <v>492.25</v>
      </c>
      <c r="I278" s="26" t="s">
        <v>47</v>
      </c>
      <c r="J278">
        <v>5</v>
      </c>
      <c r="K278">
        <f>YEAR(projeto_final_reservas[[#This Row],[Data]])</f>
        <v>2024</v>
      </c>
      <c r="L278">
        <f>MONTH(projeto_final_reservas[[#This Row],[Data]])</f>
        <v>9</v>
      </c>
    </row>
    <row r="279" spans="1:12">
      <c r="A279" s="28">
        <v>2280</v>
      </c>
      <c r="B279" s="25">
        <v>45539</v>
      </c>
      <c r="C279" s="26" t="s">
        <v>68</v>
      </c>
      <c r="D279" s="26" t="s">
        <v>45</v>
      </c>
      <c r="E279" s="26" t="s">
        <v>48</v>
      </c>
      <c r="F279" s="26" t="s">
        <v>46</v>
      </c>
      <c r="G279" s="27">
        <v>7895</v>
      </c>
      <c r="H279" s="27">
        <v>394.75</v>
      </c>
      <c r="I279" s="26" t="s">
        <v>47</v>
      </c>
      <c r="J279">
        <v>5</v>
      </c>
      <c r="K279">
        <f>YEAR(projeto_final_reservas[[#This Row],[Data]])</f>
        <v>2024</v>
      </c>
      <c r="L279">
        <f>MONTH(projeto_final_reservas[[#This Row],[Data]])</f>
        <v>9</v>
      </c>
    </row>
    <row r="280" spans="1:12">
      <c r="A280" s="28">
        <v>2281</v>
      </c>
      <c r="B280" s="25">
        <v>45540</v>
      </c>
      <c r="C280" s="26" t="s">
        <v>74</v>
      </c>
      <c r="D280" s="26" t="s">
        <v>55</v>
      </c>
      <c r="E280" s="26" t="s">
        <v>77</v>
      </c>
      <c r="F280" s="26" t="s">
        <v>46</v>
      </c>
      <c r="G280" s="27">
        <v>1485</v>
      </c>
      <c r="H280" s="27">
        <v>74.25</v>
      </c>
      <c r="I280" s="26" t="s">
        <v>47</v>
      </c>
      <c r="J280">
        <v>5</v>
      </c>
      <c r="K280">
        <f>YEAR(projeto_final_reservas[[#This Row],[Data]])</f>
        <v>2024</v>
      </c>
      <c r="L280">
        <f>MONTH(projeto_final_reservas[[#This Row],[Data]])</f>
        <v>9</v>
      </c>
    </row>
    <row r="281" spans="1:12">
      <c r="A281" s="28">
        <v>2282</v>
      </c>
      <c r="B281" s="25">
        <v>45541</v>
      </c>
      <c r="C281" s="26" t="s">
        <v>44</v>
      </c>
      <c r="D281" s="26" t="s">
        <v>55</v>
      </c>
      <c r="E281" s="26" t="s">
        <v>77</v>
      </c>
      <c r="F281" s="26" t="s">
        <v>61</v>
      </c>
      <c r="G281" s="27">
        <v>1520</v>
      </c>
      <c r="H281" s="27">
        <v>76</v>
      </c>
      <c r="I281" s="26" t="s">
        <v>52</v>
      </c>
      <c r="J281">
        <v>4</v>
      </c>
      <c r="K281">
        <f>YEAR(projeto_final_reservas[[#This Row],[Data]])</f>
        <v>2024</v>
      </c>
      <c r="L281">
        <f>MONTH(projeto_final_reservas[[#This Row],[Data]])</f>
        <v>9</v>
      </c>
    </row>
    <row r="282" spans="1:12">
      <c r="A282" s="28">
        <v>2283</v>
      </c>
      <c r="B282" s="25">
        <v>45542</v>
      </c>
      <c r="C282" s="26" t="s">
        <v>49</v>
      </c>
      <c r="D282" s="26" t="s">
        <v>45</v>
      </c>
      <c r="E282" s="26" t="s">
        <v>51</v>
      </c>
      <c r="F282" s="26" t="s">
        <v>46</v>
      </c>
      <c r="G282" s="27">
        <v>1555</v>
      </c>
      <c r="H282" s="27">
        <v>77.75</v>
      </c>
      <c r="I282" s="26" t="s">
        <v>47</v>
      </c>
      <c r="J282">
        <v>4</v>
      </c>
      <c r="K282">
        <f>YEAR(projeto_final_reservas[[#This Row],[Data]])</f>
        <v>2024</v>
      </c>
      <c r="L282">
        <f>MONTH(projeto_final_reservas[[#This Row],[Data]])</f>
        <v>9</v>
      </c>
    </row>
    <row r="283" spans="1:12">
      <c r="A283" s="28">
        <v>2284</v>
      </c>
      <c r="B283" s="25">
        <v>45543</v>
      </c>
      <c r="C283" s="26" t="s">
        <v>50</v>
      </c>
      <c r="D283" s="26" t="s">
        <v>45</v>
      </c>
      <c r="E283" s="26" t="s">
        <v>56</v>
      </c>
      <c r="F283" s="26" t="s">
        <v>46</v>
      </c>
      <c r="G283" s="27">
        <v>1590</v>
      </c>
      <c r="H283" s="27">
        <v>79.5</v>
      </c>
      <c r="I283" s="26" t="s">
        <v>47</v>
      </c>
      <c r="J283">
        <v>5</v>
      </c>
      <c r="K283">
        <f>YEAR(projeto_final_reservas[[#This Row],[Data]])</f>
        <v>2024</v>
      </c>
      <c r="L283">
        <f>MONTH(projeto_final_reservas[[#This Row],[Data]])</f>
        <v>9</v>
      </c>
    </row>
    <row r="284" spans="1:12">
      <c r="A284" s="28">
        <v>2285</v>
      </c>
      <c r="B284" s="25">
        <v>45544</v>
      </c>
      <c r="C284" s="26" t="s">
        <v>53</v>
      </c>
      <c r="D284" s="26" t="s">
        <v>45</v>
      </c>
      <c r="E284" s="26" t="s">
        <v>48</v>
      </c>
      <c r="F284" s="26" t="s">
        <v>46</v>
      </c>
      <c r="G284" s="27">
        <v>1625</v>
      </c>
      <c r="H284" s="27">
        <v>81.25</v>
      </c>
      <c r="I284" s="26" t="s">
        <v>52</v>
      </c>
      <c r="J284">
        <v>5</v>
      </c>
      <c r="K284">
        <f>YEAR(projeto_final_reservas[[#This Row],[Data]])</f>
        <v>2024</v>
      </c>
      <c r="L284">
        <f>MONTH(projeto_final_reservas[[#This Row],[Data]])</f>
        <v>9</v>
      </c>
    </row>
    <row r="285" spans="1:12">
      <c r="A285" s="28">
        <v>2286</v>
      </c>
      <c r="B285" s="25">
        <v>45545</v>
      </c>
      <c r="C285" s="26" t="s">
        <v>57</v>
      </c>
      <c r="D285" s="26" t="s">
        <v>55</v>
      </c>
      <c r="E285" s="26" t="s">
        <v>48</v>
      </c>
      <c r="F285" s="26" t="s">
        <v>54</v>
      </c>
      <c r="G285" s="27">
        <v>1660</v>
      </c>
      <c r="H285" s="27">
        <v>83</v>
      </c>
      <c r="I285" s="26" t="s">
        <v>47</v>
      </c>
      <c r="J285">
        <v>5</v>
      </c>
      <c r="K285">
        <f>YEAR(projeto_final_reservas[[#This Row],[Data]])</f>
        <v>2024</v>
      </c>
      <c r="L285">
        <f>MONTH(projeto_final_reservas[[#This Row],[Data]])</f>
        <v>9</v>
      </c>
    </row>
    <row r="286" spans="1:12">
      <c r="A286" s="28">
        <v>2287</v>
      </c>
      <c r="B286" s="25">
        <v>45546</v>
      </c>
      <c r="C286" s="26" t="s">
        <v>57</v>
      </c>
      <c r="D286" s="26" t="s">
        <v>55</v>
      </c>
      <c r="E286" s="26" t="s">
        <v>51</v>
      </c>
      <c r="F286" s="26" t="s">
        <v>46</v>
      </c>
      <c r="G286" s="27">
        <v>1695</v>
      </c>
      <c r="H286" s="27">
        <v>84.75</v>
      </c>
      <c r="I286" s="26" t="s">
        <v>52</v>
      </c>
      <c r="J286">
        <v>3</v>
      </c>
      <c r="K286">
        <f>YEAR(projeto_final_reservas[[#This Row],[Data]])</f>
        <v>2024</v>
      </c>
      <c r="L286">
        <f>MONTH(projeto_final_reservas[[#This Row],[Data]])</f>
        <v>9</v>
      </c>
    </row>
    <row r="287" spans="1:12">
      <c r="A287" s="28">
        <v>2288</v>
      </c>
      <c r="B287" s="25">
        <v>45546</v>
      </c>
      <c r="C287" s="26" t="s">
        <v>57</v>
      </c>
      <c r="D287" s="26" t="s">
        <v>45</v>
      </c>
      <c r="E287" s="26" t="s">
        <v>77</v>
      </c>
      <c r="F287" s="26" t="s">
        <v>46</v>
      </c>
      <c r="G287" s="27">
        <v>9567</v>
      </c>
      <c r="H287" s="27">
        <v>478.35</v>
      </c>
      <c r="I287" s="26" t="s">
        <v>47</v>
      </c>
      <c r="J287">
        <v>5</v>
      </c>
      <c r="K287">
        <f>YEAR(projeto_final_reservas[[#This Row],[Data]])</f>
        <v>2024</v>
      </c>
      <c r="L287">
        <f>MONTH(projeto_final_reservas[[#This Row],[Data]])</f>
        <v>9</v>
      </c>
    </row>
    <row r="288" spans="1:12">
      <c r="A288" s="28">
        <v>2289</v>
      </c>
      <c r="B288" s="25">
        <v>45546</v>
      </c>
      <c r="C288" s="26" t="s">
        <v>58</v>
      </c>
      <c r="D288" s="26" t="s">
        <v>45</v>
      </c>
      <c r="E288" s="26" t="s">
        <v>51</v>
      </c>
      <c r="F288" s="26" t="s">
        <v>46</v>
      </c>
      <c r="G288" s="27">
        <v>5678</v>
      </c>
      <c r="H288" s="27">
        <v>283.89999999999998</v>
      </c>
      <c r="I288" s="26" t="s">
        <v>47</v>
      </c>
      <c r="J288">
        <v>5</v>
      </c>
      <c r="K288">
        <f>YEAR(projeto_final_reservas[[#This Row],[Data]])</f>
        <v>2024</v>
      </c>
      <c r="L288">
        <f>MONTH(projeto_final_reservas[[#This Row],[Data]])</f>
        <v>9</v>
      </c>
    </row>
    <row r="289" spans="1:12">
      <c r="A289" s="28">
        <v>2290</v>
      </c>
      <c r="B289" s="25">
        <v>45546</v>
      </c>
      <c r="C289" s="26" t="s">
        <v>59</v>
      </c>
      <c r="D289" s="26" t="s">
        <v>45</v>
      </c>
      <c r="E289" s="26" t="s">
        <v>56</v>
      </c>
      <c r="F289" s="26" t="s">
        <v>46</v>
      </c>
      <c r="G289" s="27">
        <v>8765</v>
      </c>
      <c r="H289" s="27">
        <v>438.25</v>
      </c>
      <c r="I289" s="26" t="s">
        <v>47</v>
      </c>
      <c r="J289">
        <v>5</v>
      </c>
      <c r="K289">
        <f>YEAR(projeto_final_reservas[[#This Row],[Data]])</f>
        <v>2024</v>
      </c>
      <c r="L289">
        <f>MONTH(projeto_final_reservas[[#This Row],[Data]])</f>
        <v>9</v>
      </c>
    </row>
    <row r="290" spans="1:12">
      <c r="A290" s="28">
        <v>2291</v>
      </c>
      <c r="B290" s="25">
        <v>45546</v>
      </c>
      <c r="C290" s="26" t="s">
        <v>60</v>
      </c>
      <c r="D290" s="26" t="s">
        <v>45</v>
      </c>
      <c r="E290" s="26" t="s">
        <v>48</v>
      </c>
      <c r="F290" s="26" t="s">
        <v>61</v>
      </c>
      <c r="G290" s="27">
        <v>9456</v>
      </c>
      <c r="H290" s="27">
        <v>472.8</v>
      </c>
      <c r="I290" s="26" t="s">
        <v>47</v>
      </c>
      <c r="J290">
        <v>4</v>
      </c>
      <c r="K290">
        <f>YEAR(projeto_final_reservas[[#This Row],[Data]])</f>
        <v>2024</v>
      </c>
      <c r="L290">
        <f>MONTH(projeto_final_reservas[[#This Row],[Data]])</f>
        <v>9</v>
      </c>
    </row>
    <row r="291" spans="1:12">
      <c r="A291" s="28">
        <v>2292</v>
      </c>
      <c r="B291" s="25">
        <v>45546</v>
      </c>
      <c r="C291" s="26" t="s">
        <v>62</v>
      </c>
      <c r="D291" s="26" t="s">
        <v>45</v>
      </c>
      <c r="E291" s="26" t="s">
        <v>77</v>
      </c>
      <c r="F291" s="26" t="s">
        <v>46</v>
      </c>
      <c r="G291" s="27">
        <v>4567</v>
      </c>
      <c r="H291" s="27">
        <v>228.35</v>
      </c>
      <c r="I291" s="26" t="s">
        <v>47</v>
      </c>
      <c r="J291">
        <v>4</v>
      </c>
      <c r="K291">
        <f>YEAR(projeto_final_reservas[[#This Row],[Data]])</f>
        <v>2024</v>
      </c>
      <c r="L291">
        <f>MONTH(projeto_final_reservas[[#This Row],[Data]])</f>
        <v>9</v>
      </c>
    </row>
    <row r="292" spans="1:12">
      <c r="A292" s="28">
        <v>2293</v>
      </c>
      <c r="B292" s="25">
        <v>45547</v>
      </c>
      <c r="C292" s="26" t="s">
        <v>63</v>
      </c>
      <c r="D292" s="26" t="s">
        <v>45</v>
      </c>
      <c r="E292" s="26" t="s">
        <v>77</v>
      </c>
      <c r="F292" s="26" t="s">
        <v>46</v>
      </c>
      <c r="G292" s="27">
        <v>1730</v>
      </c>
      <c r="H292" s="27">
        <v>86.5</v>
      </c>
      <c r="I292" s="26" t="s">
        <v>47</v>
      </c>
      <c r="J292">
        <v>5</v>
      </c>
      <c r="K292">
        <f>YEAR(projeto_final_reservas[[#This Row],[Data]])</f>
        <v>2024</v>
      </c>
      <c r="L292">
        <f>MONTH(projeto_final_reservas[[#This Row],[Data]])</f>
        <v>9</v>
      </c>
    </row>
    <row r="293" spans="1:12">
      <c r="A293" s="28">
        <v>2294</v>
      </c>
      <c r="B293" s="25">
        <v>45548</v>
      </c>
      <c r="C293" s="26" t="s">
        <v>64</v>
      </c>
      <c r="D293" s="26" t="s">
        <v>45</v>
      </c>
      <c r="E293" s="26" t="s">
        <v>77</v>
      </c>
      <c r="F293" s="26" t="s">
        <v>46</v>
      </c>
      <c r="G293" s="27">
        <v>1765</v>
      </c>
      <c r="H293" s="27">
        <v>88.25</v>
      </c>
      <c r="I293" s="26" t="s">
        <v>47</v>
      </c>
      <c r="J293">
        <v>5</v>
      </c>
      <c r="K293">
        <f>YEAR(projeto_final_reservas[[#This Row],[Data]])</f>
        <v>2024</v>
      </c>
      <c r="L293">
        <f>MONTH(projeto_final_reservas[[#This Row],[Data]])</f>
        <v>9</v>
      </c>
    </row>
    <row r="294" spans="1:12">
      <c r="A294" s="28">
        <v>2295</v>
      </c>
      <c r="B294" s="25">
        <v>45549</v>
      </c>
      <c r="C294" s="26" t="s">
        <v>65</v>
      </c>
      <c r="D294" s="26" t="s">
        <v>45</v>
      </c>
      <c r="E294" s="26" t="s">
        <v>51</v>
      </c>
      <c r="F294" s="26" t="s">
        <v>61</v>
      </c>
      <c r="G294" s="27">
        <v>1800</v>
      </c>
      <c r="H294" s="27">
        <v>90</v>
      </c>
      <c r="I294" s="26" t="s">
        <v>52</v>
      </c>
      <c r="J294">
        <v>5</v>
      </c>
      <c r="K294">
        <f>YEAR(projeto_final_reservas[[#This Row],[Data]])</f>
        <v>2024</v>
      </c>
      <c r="L294">
        <f>MONTH(projeto_final_reservas[[#This Row],[Data]])</f>
        <v>9</v>
      </c>
    </row>
    <row r="295" spans="1:12">
      <c r="A295" s="28">
        <v>2296</v>
      </c>
      <c r="B295" s="25">
        <v>45550</v>
      </c>
      <c r="C295" s="26" t="s">
        <v>66</v>
      </c>
      <c r="D295" s="26" t="s">
        <v>55</v>
      </c>
      <c r="E295" s="26" t="s">
        <v>56</v>
      </c>
      <c r="F295" s="26" t="s">
        <v>61</v>
      </c>
      <c r="G295" s="27">
        <v>1835</v>
      </c>
      <c r="H295" s="27">
        <v>91.75</v>
      </c>
      <c r="I295" s="26" t="s">
        <v>47</v>
      </c>
      <c r="J295">
        <v>5</v>
      </c>
      <c r="K295">
        <f>YEAR(projeto_final_reservas[[#This Row],[Data]])</f>
        <v>2024</v>
      </c>
      <c r="L295">
        <f>MONTH(projeto_final_reservas[[#This Row],[Data]])</f>
        <v>9</v>
      </c>
    </row>
    <row r="296" spans="1:12">
      <c r="A296" s="28">
        <v>2297</v>
      </c>
      <c r="B296" s="25">
        <v>45551</v>
      </c>
      <c r="C296" s="26" t="s">
        <v>66</v>
      </c>
      <c r="D296" s="26" t="s">
        <v>55</v>
      </c>
      <c r="E296" s="26" t="s">
        <v>48</v>
      </c>
      <c r="F296" s="26" t="s">
        <v>54</v>
      </c>
      <c r="G296" s="27">
        <v>1870</v>
      </c>
      <c r="H296" s="27">
        <v>93.5</v>
      </c>
      <c r="I296" s="26" t="s">
        <v>52</v>
      </c>
      <c r="J296">
        <v>5</v>
      </c>
      <c r="K296">
        <f>YEAR(projeto_final_reservas[[#This Row],[Data]])</f>
        <v>2024</v>
      </c>
      <c r="L296">
        <f>MONTH(projeto_final_reservas[[#This Row],[Data]])</f>
        <v>9</v>
      </c>
    </row>
    <row r="297" spans="1:12">
      <c r="A297" s="28">
        <v>2298</v>
      </c>
      <c r="B297" s="25">
        <v>45552</v>
      </c>
      <c r="C297" s="26" t="s">
        <v>62</v>
      </c>
      <c r="D297" s="26" t="s">
        <v>45</v>
      </c>
      <c r="E297" s="26" t="s">
        <v>48</v>
      </c>
      <c r="F297" s="26" t="s">
        <v>46</v>
      </c>
      <c r="G297" s="27">
        <v>1905</v>
      </c>
      <c r="H297" s="27">
        <v>95.25</v>
      </c>
      <c r="I297" s="26" t="s">
        <v>47</v>
      </c>
      <c r="J297">
        <v>5</v>
      </c>
      <c r="K297">
        <f>YEAR(projeto_final_reservas[[#This Row],[Data]])</f>
        <v>2024</v>
      </c>
      <c r="L297">
        <f>MONTH(projeto_final_reservas[[#This Row],[Data]])</f>
        <v>9</v>
      </c>
    </row>
    <row r="298" spans="1:12">
      <c r="A298" s="28">
        <v>2299</v>
      </c>
      <c r="B298" s="25">
        <v>45553</v>
      </c>
      <c r="C298" s="26" t="s">
        <v>74</v>
      </c>
      <c r="D298" s="26" t="s">
        <v>45</v>
      </c>
      <c r="E298" s="26" t="s">
        <v>51</v>
      </c>
      <c r="F298" s="26" t="s">
        <v>46</v>
      </c>
      <c r="G298" s="27">
        <v>1940</v>
      </c>
      <c r="H298" s="27">
        <v>97</v>
      </c>
      <c r="I298" s="26" t="s">
        <v>47</v>
      </c>
      <c r="J298">
        <v>4</v>
      </c>
      <c r="K298">
        <f>YEAR(projeto_final_reservas[[#This Row],[Data]])</f>
        <v>2024</v>
      </c>
      <c r="L298">
        <f>MONTH(projeto_final_reservas[[#This Row],[Data]])</f>
        <v>9</v>
      </c>
    </row>
    <row r="299" spans="1:12">
      <c r="A299" s="28">
        <v>2300</v>
      </c>
      <c r="B299" s="25">
        <v>45554</v>
      </c>
      <c r="C299" s="26" t="s">
        <v>74</v>
      </c>
      <c r="D299" s="26" t="s">
        <v>45</v>
      </c>
      <c r="E299" s="26" t="s">
        <v>77</v>
      </c>
      <c r="F299" s="26" t="s">
        <v>54</v>
      </c>
      <c r="G299" s="27">
        <v>1975</v>
      </c>
      <c r="H299" s="27">
        <v>98.75</v>
      </c>
      <c r="I299" s="26" t="s">
        <v>52</v>
      </c>
      <c r="J299">
        <v>4</v>
      </c>
      <c r="K299">
        <f>YEAR(projeto_final_reservas[[#This Row],[Data]])</f>
        <v>2024</v>
      </c>
      <c r="L299">
        <f>MONTH(projeto_final_reservas[[#This Row],[Data]])</f>
        <v>9</v>
      </c>
    </row>
    <row r="300" spans="1:12">
      <c r="A300" s="28">
        <v>2301</v>
      </c>
      <c r="B300" s="25">
        <v>45555</v>
      </c>
      <c r="C300" s="26" t="s">
        <v>67</v>
      </c>
      <c r="D300" s="26" t="s">
        <v>55</v>
      </c>
      <c r="E300" s="26" t="s">
        <v>77</v>
      </c>
      <c r="F300" s="26" t="s">
        <v>46</v>
      </c>
      <c r="G300" s="27">
        <v>2010</v>
      </c>
      <c r="H300" s="27">
        <v>100.5</v>
      </c>
      <c r="I300" s="26" t="s">
        <v>47</v>
      </c>
      <c r="J300">
        <v>5</v>
      </c>
      <c r="K300">
        <f>YEAR(projeto_final_reservas[[#This Row],[Data]])</f>
        <v>2024</v>
      </c>
      <c r="L300">
        <f>MONTH(projeto_final_reservas[[#This Row],[Data]])</f>
        <v>9</v>
      </c>
    </row>
    <row r="301" spans="1:12">
      <c r="A301" s="28">
        <v>2302</v>
      </c>
      <c r="B301" s="25">
        <v>45556</v>
      </c>
      <c r="C301" s="26" t="s">
        <v>68</v>
      </c>
      <c r="D301" s="26" t="s">
        <v>55</v>
      </c>
      <c r="E301" s="26" t="s">
        <v>51</v>
      </c>
      <c r="F301" s="26" t="s">
        <v>46</v>
      </c>
      <c r="G301" s="27">
        <v>2045</v>
      </c>
      <c r="H301" s="27">
        <v>102.25</v>
      </c>
      <c r="I301" s="26" t="s">
        <v>52</v>
      </c>
      <c r="J301">
        <v>5</v>
      </c>
      <c r="K301">
        <f>YEAR(projeto_final_reservas[[#This Row],[Data]])</f>
        <v>2024</v>
      </c>
      <c r="L301">
        <f>MONTH(projeto_final_reservas[[#This Row],[Data]])</f>
        <v>9</v>
      </c>
    </row>
    <row r="302" spans="1:12">
      <c r="A302" s="28">
        <v>2303</v>
      </c>
      <c r="B302" s="25">
        <v>45557</v>
      </c>
      <c r="C302" s="26" t="s">
        <v>69</v>
      </c>
      <c r="D302" s="26" t="s">
        <v>45</v>
      </c>
      <c r="E302" s="26" t="s">
        <v>56</v>
      </c>
      <c r="F302" s="26" t="s">
        <v>46</v>
      </c>
      <c r="G302" s="27">
        <v>2080</v>
      </c>
      <c r="H302" s="27">
        <v>104</v>
      </c>
      <c r="I302" s="26" t="s">
        <v>47</v>
      </c>
      <c r="J302">
        <v>5</v>
      </c>
      <c r="K302">
        <f>YEAR(projeto_final_reservas[[#This Row],[Data]])</f>
        <v>2024</v>
      </c>
      <c r="L302">
        <f>MONTH(projeto_final_reservas[[#This Row],[Data]])</f>
        <v>9</v>
      </c>
    </row>
    <row r="303" spans="1:12">
      <c r="A303" s="28">
        <v>2304</v>
      </c>
      <c r="B303" s="25">
        <v>45558</v>
      </c>
      <c r="C303" s="26" t="s">
        <v>70</v>
      </c>
      <c r="D303" s="26" t="s">
        <v>45</v>
      </c>
      <c r="E303" s="26" t="s">
        <v>48</v>
      </c>
      <c r="F303" s="26" t="s">
        <v>46</v>
      </c>
      <c r="G303" s="27">
        <v>2115</v>
      </c>
      <c r="H303" s="27">
        <v>105.75</v>
      </c>
      <c r="I303" s="26" t="s">
        <v>47</v>
      </c>
      <c r="J303">
        <v>5</v>
      </c>
      <c r="K303">
        <f>YEAR(projeto_final_reservas[[#This Row],[Data]])</f>
        <v>2024</v>
      </c>
      <c r="L303">
        <f>MONTH(projeto_final_reservas[[#This Row],[Data]])</f>
        <v>9</v>
      </c>
    </row>
    <row r="304" spans="1:12">
      <c r="A304" s="28">
        <v>2305</v>
      </c>
      <c r="B304" s="25">
        <v>45559</v>
      </c>
      <c r="C304" s="26" t="s">
        <v>44</v>
      </c>
      <c r="D304" s="26" t="s">
        <v>45</v>
      </c>
      <c r="E304" s="26" t="s">
        <v>48</v>
      </c>
      <c r="F304" s="26" t="s">
        <v>46</v>
      </c>
      <c r="G304" s="27">
        <v>2150</v>
      </c>
      <c r="H304" s="27">
        <v>107.5</v>
      </c>
      <c r="I304" s="26" t="s">
        <v>52</v>
      </c>
      <c r="J304">
        <v>5</v>
      </c>
      <c r="K304">
        <f>YEAR(projeto_final_reservas[[#This Row],[Data]])</f>
        <v>2024</v>
      </c>
      <c r="L304">
        <f>MONTH(projeto_final_reservas[[#This Row],[Data]])</f>
        <v>9</v>
      </c>
    </row>
    <row r="305" spans="1:12">
      <c r="A305" s="28">
        <v>2306</v>
      </c>
      <c r="B305" s="25">
        <v>45560</v>
      </c>
      <c r="C305" s="26" t="s">
        <v>71</v>
      </c>
      <c r="D305" s="26" t="s">
        <v>55</v>
      </c>
      <c r="E305" s="26" t="s">
        <v>51</v>
      </c>
      <c r="F305" s="26" t="s">
        <v>54</v>
      </c>
      <c r="G305" s="27">
        <v>2185</v>
      </c>
      <c r="H305" s="27">
        <v>109.25</v>
      </c>
      <c r="I305" s="26" t="s">
        <v>47</v>
      </c>
      <c r="J305">
        <v>5</v>
      </c>
      <c r="K305">
        <f>YEAR(projeto_final_reservas[[#This Row],[Data]])</f>
        <v>2024</v>
      </c>
      <c r="L305">
        <f>MONTH(projeto_final_reservas[[#This Row],[Data]])</f>
        <v>9</v>
      </c>
    </row>
    <row r="306" spans="1:12">
      <c r="A306" s="28">
        <v>2307</v>
      </c>
      <c r="B306" s="25">
        <v>45561</v>
      </c>
      <c r="C306" s="26" t="s">
        <v>72</v>
      </c>
      <c r="D306" s="26" t="s">
        <v>55</v>
      </c>
      <c r="E306" s="26" t="s">
        <v>77</v>
      </c>
      <c r="F306" s="26" t="s">
        <v>61</v>
      </c>
      <c r="G306" s="27">
        <v>2220</v>
      </c>
      <c r="H306" s="27">
        <v>111</v>
      </c>
      <c r="I306" s="26" t="s">
        <v>52</v>
      </c>
      <c r="J306">
        <v>5</v>
      </c>
      <c r="K306">
        <f>YEAR(projeto_final_reservas[[#This Row],[Data]])</f>
        <v>2024</v>
      </c>
      <c r="L306">
        <f>MONTH(projeto_final_reservas[[#This Row],[Data]])</f>
        <v>9</v>
      </c>
    </row>
    <row r="307" spans="1:12">
      <c r="A307" s="28">
        <v>2308</v>
      </c>
      <c r="B307" s="25">
        <v>45562</v>
      </c>
      <c r="C307" s="26" t="s">
        <v>73</v>
      </c>
      <c r="D307" s="26" t="s">
        <v>45</v>
      </c>
      <c r="E307" s="26" t="s">
        <v>77</v>
      </c>
      <c r="F307" s="26" t="s">
        <v>46</v>
      </c>
      <c r="G307" s="27">
        <v>2255</v>
      </c>
      <c r="H307" s="27">
        <v>112.75</v>
      </c>
      <c r="I307" s="26" t="s">
        <v>47</v>
      </c>
      <c r="J307">
        <v>3</v>
      </c>
      <c r="K307">
        <f>YEAR(projeto_final_reservas[[#This Row],[Data]])</f>
        <v>2024</v>
      </c>
      <c r="L307">
        <f>MONTH(projeto_final_reservas[[#This Row],[Data]])</f>
        <v>9</v>
      </c>
    </row>
    <row r="308" spans="1:12">
      <c r="A308" s="28">
        <v>2309</v>
      </c>
      <c r="B308" s="25">
        <v>45563</v>
      </c>
      <c r="C308" s="26" t="s">
        <v>74</v>
      </c>
      <c r="D308" s="26" t="s">
        <v>45</v>
      </c>
      <c r="E308" s="26" t="s">
        <v>51</v>
      </c>
      <c r="F308" s="26" t="s">
        <v>46</v>
      </c>
      <c r="G308" s="27">
        <v>2290</v>
      </c>
      <c r="H308" s="27">
        <v>114.5</v>
      </c>
      <c r="I308" s="26" t="s">
        <v>47</v>
      </c>
      <c r="J308">
        <v>5</v>
      </c>
      <c r="K308">
        <f>YEAR(projeto_final_reservas[[#This Row],[Data]])</f>
        <v>2024</v>
      </c>
      <c r="L308">
        <f>MONTH(projeto_final_reservas[[#This Row],[Data]])</f>
        <v>9</v>
      </c>
    </row>
    <row r="309" spans="1:12">
      <c r="A309" s="28">
        <v>2310</v>
      </c>
      <c r="B309" s="25">
        <v>45564</v>
      </c>
      <c r="C309" s="26" t="s">
        <v>75</v>
      </c>
      <c r="D309" s="26" t="s">
        <v>45</v>
      </c>
      <c r="E309" s="26" t="s">
        <v>56</v>
      </c>
      <c r="F309" s="26" t="s">
        <v>46</v>
      </c>
      <c r="G309" s="27">
        <v>2325</v>
      </c>
      <c r="H309" s="27">
        <v>116.25</v>
      </c>
      <c r="I309" s="26" t="s">
        <v>52</v>
      </c>
      <c r="J309">
        <v>5</v>
      </c>
      <c r="K309">
        <f>YEAR(projeto_final_reservas[[#This Row],[Data]])</f>
        <v>2024</v>
      </c>
      <c r="L309">
        <f>MONTH(projeto_final_reservas[[#This Row],[Data]])</f>
        <v>9</v>
      </c>
    </row>
    <row r="310" spans="1:12">
      <c r="A310" s="28">
        <v>2311</v>
      </c>
      <c r="B310" s="25">
        <v>45565</v>
      </c>
      <c r="C310" s="26" t="s">
        <v>66</v>
      </c>
      <c r="D310" s="26" t="s">
        <v>55</v>
      </c>
      <c r="E310" s="26" t="s">
        <v>48</v>
      </c>
      <c r="F310" s="26" t="s">
        <v>46</v>
      </c>
      <c r="G310" s="27">
        <v>2360</v>
      </c>
      <c r="H310" s="27">
        <v>118</v>
      </c>
      <c r="I310" s="26" t="s">
        <v>47</v>
      </c>
      <c r="J310">
        <v>5</v>
      </c>
      <c r="K310">
        <f>YEAR(projeto_final_reservas[[#This Row],[Data]])</f>
        <v>2024</v>
      </c>
      <c r="L310">
        <f>MONTH(projeto_final_reservas[[#This Row],[Data]])</f>
        <v>9</v>
      </c>
    </row>
    <row r="311" spans="1:12">
      <c r="A311" s="28">
        <v>2312</v>
      </c>
      <c r="B311" s="25">
        <v>45565</v>
      </c>
      <c r="C311" s="26" t="s">
        <v>76</v>
      </c>
      <c r="D311" s="26" t="s">
        <v>55</v>
      </c>
      <c r="E311" s="26" t="s">
        <v>48</v>
      </c>
      <c r="F311" s="26" t="s">
        <v>54</v>
      </c>
      <c r="G311" s="27">
        <v>2395</v>
      </c>
      <c r="H311" s="27">
        <v>119.75</v>
      </c>
      <c r="I311" s="26" t="s">
        <v>52</v>
      </c>
      <c r="J311">
        <v>3</v>
      </c>
      <c r="K311">
        <f>YEAR(projeto_final_reservas[[#This Row],[Data]])</f>
        <v>2024</v>
      </c>
      <c r="L311">
        <f>MONTH(projeto_final_reservas[[#This Row],[Data]])</f>
        <v>9</v>
      </c>
    </row>
    <row r="312" spans="1:12">
      <c r="A312" s="28">
        <v>2313</v>
      </c>
      <c r="B312" s="25">
        <v>45566</v>
      </c>
      <c r="C312" s="26" t="s">
        <v>66</v>
      </c>
      <c r="D312" s="26" t="s">
        <v>45</v>
      </c>
      <c r="E312" s="26" t="s">
        <v>51</v>
      </c>
      <c r="F312" s="26" t="s">
        <v>46</v>
      </c>
      <c r="G312" s="27">
        <v>2430</v>
      </c>
      <c r="H312" s="27">
        <v>121.5</v>
      </c>
      <c r="I312" s="26" t="s">
        <v>47</v>
      </c>
      <c r="J312">
        <v>5</v>
      </c>
      <c r="K312">
        <f>YEAR(projeto_final_reservas[[#This Row],[Data]])</f>
        <v>2024</v>
      </c>
      <c r="L312">
        <f>MONTH(projeto_final_reservas[[#This Row],[Data]])</f>
        <v>10</v>
      </c>
    </row>
    <row r="313" spans="1:12">
      <c r="A313" s="28">
        <v>2314</v>
      </c>
      <c r="B313" s="25">
        <v>45567</v>
      </c>
      <c r="C313" s="26" t="s">
        <v>53</v>
      </c>
      <c r="D313" s="26" t="s">
        <v>45</v>
      </c>
      <c r="E313" s="26" t="s">
        <v>77</v>
      </c>
      <c r="F313" s="26" t="s">
        <v>46</v>
      </c>
      <c r="G313" s="27">
        <v>2465</v>
      </c>
      <c r="H313" s="27">
        <v>123.25</v>
      </c>
      <c r="I313" s="26" t="s">
        <v>47</v>
      </c>
      <c r="J313">
        <v>5</v>
      </c>
      <c r="K313">
        <f>YEAR(projeto_final_reservas[[#This Row],[Data]])</f>
        <v>2024</v>
      </c>
      <c r="L313">
        <f>MONTH(projeto_final_reservas[[#This Row],[Data]])</f>
        <v>10</v>
      </c>
    </row>
    <row r="314" spans="1:12">
      <c r="A314" s="28">
        <v>2315</v>
      </c>
      <c r="B314" s="25">
        <v>45568</v>
      </c>
      <c r="C314" s="26" t="s">
        <v>62</v>
      </c>
      <c r="D314" s="26" t="s">
        <v>45</v>
      </c>
      <c r="E314" s="26" t="s">
        <v>77</v>
      </c>
      <c r="F314" s="26" t="s">
        <v>61</v>
      </c>
      <c r="G314" s="27">
        <v>2500</v>
      </c>
      <c r="H314" s="27">
        <v>125</v>
      </c>
      <c r="I314" s="26" t="s">
        <v>52</v>
      </c>
      <c r="J314">
        <v>5</v>
      </c>
      <c r="K314">
        <f>YEAR(projeto_final_reservas[[#This Row],[Data]])</f>
        <v>2024</v>
      </c>
      <c r="L314">
        <f>MONTH(projeto_final_reservas[[#This Row],[Data]])</f>
        <v>10</v>
      </c>
    </row>
    <row r="315" spans="1:12">
      <c r="A315" s="28">
        <v>2316</v>
      </c>
      <c r="B315" s="25">
        <v>45569</v>
      </c>
      <c r="C315" s="26" t="s">
        <v>74</v>
      </c>
      <c r="D315" s="26" t="s">
        <v>55</v>
      </c>
      <c r="E315" s="26" t="s">
        <v>51</v>
      </c>
      <c r="F315" s="26" t="s">
        <v>46</v>
      </c>
      <c r="G315" s="27">
        <v>2535</v>
      </c>
      <c r="H315" s="27">
        <v>126.75</v>
      </c>
      <c r="I315" s="26" t="s">
        <v>47</v>
      </c>
      <c r="J315">
        <v>5</v>
      </c>
      <c r="K315">
        <f>YEAR(projeto_final_reservas[[#This Row],[Data]])</f>
        <v>2024</v>
      </c>
      <c r="L315">
        <f>MONTH(projeto_final_reservas[[#This Row],[Data]])</f>
        <v>10</v>
      </c>
    </row>
    <row r="316" spans="1:12">
      <c r="A316" s="28">
        <v>2317</v>
      </c>
      <c r="B316" s="25">
        <v>45570</v>
      </c>
      <c r="C316" s="26" t="s">
        <v>74</v>
      </c>
      <c r="D316" s="26" t="s">
        <v>55</v>
      </c>
      <c r="E316" s="26" t="s">
        <v>56</v>
      </c>
      <c r="F316" s="26" t="s">
        <v>46</v>
      </c>
      <c r="G316" s="27">
        <v>2570</v>
      </c>
      <c r="H316" s="27">
        <v>128.5</v>
      </c>
      <c r="I316" s="26" t="s">
        <v>52</v>
      </c>
      <c r="J316">
        <v>4</v>
      </c>
      <c r="K316">
        <f>YEAR(projeto_final_reservas[[#This Row],[Data]])</f>
        <v>2024</v>
      </c>
      <c r="L316">
        <f>MONTH(projeto_final_reservas[[#This Row],[Data]])</f>
        <v>10</v>
      </c>
    </row>
    <row r="317" spans="1:12">
      <c r="A317" s="28">
        <v>2318</v>
      </c>
      <c r="B317" s="25">
        <v>45571</v>
      </c>
      <c r="C317" s="26" t="s">
        <v>68</v>
      </c>
      <c r="D317" s="26" t="s">
        <v>45</v>
      </c>
      <c r="E317" s="26" t="s">
        <v>48</v>
      </c>
      <c r="F317" s="26" t="s">
        <v>46</v>
      </c>
      <c r="G317" s="27">
        <v>2605</v>
      </c>
      <c r="H317" s="27">
        <v>130.25</v>
      </c>
      <c r="I317" s="26" t="s">
        <v>47</v>
      </c>
      <c r="J317">
        <v>5</v>
      </c>
      <c r="K317">
        <f>YEAR(projeto_final_reservas[[#This Row],[Data]])</f>
        <v>2024</v>
      </c>
      <c r="L317">
        <f>MONTH(projeto_final_reservas[[#This Row],[Data]])</f>
        <v>10</v>
      </c>
    </row>
    <row r="318" spans="1:12">
      <c r="A318" s="28">
        <v>2319</v>
      </c>
      <c r="B318" s="25">
        <v>45571</v>
      </c>
      <c r="C318" s="26" t="s">
        <v>70</v>
      </c>
      <c r="D318" s="26" t="s">
        <v>45</v>
      </c>
      <c r="E318" s="26" t="s">
        <v>77</v>
      </c>
      <c r="F318" s="26" t="s">
        <v>46</v>
      </c>
      <c r="G318" s="27">
        <v>8967</v>
      </c>
      <c r="H318" s="27">
        <v>448.35</v>
      </c>
      <c r="I318" s="26" t="s">
        <v>47</v>
      </c>
      <c r="J318">
        <v>5</v>
      </c>
      <c r="K318">
        <f>YEAR(projeto_final_reservas[[#This Row],[Data]])</f>
        <v>2024</v>
      </c>
      <c r="L318">
        <f>MONTH(projeto_final_reservas[[#This Row],[Data]])</f>
        <v>10</v>
      </c>
    </row>
    <row r="319" spans="1:12">
      <c r="A319" s="28">
        <v>2320</v>
      </c>
      <c r="B319" s="25">
        <v>45571</v>
      </c>
      <c r="C319" s="26" t="s">
        <v>73</v>
      </c>
      <c r="D319" s="26" t="s">
        <v>45</v>
      </c>
      <c r="E319" s="26" t="s">
        <v>51</v>
      </c>
      <c r="F319" s="26" t="s">
        <v>54</v>
      </c>
      <c r="G319" s="27">
        <v>7896</v>
      </c>
      <c r="H319" s="27">
        <v>394.8</v>
      </c>
      <c r="I319" s="26" t="s">
        <v>47</v>
      </c>
      <c r="J319">
        <v>5</v>
      </c>
      <c r="K319">
        <f>YEAR(projeto_final_reservas[[#This Row],[Data]])</f>
        <v>2024</v>
      </c>
      <c r="L319">
        <f>MONTH(projeto_final_reservas[[#This Row],[Data]])</f>
        <v>10</v>
      </c>
    </row>
    <row r="320" spans="1:12">
      <c r="A320" s="28">
        <v>2321</v>
      </c>
      <c r="B320" s="25">
        <v>45571</v>
      </c>
      <c r="C320" s="26" t="s">
        <v>44</v>
      </c>
      <c r="D320" s="26" t="s">
        <v>45</v>
      </c>
      <c r="E320" s="26" t="s">
        <v>56</v>
      </c>
      <c r="F320" s="26" t="s">
        <v>46</v>
      </c>
      <c r="G320" s="27">
        <v>6543</v>
      </c>
      <c r="H320" s="27">
        <v>327.14999999999998</v>
      </c>
      <c r="I320" s="26" t="s">
        <v>47</v>
      </c>
      <c r="J320">
        <v>5</v>
      </c>
      <c r="K320">
        <f>YEAR(projeto_final_reservas[[#This Row],[Data]])</f>
        <v>2024</v>
      </c>
      <c r="L320">
        <f>MONTH(projeto_final_reservas[[#This Row],[Data]])</f>
        <v>10</v>
      </c>
    </row>
    <row r="321" spans="1:12">
      <c r="A321" s="28">
        <v>2322</v>
      </c>
      <c r="B321" s="25">
        <v>45571</v>
      </c>
      <c r="C321" s="26" t="s">
        <v>70</v>
      </c>
      <c r="D321" s="26" t="s">
        <v>45</v>
      </c>
      <c r="E321" s="26" t="s">
        <v>48</v>
      </c>
      <c r="F321" s="26" t="s">
        <v>61</v>
      </c>
      <c r="G321" s="27">
        <v>8765</v>
      </c>
      <c r="H321" s="27">
        <v>438.25</v>
      </c>
      <c r="I321" s="26" t="s">
        <v>47</v>
      </c>
      <c r="J321">
        <v>4</v>
      </c>
      <c r="K321">
        <f>YEAR(projeto_final_reservas[[#This Row],[Data]])</f>
        <v>2024</v>
      </c>
      <c r="L321">
        <f>MONTH(projeto_final_reservas[[#This Row],[Data]])</f>
        <v>10</v>
      </c>
    </row>
    <row r="322" spans="1:12">
      <c r="A322" s="28">
        <v>2323</v>
      </c>
      <c r="B322" s="25">
        <v>45571</v>
      </c>
      <c r="C322" s="26" t="s">
        <v>53</v>
      </c>
      <c r="D322" s="26" t="s">
        <v>45</v>
      </c>
      <c r="E322" s="26" t="s">
        <v>56</v>
      </c>
      <c r="F322" s="26" t="s">
        <v>46</v>
      </c>
      <c r="G322" s="27">
        <v>9456</v>
      </c>
      <c r="H322" s="27">
        <v>472.8</v>
      </c>
      <c r="I322" s="26" t="s">
        <v>47</v>
      </c>
      <c r="J322">
        <v>4</v>
      </c>
      <c r="K322">
        <f>YEAR(projeto_final_reservas[[#This Row],[Data]])</f>
        <v>2024</v>
      </c>
      <c r="L322">
        <f>MONTH(projeto_final_reservas[[#This Row],[Data]])</f>
        <v>10</v>
      </c>
    </row>
    <row r="323" spans="1:12">
      <c r="A323" s="28">
        <v>2324</v>
      </c>
      <c r="B323" s="25">
        <v>45572</v>
      </c>
      <c r="C323" s="26" t="s">
        <v>62</v>
      </c>
      <c r="D323" s="26" t="s">
        <v>45</v>
      </c>
      <c r="E323" s="26" t="s">
        <v>48</v>
      </c>
      <c r="F323" s="26" t="s">
        <v>46</v>
      </c>
      <c r="G323" s="27">
        <v>2640</v>
      </c>
      <c r="H323" s="27">
        <v>132</v>
      </c>
      <c r="I323" s="26" t="s">
        <v>47</v>
      </c>
      <c r="J323">
        <v>5</v>
      </c>
      <c r="K323">
        <f>YEAR(projeto_final_reservas[[#This Row],[Data]])</f>
        <v>2024</v>
      </c>
      <c r="L323">
        <f>MONTH(projeto_final_reservas[[#This Row],[Data]])</f>
        <v>10</v>
      </c>
    </row>
    <row r="324" spans="1:12">
      <c r="A324" s="28">
        <v>2325</v>
      </c>
      <c r="B324" s="25">
        <v>45573</v>
      </c>
      <c r="C324" s="26" t="s">
        <v>74</v>
      </c>
      <c r="D324" s="26" t="s">
        <v>45</v>
      </c>
      <c r="E324" s="26" t="s">
        <v>51</v>
      </c>
      <c r="F324" s="26" t="s">
        <v>46</v>
      </c>
      <c r="G324" s="27">
        <v>2675</v>
      </c>
      <c r="H324" s="27">
        <v>133.75</v>
      </c>
      <c r="I324" s="26" t="s">
        <v>52</v>
      </c>
      <c r="J324">
        <v>5</v>
      </c>
      <c r="K324">
        <f>YEAR(projeto_final_reservas[[#This Row],[Data]])</f>
        <v>2024</v>
      </c>
      <c r="L324">
        <f>MONTH(projeto_final_reservas[[#This Row],[Data]])</f>
        <v>10</v>
      </c>
    </row>
    <row r="325" spans="1:12">
      <c r="A325" s="28">
        <v>2326</v>
      </c>
      <c r="B325" s="25">
        <v>45574</v>
      </c>
      <c r="C325" s="26" t="s">
        <v>74</v>
      </c>
      <c r="D325" s="26" t="s">
        <v>55</v>
      </c>
      <c r="E325" s="26" t="s">
        <v>77</v>
      </c>
      <c r="F325" s="26" t="s">
        <v>46</v>
      </c>
      <c r="G325" s="27">
        <v>2710</v>
      </c>
      <c r="H325" s="27">
        <v>135.5</v>
      </c>
      <c r="I325" s="26" t="s">
        <v>47</v>
      </c>
      <c r="J325">
        <v>5</v>
      </c>
      <c r="K325">
        <f>YEAR(projeto_final_reservas[[#This Row],[Data]])</f>
        <v>2024</v>
      </c>
      <c r="L325">
        <f>MONTH(projeto_final_reservas[[#This Row],[Data]])</f>
        <v>10</v>
      </c>
    </row>
    <row r="326" spans="1:12">
      <c r="A326" s="28">
        <v>2327</v>
      </c>
      <c r="B326" s="25">
        <v>45575</v>
      </c>
      <c r="C326" s="26" t="s">
        <v>62</v>
      </c>
      <c r="D326" s="26" t="s">
        <v>55</v>
      </c>
      <c r="E326" s="26" t="s">
        <v>77</v>
      </c>
      <c r="F326" s="26" t="s">
        <v>46</v>
      </c>
      <c r="G326" s="27">
        <v>2745</v>
      </c>
      <c r="H326" s="27">
        <v>137.25</v>
      </c>
      <c r="I326" s="26" t="s">
        <v>52</v>
      </c>
      <c r="J326">
        <v>5</v>
      </c>
      <c r="K326">
        <f>YEAR(projeto_final_reservas[[#This Row],[Data]])</f>
        <v>2024</v>
      </c>
      <c r="L326">
        <f>MONTH(projeto_final_reservas[[#This Row],[Data]])</f>
        <v>10</v>
      </c>
    </row>
    <row r="327" spans="1:12">
      <c r="A327" s="28">
        <v>2328</v>
      </c>
      <c r="B327" s="25">
        <v>45576</v>
      </c>
      <c r="C327" s="26" t="s">
        <v>74</v>
      </c>
      <c r="D327" s="26" t="s">
        <v>45</v>
      </c>
      <c r="E327" s="26" t="s">
        <v>51</v>
      </c>
      <c r="F327" s="26" t="s">
        <v>46</v>
      </c>
      <c r="G327" s="27">
        <v>2780</v>
      </c>
      <c r="H327" s="27">
        <v>139</v>
      </c>
      <c r="I327" s="26" t="s">
        <v>47</v>
      </c>
      <c r="J327">
        <v>5</v>
      </c>
      <c r="K327">
        <f>YEAR(projeto_final_reservas[[#This Row],[Data]])</f>
        <v>2024</v>
      </c>
      <c r="L327">
        <f>MONTH(projeto_final_reservas[[#This Row],[Data]])</f>
        <v>10</v>
      </c>
    </row>
    <row r="328" spans="1:12">
      <c r="A328" s="28">
        <v>2329</v>
      </c>
      <c r="B328" s="25">
        <v>45577</v>
      </c>
      <c r="C328" s="26" t="s">
        <v>74</v>
      </c>
      <c r="D328" s="26" t="s">
        <v>45</v>
      </c>
      <c r="E328" s="26" t="s">
        <v>56</v>
      </c>
      <c r="F328" s="26" t="s">
        <v>46</v>
      </c>
      <c r="G328" s="27">
        <v>2815</v>
      </c>
      <c r="H328" s="27">
        <v>140.75</v>
      </c>
      <c r="I328" s="26" t="s">
        <v>47</v>
      </c>
      <c r="J328">
        <v>5</v>
      </c>
      <c r="K328">
        <f>YEAR(projeto_final_reservas[[#This Row],[Data]])</f>
        <v>2024</v>
      </c>
      <c r="L328">
        <f>MONTH(projeto_final_reservas[[#This Row],[Data]])</f>
        <v>10</v>
      </c>
    </row>
    <row r="329" spans="1:12">
      <c r="A329" s="28">
        <v>2330</v>
      </c>
      <c r="B329" s="25">
        <v>45578</v>
      </c>
      <c r="C329" s="26" t="s">
        <v>68</v>
      </c>
      <c r="D329" s="26" t="s">
        <v>45</v>
      </c>
      <c r="E329" s="26" t="s">
        <v>48</v>
      </c>
      <c r="F329" s="26" t="s">
        <v>46</v>
      </c>
      <c r="G329" s="27">
        <v>2850</v>
      </c>
      <c r="H329" s="27">
        <v>142.5</v>
      </c>
      <c r="I329" s="26" t="s">
        <v>52</v>
      </c>
      <c r="J329">
        <v>5</v>
      </c>
      <c r="K329">
        <f>YEAR(projeto_final_reservas[[#This Row],[Data]])</f>
        <v>2024</v>
      </c>
      <c r="L329">
        <f>MONTH(projeto_final_reservas[[#This Row],[Data]])</f>
        <v>10</v>
      </c>
    </row>
    <row r="330" spans="1:12">
      <c r="A330" s="28">
        <v>2331</v>
      </c>
      <c r="B330" s="25">
        <v>45579</v>
      </c>
      <c r="C330" s="26" t="s">
        <v>68</v>
      </c>
      <c r="D330" s="26" t="s">
        <v>55</v>
      </c>
      <c r="E330" s="26" t="s">
        <v>48</v>
      </c>
      <c r="F330" s="26" t="s">
        <v>54</v>
      </c>
      <c r="G330" s="27">
        <v>2885</v>
      </c>
      <c r="H330" s="27">
        <v>144.25</v>
      </c>
      <c r="I330" s="26" t="s">
        <v>47</v>
      </c>
      <c r="J330">
        <v>5</v>
      </c>
      <c r="K330">
        <f>YEAR(projeto_final_reservas[[#This Row],[Data]])</f>
        <v>2024</v>
      </c>
      <c r="L330">
        <f>MONTH(projeto_final_reservas[[#This Row],[Data]])</f>
        <v>10</v>
      </c>
    </row>
    <row r="331" spans="1:12">
      <c r="A331" s="28">
        <v>2332</v>
      </c>
      <c r="B331" s="25">
        <v>45580</v>
      </c>
      <c r="C331" s="26" t="s">
        <v>44</v>
      </c>
      <c r="D331" s="26" t="s">
        <v>55</v>
      </c>
      <c r="E331" s="26" t="s">
        <v>51</v>
      </c>
      <c r="F331" s="26" t="s">
        <v>46</v>
      </c>
      <c r="G331" s="27">
        <v>2920</v>
      </c>
      <c r="H331" s="27">
        <v>146</v>
      </c>
      <c r="I331" s="26" t="s">
        <v>52</v>
      </c>
      <c r="J331">
        <v>5</v>
      </c>
      <c r="K331">
        <f>YEAR(projeto_final_reservas[[#This Row],[Data]])</f>
        <v>2024</v>
      </c>
      <c r="L331">
        <f>MONTH(projeto_final_reservas[[#This Row],[Data]])</f>
        <v>10</v>
      </c>
    </row>
    <row r="332" spans="1:12">
      <c r="A332" s="28">
        <v>2333</v>
      </c>
      <c r="B332" s="25">
        <v>45581</v>
      </c>
      <c r="C332" s="26" t="s">
        <v>62</v>
      </c>
      <c r="D332" s="26" t="s">
        <v>45</v>
      </c>
      <c r="E332" s="26" t="s">
        <v>77</v>
      </c>
      <c r="F332" s="26" t="s">
        <v>46</v>
      </c>
      <c r="G332" s="27">
        <v>2955</v>
      </c>
      <c r="H332" s="27">
        <v>147.75</v>
      </c>
      <c r="I332" s="26" t="s">
        <v>47</v>
      </c>
      <c r="J332">
        <v>4</v>
      </c>
      <c r="K332">
        <f>YEAR(projeto_final_reservas[[#This Row],[Data]])</f>
        <v>2024</v>
      </c>
      <c r="L332">
        <f>MONTH(projeto_final_reservas[[#This Row],[Data]])</f>
        <v>10</v>
      </c>
    </row>
    <row r="333" spans="1:12">
      <c r="A333" s="28">
        <v>2334</v>
      </c>
      <c r="B333" s="25">
        <v>45582</v>
      </c>
      <c r="C333" s="26" t="s">
        <v>68</v>
      </c>
      <c r="D333" s="26" t="s">
        <v>45</v>
      </c>
      <c r="E333" s="26" t="s">
        <v>77</v>
      </c>
      <c r="F333" s="26" t="s">
        <v>46</v>
      </c>
      <c r="G333" s="27">
        <v>2990</v>
      </c>
      <c r="H333" s="27">
        <v>149.5</v>
      </c>
      <c r="I333" s="26" t="s">
        <v>47</v>
      </c>
      <c r="J333">
        <v>4</v>
      </c>
      <c r="K333">
        <f>YEAR(projeto_final_reservas[[#This Row],[Data]])</f>
        <v>2024</v>
      </c>
      <c r="L333">
        <f>MONTH(projeto_final_reservas[[#This Row],[Data]])</f>
        <v>10</v>
      </c>
    </row>
    <row r="334" spans="1:12">
      <c r="A334" s="28">
        <v>2335</v>
      </c>
      <c r="B334" s="25">
        <v>45583</v>
      </c>
      <c r="C334" s="26" t="s">
        <v>74</v>
      </c>
      <c r="D334" s="26" t="s">
        <v>45</v>
      </c>
      <c r="E334" s="26" t="s">
        <v>51</v>
      </c>
      <c r="F334" s="26" t="s">
        <v>61</v>
      </c>
      <c r="G334" s="27">
        <v>3025</v>
      </c>
      <c r="H334" s="27">
        <v>151.25</v>
      </c>
      <c r="I334" s="26" t="s">
        <v>52</v>
      </c>
      <c r="J334">
        <v>4</v>
      </c>
      <c r="K334">
        <f>YEAR(projeto_final_reservas[[#This Row],[Data]])</f>
        <v>2024</v>
      </c>
      <c r="L334">
        <f>MONTH(projeto_final_reservas[[#This Row],[Data]])</f>
        <v>10</v>
      </c>
    </row>
    <row r="335" spans="1:12">
      <c r="A335" s="28">
        <v>2336</v>
      </c>
      <c r="B335" s="25">
        <v>45584</v>
      </c>
      <c r="C335" s="26" t="s">
        <v>68</v>
      </c>
      <c r="D335" s="26" t="s">
        <v>55</v>
      </c>
      <c r="E335" s="26" t="s">
        <v>56</v>
      </c>
      <c r="F335" s="26" t="s">
        <v>46</v>
      </c>
      <c r="G335" s="27">
        <v>3060</v>
      </c>
      <c r="H335" s="27">
        <v>153</v>
      </c>
      <c r="I335" s="26" t="s">
        <v>47</v>
      </c>
      <c r="J335">
        <v>3</v>
      </c>
      <c r="K335">
        <f>YEAR(projeto_final_reservas[[#This Row],[Data]])</f>
        <v>2024</v>
      </c>
      <c r="L335">
        <f>MONTH(projeto_final_reservas[[#This Row],[Data]])</f>
        <v>10</v>
      </c>
    </row>
    <row r="336" spans="1:12">
      <c r="A336" s="28">
        <v>2337</v>
      </c>
      <c r="B336" s="25">
        <v>45585</v>
      </c>
      <c r="C336" s="26" t="s">
        <v>68</v>
      </c>
      <c r="D336" s="26" t="s">
        <v>55</v>
      </c>
      <c r="E336" s="26" t="s">
        <v>48</v>
      </c>
      <c r="F336" s="26" t="s">
        <v>46</v>
      </c>
      <c r="G336" s="27">
        <v>3095</v>
      </c>
      <c r="H336" s="27">
        <v>154.75</v>
      </c>
      <c r="I336" s="26" t="s">
        <v>52</v>
      </c>
      <c r="J336">
        <v>3</v>
      </c>
      <c r="K336">
        <f>YEAR(projeto_final_reservas[[#This Row],[Data]])</f>
        <v>2024</v>
      </c>
      <c r="L336">
        <f>MONTH(projeto_final_reservas[[#This Row],[Data]])</f>
        <v>10</v>
      </c>
    </row>
    <row r="337" spans="1:12">
      <c r="A337" s="28">
        <v>2338</v>
      </c>
      <c r="B337" s="25">
        <v>45585</v>
      </c>
      <c r="C337" s="26" t="s">
        <v>44</v>
      </c>
      <c r="D337" s="26" t="s">
        <v>55</v>
      </c>
      <c r="E337" s="26" t="s">
        <v>77</v>
      </c>
      <c r="F337" s="26" t="s">
        <v>46</v>
      </c>
      <c r="G337" s="27">
        <v>3456</v>
      </c>
      <c r="H337" s="27">
        <v>172.8</v>
      </c>
      <c r="I337" s="26" t="s">
        <v>47</v>
      </c>
      <c r="J337">
        <v>5</v>
      </c>
      <c r="K337">
        <f>YEAR(projeto_final_reservas[[#This Row],[Data]])</f>
        <v>2024</v>
      </c>
      <c r="L337">
        <f>MONTH(projeto_final_reservas[[#This Row],[Data]])</f>
        <v>10</v>
      </c>
    </row>
    <row r="338" spans="1:12">
      <c r="A338" s="28">
        <v>2339</v>
      </c>
      <c r="B338" s="25">
        <v>45585</v>
      </c>
      <c r="C338" s="26" t="s">
        <v>62</v>
      </c>
      <c r="D338" s="26" t="s">
        <v>55</v>
      </c>
      <c r="E338" s="26" t="s">
        <v>51</v>
      </c>
      <c r="F338" s="26" t="s">
        <v>54</v>
      </c>
      <c r="G338" s="27">
        <v>4567</v>
      </c>
      <c r="H338" s="27">
        <v>228.35</v>
      </c>
      <c r="I338" s="26" t="s">
        <v>47</v>
      </c>
      <c r="J338">
        <v>5</v>
      </c>
      <c r="K338">
        <f>YEAR(projeto_final_reservas[[#This Row],[Data]])</f>
        <v>2024</v>
      </c>
      <c r="L338">
        <f>MONTH(projeto_final_reservas[[#This Row],[Data]])</f>
        <v>10</v>
      </c>
    </row>
    <row r="339" spans="1:12">
      <c r="A339" s="28">
        <v>2340</v>
      </c>
      <c r="B339" s="25">
        <v>45585</v>
      </c>
      <c r="C339" s="26" t="s">
        <v>68</v>
      </c>
      <c r="D339" s="26" t="s">
        <v>55</v>
      </c>
      <c r="E339" s="26" t="s">
        <v>56</v>
      </c>
      <c r="F339" s="26" t="s">
        <v>46</v>
      </c>
      <c r="G339" s="27">
        <v>5345</v>
      </c>
      <c r="H339" s="27">
        <v>267.25</v>
      </c>
      <c r="I339" s="26" t="s">
        <v>47</v>
      </c>
      <c r="J339">
        <v>5</v>
      </c>
      <c r="K339">
        <f>YEAR(projeto_final_reservas[[#This Row],[Data]])</f>
        <v>2024</v>
      </c>
      <c r="L339">
        <f>MONTH(projeto_final_reservas[[#This Row],[Data]])</f>
        <v>10</v>
      </c>
    </row>
    <row r="340" spans="1:12">
      <c r="A340" s="28">
        <v>2341</v>
      </c>
      <c r="B340" s="25">
        <v>45585</v>
      </c>
      <c r="C340" s="26" t="s">
        <v>74</v>
      </c>
      <c r="D340" s="26" t="s">
        <v>55</v>
      </c>
      <c r="E340" s="26" t="s">
        <v>48</v>
      </c>
      <c r="F340" s="26" t="s">
        <v>46</v>
      </c>
      <c r="G340" s="27">
        <v>3456</v>
      </c>
      <c r="H340" s="27">
        <v>172.8</v>
      </c>
      <c r="I340" s="26" t="s">
        <v>47</v>
      </c>
      <c r="J340">
        <v>4</v>
      </c>
      <c r="K340">
        <f>YEAR(projeto_final_reservas[[#This Row],[Data]])</f>
        <v>2024</v>
      </c>
      <c r="L340">
        <f>MONTH(projeto_final_reservas[[#This Row],[Data]])</f>
        <v>10</v>
      </c>
    </row>
    <row r="341" spans="1:12">
      <c r="A341" s="28">
        <v>2342</v>
      </c>
      <c r="B341" s="25">
        <v>45586</v>
      </c>
      <c r="C341" s="26" t="s">
        <v>68</v>
      </c>
      <c r="D341" s="26" t="s">
        <v>45</v>
      </c>
      <c r="E341" s="26" t="s">
        <v>48</v>
      </c>
      <c r="F341" s="26" t="s">
        <v>46</v>
      </c>
      <c r="G341" s="27">
        <v>3130</v>
      </c>
      <c r="H341" s="27">
        <v>156.5</v>
      </c>
      <c r="I341" s="26" t="s">
        <v>47</v>
      </c>
      <c r="J341">
        <v>3</v>
      </c>
      <c r="K341">
        <f>YEAR(projeto_final_reservas[[#This Row],[Data]])</f>
        <v>2024</v>
      </c>
      <c r="L341">
        <f>MONTH(projeto_final_reservas[[#This Row],[Data]])</f>
        <v>10</v>
      </c>
    </row>
    <row r="342" spans="1:12">
      <c r="A342" s="28">
        <v>2343</v>
      </c>
      <c r="B342" s="25">
        <v>45587</v>
      </c>
      <c r="C342" s="26" t="s">
        <v>68</v>
      </c>
      <c r="D342" s="26" t="s">
        <v>45</v>
      </c>
      <c r="E342" s="26" t="s">
        <v>51</v>
      </c>
      <c r="F342" s="26" t="s">
        <v>46</v>
      </c>
      <c r="G342" s="27">
        <v>3165</v>
      </c>
      <c r="H342" s="27">
        <v>158.25</v>
      </c>
      <c r="I342" s="26" t="s">
        <v>47</v>
      </c>
      <c r="J342">
        <v>5</v>
      </c>
      <c r="K342">
        <f>YEAR(projeto_final_reservas[[#This Row],[Data]])</f>
        <v>2024</v>
      </c>
      <c r="L342">
        <f>MONTH(projeto_final_reservas[[#This Row],[Data]])</f>
        <v>10</v>
      </c>
    </row>
    <row r="343" spans="1:12">
      <c r="A343" s="28">
        <v>2344</v>
      </c>
      <c r="B343" s="25">
        <v>45588</v>
      </c>
      <c r="C343" s="26" t="s">
        <v>74</v>
      </c>
      <c r="D343" s="26" t="s">
        <v>45</v>
      </c>
      <c r="E343" s="26" t="s">
        <v>77</v>
      </c>
      <c r="F343" s="26" t="s">
        <v>54</v>
      </c>
      <c r="G343" s="27">
        <v>3200</v>
      </c>
      <c r="H343" s="27">
        <v>160</v>
      </c>
      <c r="I343" s="26" t="s">
        <v>52</v>
      </c>
      <c r="J343">
        <v>5</v>
      </c>
      <c r="K343">
        <f>YEAR(projeto_final_reservas[[#This Row],[Data]])</f>
        <v>2024</v>
      </c>
      <c r="L343">
        <f>MONTH(projeto_final_reservas[[#This Row],[Data]])</f>
        <v>10</v>
      </c>
    </row>
    <row r="344" spans="1:12">
      <c r="A344" s="28">
        <v>2345</v>
      </c>
      <c r="B344" s="25">
        <v>45589</v>
      </c>
      <c r="C344" s="26" t="s">
        <v>74</v>
      </c>
      <c r="D344" s="26" t="s">
        <v>55</v>
      </c>
      <c r="E344" s="26" t="s">
        <v>77</v>
      </c>
      <c r="F344" s="26" t="s">
        <v>46</v>
      </c>
      <c r="G344" s="27">
        <v>3235</v>
      </c>
      <c r="H344" s="27">
        <v>161.75</v>
      </c>
      <c r="I344" s="26" t="s">
        <v>47</v>
      </c>
      <c r="J344">
        <v>5</v>
      </c>
      <c r="K344">
        <f>YEAR(projeto_final_reservas[[#This Row],[Data]])</f>
        <v>2024</v>
      </c>
      <c r="L344">
        <f>MONTH(projeto_final_reservas[[#This Row],[Data]])</f>
        <v>10</v>
      </c>
    </row>
    <row r="345" spans="1:12">
      <c r="A345" s="28">
        <v>2346</v>
      </c>
      <c r="B345" s="25">
        <v>45590</v>
      </c>
      <c r="C345" s="26" t="s">
        <v>62</v>
      </c>
      <c r="D345" s="26" t="s">
        <v>55</v>
      </c>
      <c r="E345" s="26" t="s">
        <v>51</v>
      </c>
      <c r="F345" s="26" t="s">
        <v>46</v>
      </c>
      <c r="G345" s="27">
        <v>3270</v>
      </c>
      <c r="H345" s="27">
        <v>163.5</v>
      </c>
      <c r="I345" s="26" t="s">
        <v>52</v>
      </c>
      <c r="J345">
        <v>5</v>
      </c>
      <c r="K345">
        <f>YEAR(projeto_final_reservas[[#This Row],[Data]])</f>
        <v>2024</v>
      </c>
      <c r="L345">
        <f>MONTH(projeto_final_reservas[[#This Row],[Data]])</f>
        <v>10</v>
      </c>
    </row>
    <row r="346" spans="1:12">
      <c r="A346" s="28">
        <v>2347</v>
      </c>
      <c r="B346" s="25">
        <v>45591</v>
      </c>
      <c r="C346" s="26" t="s">
        <v>74</v>
      </c>
      <c r="D346" s="26" t="s">
        <v>45</v>
      </c>
      <c r="E346" s="26" t="s">
        <v>56</v>
      </c>
      <c r="F346" s="26" t="s">
        <v>61</v>
      </c>
      <c r="G346" s="27">
        <v>3305</v>
      </c>
      <c r="H346" s="27">
        <v>165.25</v>
      </c>
      <c r="I346" s="26" t="s">
        <v>47</v>
      </c>
      <c r="J346">
        <v>4</v>
      </c>
      <c r="K346">
        <f>YEAR(projeto_final_reservas[[#This Row],[Data]])</f>
        <v>2024</v>
      </c>
      <c r="L346">
        <f>MONTH(projeto_final_reservas[[#This Row],[Data]])</f>
        <v>10</v>
      </c>
    </row>
    <row r="347" spans="1:12">
      <c r="A347" s="28">
        <v>2348</v>
      </c>
      <c r="B347" s="25">
        <v>45592</v>
      </c>
      <c r="C347" s="26" t="s">
        <v>74</v>
      </c>
      <c r="D347" s="26" t="s">
        <v>45</v>
      </c>
      <c r="E347" s="26" t="s">
        <v>48</v>
      </c>
      <c r="F347" s="26" t="s">
        <v>46</v>
      </c>
      <c r="G347" s="27">
        <v>3340</v>
      </c>
      <c r="H347" s="27">
        <v>167</v>
      </c>
      <c r="I347" s="26" t="s">
        <v>47</v>
      </c>
      <c r="J347">
        <v>4</v>
      </c>
      <c r="K347">
        <f>YEAR(projeto_final_reservas[[#This Row],[Data]])</f>
        <v>2024</v>
      </c>
      <c r="L347">
        <f>MONTH(projeto_final_reservas[[#This Row],[Data]])</f>
        <v>10</v>
      </c>
    </row>
    <row r="348" spans="1:12">
      <c r="A348" s="28">
        <v>2349</v>
      </c>
      <c r="B348" s="25">
        <v>45593</v>
      </c>
      <c r="C348" s="26" t="s">
        <v>44</v>
      </c>
      <c r="D348" s="26" t="s">
        <v>45</v>
      </c>
      <c r="E348" s="26" t="s">
        <v>48</v>
      </c>
      <c r="F348" s="26" t="s">
        <v>46</v>
      </c>
      <c r="G348" s="27">
        <v>3375</v>
      </c>
      <c r="H348" s="27">
        <v>168.75</v>
      </c>
      <c r="I348" s="26" t="s">
        <v>52</v>
      </c>
      <c r="J348">
        <v>5</v>
      </c>
      <c r="K348">
        <f>YEAR(projeto_final_reservas[[#This Row],[Data]])</f>
        <v>2024</v>
      </c>
      <c r="L348">
        <f>MONTH(projeto_final_reservas[[#This Row],[Data]])</f>
        <v>10</v>
      </c>
    </row>
    <row r="349" spans="1:12">
      <c r="A349" s="28">
        <v>2350</v>
      </c>
      <c r="B349" s="25">
        <v>45594</v>
      </c>
      <c r="C349" s="26" t="s">
        <v>68</v>
      </c>
      <c r="D349" s="26" t="s">
        <v>55</v>
      </c>
      <c r="E349" s="26" t="s">
        <v>51</v>
      </c>
      <c r="F349" s="26" t="s">
        <v>46</v>
      </c>
      <c r="G349" s="27">
        <v>3410</v>
      </c>
      <c r="H349" s="27">
        <v>170.5</v>
      </c>
      <c r="I349" s="26" t="s">
        <v>47</v>
      </c>
      <c r="J349">
        <v>5</v>
      </c>
      <c r="K349">
        <f>YEAR(projeto_final_reservas[[#This Row],[Data]])</f>
        <v>2024</v>
      </c>
      <c r="L349">
        <f>MONTH(projeto_final_reservas[[#This Row],[Data]])</f>
        <v>10</v>
      </c>
    </row>
    <row r="350" spans="1:12">
      <c r="A350" s="28">
        <v>2351</v>
      </c>
      <c r="B350" s="25">
        <v>45595</v>
      </c>
      <c r="C350" s="26" t="s">
        <v>74</v>
      </c>
      <c r="D350" s="26" t="s">
        <v>55</v>
      </c>
      <c r="E350" s="26" t="s">
        <v>77</v>
      </c>
      <c r="F350" s="26" t="s">
        <v>54</v>
      </c>
      <c r="G350" s="27">
        <v>3445</v>
      </c>
      <c r="H350" s="27">
        <v>172.25</v>
      </c>
      <c r="I350" s="26" t="s">
        <v>52</v>
      </c>
      <c r="J350">
        <v>5</v>
      </c>
      <c r="K350">
        <f>YEAR(projeto_final_reservas[[#This Row],[Data]])</f>
        <v>2024</v>
      </c>
      <c r="L350">
        <f>MONTH(projeto_final_reservas[[#This Row],[Data]])</f>
        <v>10</v>
      </c>
    </row>
    <row r="351" spans="1:12">
      <c r="A351" s="28">
        <v>2352</v>
      </c>
      <c r="B351" s="25">
        <v>45597</v>
      </c>
      <c r="C351" s="26" t="s">
        <v>68</v>
      </c>
      <c r="D351" s="26" t="s">
        <v>45</v>
      </c>
      <c r="E351" s="26" t="s">
        <v>77</v>
      </c>
      <c r="F351" s="26" t="s">
        <v>46</v>
      </c>
      <c r="G351" s="27">
        <v>1730</v>
      </c>
      <c r="H351" s="27">
        <v>86.5</v>
      </c>
      <c r="I351" s="26" t="s">
        <v>47</v>
      </c>
      <c r="J351">
        <v>3</v>
      </c>
      <c r="K351">
        <f>YEAR(projeto_final_reservas[[#This Row],[Data]])</f>
        <v>2024</v>
      </c>
      <c r="L351">
        <f>MONTH(projeto_final_reservas[[#This Row],[Data]])</f>
        <v>11</v>
      </c>
    </row>
    <row r="352" spans="1:12">
      <c r="A352" s="28">
        <v>2353</v>
      </c>
      <c r="B352" s="25">
        <v>45598</v>
      </c>
      <c r="C352" s="26" t="s">
        <v>62</v>
      </c>
      <c r="D352" s="26" t="s">
        <v>45</v>
      </c>
      <c r="E352" s="26" t="s">
        <v>51</v>
      </c>
      <c r="F352" s="26" t="s">
        <v>46</v>
      </c>
      <c r="G352" s="27">
        <v>1765</v>
      </c>
      <c r="H352" s="27">
        <v>88.25</v>
      </c>
      <c r="I352" s="26" t="s">
        <v>47</v>
      </c>
      <c r="J352">
        <v>5</v>
      </c>
      <c r="K352">
        <f>YEAR(projeto_final_reservas[[#This Row],[Data]])</f>
        <v>2024</v>
      </c>
      <c r="L352">
        <f>MONTH(projeto_final_reservas[[#This Row],[Data]])</f>
        <v>11</v>
      </c>
    </row>
    <row r="353" spans="1:12">
      <c r="A353" s="28">
        <v>2354</v>
      </c>
      <c r="B353" s="25">
        <v>45599</v>
      </c>
      <c r="C353" s="26" t="s">
        <v>68</v>
      </c>
      <c r="D353" s="26" t="s">
        <v>45</v>
      </c>
      <c r="E353" s="26" t="s">
        <v>56</v>
      </c>
      <c r="F353" s="26" t="s">
        <v>46</v>
      </c>
      <c r="G353" s="27">
        <v>1800</v>
      </c>
      <c r="H353" s="27">
        <v>90</v>
      </c>
      <c r="I353" s="26" t="s">
        <v>52</v>
      </c>
      <c r="J353">
        <v>5</v>
      </c>
      <c r="K353">
        <f>YEAR(projeto_final_reservas[[#This Row],[Data]])</f>
        <v>2024</v>
      </c>
      <c r="L353">
        <f>MONTH(projeto_final_reservas[[#This Row],[Data]])</f>
        <v>11</v>
      </c>
    </row>
    <row r="354" spans="1:12">
      <c r="A354" s="28">
        <v>2355</v>
      </c>
      <c r="B354" s="25">
        <v>45600</v>
      </c>
      <c r="C354" s="26" t="s">
        <v>74</v>
      </c>
      <c r="D354" s="26" t="s">
        <v>55</v>
      </c>
      <c r="E354" s="26" t="s">
        <v>48</v>
      </c>
      <c r="F354" s="26" t="s">
        <v>46</v>
      </c>
      <c r="G354" s="27">
        <v>1835</v>
      </c>
      <c r="H354" s="27">
        <v>91.75</v>
      </c>
      <c r="I354" s="26" t="s">
        <v>47</v>
      </c>
      <c r="J354">
        <v>5</v>
      </c>
      <c r="K354">
        <f>YEAR(projeto_final_reservas[[#This Row],[Data]])</f>
        <v>2024</v>
      </c>
      <c r="L354">
        <f>MONTH(projeto_final_reservas[[#This Row],[Data]])</f>
        <v>11</v>
      </c>
    </row>
    <row r="355" spans="1:12">
      <c r="A355" s="28">
        <v>2356</v>
      </c>
      <c r="B355" s="25">
        <v>45601</v>
      </c>
      <c r="C355" s="26" t="s">
        <v>44</v>
      </c>
      <c r="D355" s="26" t="s">
        <v>55</v>
      </c>
      <c r="E355" s="26" t="s">
        <v>48</v>
      </c>
      <c r="F355" s="26" t="s">
        <v>61</v>
      </c>
      <c r="G355" s="27">
        <v>1870</v>
      </c>
      <c r="H355" s="27">
        <v>93.5</v>
      </c>
      <c r="I355" s="26" t="s">
        <v>52</v>
      </c>
      <c r="J355">
        <v>4</v>
      </c>
      <c r="K355">
        <f>YEAR(projeto_final_reservas[[#This Row],[Data]])</f>
        <v>2024</v>
      </c>
      <c r="L355">
        <f>MONTH(projeto_final_reservas[[#This Row],[Data]])</f>
        <v>11</v>
      </c>
    </row>
    <row r="356" spans="1:12">
      <c r="A356" s="28">
        <v>2357</v>
      </c>
      <c r="B356" s="25">
        <v>45602</v>
      </c>
      <c r="C356" s="26" t="s">
        <v>49</v>
      </c>
      <c r="D356" s="26" t="s">
        <v>45</v>
      </c>
      <c r="E356" s="26" t="s">
        <v>51</v>
      </c>
      <c r="F356" s="26" t="s">
        <v>46</v>
      </c>
      <c r="G356" s="27">
        <v>1905</v>
      </c>
      <c r="H356" s="27">
        <v>95.25</v>
      </c>
      <c r="I356" s="26" t="s">
        <v>47</v>
      </c>
      <c r="J356">
        <v>4</v>
      </c>
      <c r="K356">
        <f>YEAR(projeto_final_reservas[[#This Row],[Data]])</f>
        <v>2024</v>
      </c>
      <c r="L356">
        <f>MONTH(projeto_final_reservas[[#This Row],[Data]])</f>
        <v>11</v>
      </c>
    </row>
    <row r="357" spans="1:12">
      <c r="A357" s="28">
        <v>2358</v>
      </c>
      <c r="B357" s="25">
        <v>45603</v>
      </c>
      <c r="C357" s="26" t="s">
        <v>50</v>
      </c>
      <c r="D357" s="26" t="s">
        <v>45</v>
      </c>
      <c r="E357" s="26" t="s">
        <v>77</v>
      </c>
      <c r="F357" s="26" t="s">
        <v>46</v>
      </c>
      <c r="G357" s="27">
        <v>1940</v>
      </c>
      <c r="H357" s="27">
        <v>97</v>
      </c>
      <c r="I357" s="26" t="s">
        <v>47</v>
      </c>
      <c r="J357">
        <v>5</v>
      </c>
      <c r="K357">
        <f>YEAR(projeto_final_reservas[[#This Row],[Data]])</f>
        <v>2024</v>
      </c>
      <c r="L357">
        <f>MONTH(projeto_final_reservas[[#This Row],[Data]])</f>
        <v>11</v>
      </c>
    </row>
    <row r="358" spans="1:12">
      <c r="A358" s="28">
        <v>2359</v>
      </c>
      <c r="B358" s="25">
        <v>45604</v>
      </c>
      <c r="C358" s="26" t="s">
        <v>53</v>
      </c>
      <c r="D358" s="26" t="s">
        <v>45</v>
      </c>
      <c r="E358" s="26" t="s">
        <v>77</v>
      </c>
      <c r="F358" s="26" t="s">
        <v>46</v>
      </c>
      <c r="G358" s="27">
        <v>1975</v>
      </c>
      <c r="H358" s="27">
        <v>98.75</v>
      </c>
      <c r="I358" s="26" t="s">
        <v>52</v>
      </c>
      <c r="J358">
        <v>5</v>
      </c>
      <c r="K358">
        <f>YEAR(projeto_final_reservas[[#This Row],[Data]])</f>
        <v>2024</v>
      </c>
      <c r="L358">
        <f>MONTH(projeto_final_reservas[[#This Row],[Data]])</f>
        <v>11</v>
      </c>
    </row>
    <row r="359" spans="1:12">
      <c r="A359" s="28">
        <v>2360</v>
      </c>
      <c r="B359" s="25">
        <v>45605</v>
      </c>
      <c r="C359" s="26" t="s">
        <v>57</v>
      </c>
      <c r="D359" s="26" t="s">
        <v>55</v>
      </c>
      <c r="E359" s="26" t="s">
        <v>51</v>
      </c>
      <c r="F359" s="26" t="s">
        <v>61</v>
      </c>
      <c r="G359" s="27">
        <v>2010</v>
      </c>
      <c r="H359" s="27">
        <v>100.5</v>
      </c>
      <c r="I359" s="26" t="s">
        <v>47</v>
      </c>
      <c r="J359">
        <v>5</v>
      </c>
      <c r="K359">
        <f>YEAR(projeto_final_reservas[[#This Row],[Data]])</f>
        <v>2024</v>
      </c>
      <c r="L359">
        <f>MONTH(projeto_final_reservas[[#This Row],[Data]])</f>
        <v>11</v>
      </c>
    </row>
    <row r="360" spans="1:12">
      <c r="A360" s="28">
        <v>2361</v>
      </c>
      <c r="B360" s="25">
        <v>45606</v>
      </c>
      <c r="C360" s="26" t="s">
        <v>57</v>
      </c>
      <c r="D360" s="26" t="s">
        <v>55</v>
      </c>
      <c r="E360" s="26" t="s">
        <v>56</v>
      </c>
      <c r="F360" s="26" t="s">
        <v>61</v>
      </c>
      <c r="G360" s="27">
        <v>2045</v>
      </c>
      <c r="H360" s="27">
        <v>102.25</v>
      </c>
      <c r="I360" s="26" t="s">
        <v>52</v>
      </c>
      <c r="J360">
        <v>5</v>
      </c>
      <c r="K360">
        <f>YEAR(projeto_final_reservas[[#This Row],[Data]])</f>
        <v>2024</v>
      </c>
      <c r="L360">
        <f>MONTH(projeto_final_reservas[[#This Row],[Data]])</f>
        <v>11</v>
      </c>
    </row>
    <row r="361" spans="1:12">
      <c r="A361" s="28">
        <v>2362</v>
      </c>
      <c r="B361" s="25">
        <v>45607</v>
      </c>
      <c r="C361" s="26" t="s">
        <v>57</v>
      </c>
      <c r="D361" s="26" t="s">
        <v>45</v>
      </c>
      <c r="E361" s="26" t="s">
        <v>48</v>
      </c>
      <c r="F361" s="26" t="s">
        <v>54</v>
      </c>
      <c r="G361" s="27">
        <v>2080</v>
      </c>
      <c r="H361" s="27">
        <v>104</v>
      </c>
      <c r="I361" s="26" t="s">
        <v>47</v>
      </c>
      <c r="J361">
        <v>5</v>
      </c>
      <c r="K361">
        <f>YEAR(projeto_final_reservas[[#This Row],[Data]])</f>
        <v>2024</v>
      </c>
      <c r="L361">
        <f>MONTH(projeto_final_reservas[[#This Row],[Data]])</f>
        <v>11</v>
      </c>
    </row>
    <row r="362" spans="1:12">
      <c r="A362" s="28">
        <v>2363</v>
      </c>
      <c r="B362" s="25">
        <v>45608</v>
      </c>
      <c r="C362" s="26" t="s">
        <v>58</v>
      </c>
      <c r="D362" s="26" t="s">
        <v>45</v>
      </c>
      <c r="E362" s="26" t="s">
        <v>48</v>
      </c>
      <c r="F362" s="26" t="s">
        <v>46</v>
      </c>
      <c r="G362" s="27">
        <v>2115</v>
      </c>
      <c r="H362" s="27">
        <v>105.75</v>
      </c>
      <c r="I362" s="26" t="s">
        <v>47</v>
      </c>
      <c r="J362">
        <v>5</v>
      </c>
      <c r="K362">
        <f>YEAR(projeto_final_reservas[[#This Row],[Data]])</f>
        <v>2024</v>
      </c>
      <c r="L362">
        <f>MONTH(projeto_final_reservas[[#This Row],[Data]])</f>
        <v>11</v>
      </c>
    </row>
    <row r="363" spans="1:12">
      <c r="A363" s="28">
        <v>2364</v>
      </c>
      <c r="B363" s="25">
        <v>45609</v>
      </c>
      <c r="C363" s="26" t="s">
        <v>59</v>
      </c>
      <c r="D363" s="26" t="s">
        <v>45</v>
      </c>
      <c r="E363" s="26" t="s">
        <v>51</v>
      </c>
      <c r="F363" s="26" t="s">
        <v>46</v>
      </c>
      <c r="G363" s="27">
        <v>2150</v>
      </c>
      <c r="H363" s="27">
        <v>107.5</v>
      </c>
      <c r="I363" s="26" t="s">
        <v>52</v>
      </c>
      <c r="J363">
        <v>4</v>
      </c>
      <c r="K363">
        <f>YEAR(projeto_final_reservas[[#This Row],[Data]])</f>
        <v>2024</v>
      </c>
      <c r="L363">
        <f>MONTH(projeto_final_reservas[[#This Row],[Data]])</f>
        <v>11</v>
      </c>
    </row>
    <row r="364" spans="1:12">
      <c r="A364" s="28">
        <v>2365</v>
      </c>
      <c r="B364" s="25">
        <v>45610</v>
      </c>
      <c r="C364" s="26" t="s">
        <v>60</v>
      </c>
      <c r="D364" s="26" t="s">
        <v>55</v>
      </c>
      <c r="E364" s="26" t="s">
        <v>77</v>
      </c>
      <c r="F364" s="26" t="s">
        <v>54</v>
      </c>
      <c r="G364" s="27">
        <v>2185</v>
      </c>
      <c r="H364" s="27">
        <v>109.25</v>
      </c>
      <c r="I364" s="26" t="s">
        <v>47</v>
      </c>
      <c r="J364">
        <v>4</v>
      </c>
      <c r="K364">
        <f>YEAR(projeto_final_reservas[[#This Row],[Data]])</f>
        <v>2024</v>
      </c>
      <c r="L364">
        <f>MONTH(projeto_final_reservas[[#This Row],[Data]])</f>
        <v>11</v>
      </c>
    </row>
    <row r="365" spans="1:12">
      <c r="A365" s="28">
        <v>2366</v>
      </c>
      <c r="B365" s="25">
        <v>45611</v>
      </c>
      <c r="C365" s="26" t="s">
        <v>62</v>
      </c>
      <c r="D365" s="26" t="s">
        <v>55</v>
      </c>
      <c r="E365" s="26" t="s">
        <v>77</v>
      </c>
      <c r="F365" s="26" t="s">
        <v>46</v>
      </c>
      <c r="G365" s="27">
        <v>2220</v>
      </c>
      <c r="H365" s="27">
        <v>111</v>
      </c>
      <c r="I365" s="26" t="s">
        <v>52</v>
      </c>
      <c r="J365">
        <v>5</v>
      </c>
      <c r="K365">
        <f>YEAR(projeto_final_reservas[[#This Row],[Data]])</f>
        <v>2024</v>
      </c>
      <c r="L365">
        <f>MONTH(projeto_final_reservas[[#This Row],[Data]])</f>
        <v>11</v>
      </c>
    </row>
    <row r="366" spans="1:12">
      <c r="A366" s="28">
        <v>2367</v>
      </c>
      <c r="B366" s="25">
        <v>45612</v>
      </c>
      <c r="C366" s="26" t="s">
        <v>63</v>
      </c>
      <c r="D366" s="26" t="s">
        <v>45</v>
      </c>
      <c r="E366" s="26" t="s">
        <v>51</v>
      </c>
      <c r="F366" s="26" t="s">
        <v>46</v>
      </c>
      <c r="G366" s="27">
        <v>2255</v>
      </c>
      <c r="H366" s="27">
        <v>112.75</v>
      </c>
      <c r="I366" s="26" t="s">
        <v>47</v>
      </c>
      <c r="J366">
        <v>5</v>
      </c>
      <c r="K366">
        <f>YEAR(projeto_final_reservas[[#This Row],[Data]])</f>
        <v>2024</v>
      </c>
      <c r="L366">
        <f>MONTH(projeto_final_reservas[[#This Row],[Data]])</f>
        <v>11</v>
      </c>
    </row>
    <row r="367" spans="1:12">
      <c r="A367" s="28">
        <v>2368</v>
      </c>
      <c r="B367" s="25">
        <v>45613</v>
      </c>
      <c r="C367" s="26" t="s">
        <v>64</v>
      </c>
      <c r="D367" s="26" t="s">
        <v>45</v>
      </c>
      <c r="E367" s="26" t="s">
        <v>56</v>
      </c>
      <c r="F367" s="26" t="s">
        <v>46</v>
      </c>
      <c r="G367" s="27">
        <v>2290</v>
      </c>
      <c r="H367" s="27">
        <v>114.5</v>
      </c>
      <c r="I367" s="26" t="s">
        <v>47</v>
      </c>
      <c r="J367">
        <v>5</v>
      </c>
      <c r="K367">
        <f>YEAR(projeto_final_reservas[[#This Row],[Data]])</f>
        <v>2024</v>
      </c>
      <c r="L367">
        <f>MONTH(projeto_final_reservas[[#This Row],[Data]])</f>
        <v>11</v>
      </c>
    </row>
    <row r="368" spans="1:12">
      <c r="A368" s="28">
        <v>2369</v>
      </c>
      <c r="B368" s="25">
        <v>45614</v>
      </c>
      <c r="C368" s="26" t="s">
        <v>65</v>
      </c>
      <c r="D368" s="26" t="s">
        <v>45</v>
      </c>
      <c r="E368" s="26" t="s">
        <v>48</v>
      </c>
      <c r="F368" s="26" t="s">
        <v>46</v>
      </c>
      <c r="G368" s="27">
        <v>2325</v>
      </c>
      <c r="H368" s="27">
        <v>116.25</v>
      </c>
      <c r="I368" s="26" t="s">
        <v>52</v>
      </c>
      <c r="J368">
        <v>5</v>
      </c>
      <c r="K368">
        <f>YEAR(projeto_final_reservas[[#This Row],[Data]])</f>
        <v>2024</v>
      </c>
      <c r="L368">
        <f>MONTH(projeto_final_reservas[[#This Row],[Data]])</f>
        <v>11</v>
      </c>
    </row>
    <row r="369" spans="1:12">
      <c r="A369" s="28">
        <v>2370</v>
      </c>
      <c r="B369" s="25">
        <v>45615</v>
      </c>
      <c r="C369" s="26" t="s">
        <v>66</v>
      </c>
      <c r="D369" s="26" t="s">
        <v>55</v>
      </c>
      <c r="E369" s="26" t="s">
        <v>48</v>
      </c>
      <c r="F369" s="26" t="s">
        <v>46</v>
      </c>
      <c r="G369" s="27">
        <v>2360</v>
      </c>
      <c r="H369" s="27">
        <v>118</v>
      </c>
      <c r="I369" s="26" t="s">
        <v>47</v>
      </c>
      <c r="J369">
        <v>5</v>
      </c>
      <c r="K369">
        <f>YEAR(projeto_final_reservas[[#This Row],[Data]])</f>
        <v>2024</v>
      </c>
      <c r="L369">
        <f>MONTH(projeto_final_reservas[[#This Row],[Data]])</f>
        <v>11</v>
      </c>
    </row>
    <row r="370" spans="1:12">
      <c r="A370" s="28">
        <v>2371</v>
      </c>
      <c r="B370" s="25">
        <v>45616</v>
      </c>
      <c r="C370" s="26" t="s">
        <v>66</v>
      </c>
      <c r="D370" s="26" t="s">
        <v>55</v>
      </c>
      <c r="E370" s="26" t="s">
        <v>51</v>
      </c>
      <c r="F370" s="26" t="s">
        <v>54</v>
      </c>
      <c r="G370" s="27">
        <v>2395</v>
      </c>
      <c r="H370" s="27">
        <v>119.75</v>
      </c>
      <c r="I370" s="26" t="s">
        <v>52</v>
      </c>
      <c r="J370">
        <v>5</v>
      </c>
      <c r="K370">
        <f>YEAR(projeto_final_reservas[[#This Row],[Data]])</f>
        <v>2024</v>
      </c>
      <c r="L370">
        <f>MONTH(projeto_final_reservas[[#This Row],[Data]])</f>
        <v>11</v>
      </c>
    </row>
    <row r="371" spans="1:12">
      <c r="A371" s="28">
        <v>2372</v>
      </c>
      <c r="B371" s="25">
        <v>45617</v>
      </c>
      <c r="C371" s="26" t="s">
        <v>62</v>
      </c>
      <c r="D371" s="26" t="s">
        <v>45</v>
      </c>
      <c r="E371" s="26" t="s">
        <v>77</v>
      </c>
      <c r="F371" s="26" t="s">
        <v>61</v>
      </c>
      <c r="G371" s="27">
        <v>2430</v>
      </c>
      <c r="H371" s="27">
        <v>121.5</v>
      </c>
      <c r="I371" s="26" t="s">
        <v>47</v>
      </c>
      <c r="J371">
        <v>5</v>
      </c>
      <c r="K371">
        <f>YEAR(projeto_final_reservas[[#This Row],[Data]])</f>
        <v>2024</v>
      </c>
      <c r="L371">
        <f>MONTH(projeto_final_reservas[[#This Row],[Data]])</f>
        <v>11</v>
      </c>
    </row>
    <row r="372" spans="1:12">
      <c r="A372" s="28">
        <v>2373</v>
      </c>
      <c r="B372" s="25">
        <v>45618</v>
      </c>
      <c r="C372" s="26" t="s">
        <v>74</v>
      </c>
      <c r="D372" s="26" t="s">
        <v>45</v>
      </c>
      <c r="E372" s="26" t="s">
        <v>77</v>
      </c>
      <c r="F372" s="26" t="s">
        <v>46</v>
      </c>
      <c r="G372" s="27">
        <v>2465</v>
      </c>
      <c r="H372" s="27">
        <v>123.25</v>
      </c>
      <c r="I372" s="26" t="s">
        <v>47</v>
      </c>
      <c r="J372">
        <v>3</v>
      </c>
      <c r="K372">
        <f>YEAR(projeto_final_reservas[[#This Row],[Data]])</f>
        <v>2024</v>
      </c>
      <c r="L372">
        <f>MONTH(projeto_final_reservas[[#This Row],[Data]])</f>
        <v>11</v>
      </c>
    </row>
    <row r="373" spans="1:12">
      <c r="A373" s="28">
        <v>2374</v>
      </c>
      <c r="B373" s="25">
        <v>45619</v>
      </c>
      <c r="C373" s="26" t="s">
        <v>74</v>
      </c>
      <c r="D373" s="26" t="s">
        <v>45</v>
      </c>
      <c r="E373" s="26" t="s">
        <v>51</v>
      </c>
      <c r="F373" s="26" t="s">
        <v>46</v>
      </c>
      <c r="G373" s="27">
        <v>2500</v>
      </c>
      <c r="H373" s="27">
        <v>125</v>
      </c>
      <c r="I373" s="26" t="s">
        <v>52</v>
      </c>
      <c r="J373">
        <v>5</v>
      </c>
      <c r="K373">
        <f>YEAR(projeto_final_reservas[[#This Row],[Data]])</f>
        <v>2024</v>
      </c>
      <c r="L373">
        <f>MONTH(projeto_final_reservas[[#This Row],[Data]])</f>
        <v>11</v>
      </c>
    </row>
    <row r="374" spans="1:12">
      <c r="A374" s="28">
        <v>2375</v>
      </c>
      <c r="B374" s="25">
        <v>45620</v>
      </c>
      <c r="C374" s="26" t="s">
        <v>67</v>
      </c>
      <c r="D374" s="26" t="s">
        <v>55</v>
      </c>
      <c r="E374" s="26" t="s">
        <v>56</v>
      </c>
      <c r="F374" s="26" t="s">
        <v>46</v>
      </c>
      <c r="G374" s="27">
        <v>2535</v>
      </c>
      <c r="H374" s="27">
        <v>126.75</v>
      </c>
      <c r="I374" s="26" t="s">
        <v>47</v>
      </c>
      <c r="J374">
        <v>5</v>
      </c>
      <c r="K374">
        <f>YEAR(projeto_final_reservas[[#This Row],[Data]])</f>
        <v>2024</v>
      </c>
      <c r="L374">
        <f>MONTH(projeto_final_reservas[[#This Row],[Data]])</f>
        <v>11</v>
      </c>
    </row>
    <row r="375" spans="1:12">
      <c r="A375" s="28">
        <v>2376</v>
      </c>
      <c r="B375" s="25">
        <v>45621</v>
      </c>
      <c r="C375" s="26" t="s">
        <v>68</v>
      </c>
      <c r="D375" s="26" t="s">
        <v>55</v>
      </c>
      <c r="E375" s="26" t="s">
        <v>48</v>
      </c>
      <c r="F375" s="26" t="s">
        <v>46</v>
      </c>
      <c r="G375" s="27">
        <v>2570</v>
      </c>
      <c r="H375" s="27">
        <v>128.5</v>
      </c>
      <c r="I375" s="26" t="s">
        <v>52</v>
      </c>
      <c r="J375">
        <v>5</v>
      </c>
      <c r="K375">
        <f>YEAR(projeto_final_reservas[[#This Row],[Data]])</f>
        <v>2024</v>
      </c>
      <c r="L375">
        <f>MONTH(projeto_final_reservas[[#This Row],[Data]])</f>
        <v>11</v>
      </c>
    </row>
    <row r="376" spans="1:12">
      <c r="A376" s="28">
        <v>2377</v>
      </c>
      <c r="B376" s="25">
        <v>45622</v>
      </c>
      <c r="C376" s="26" t="s">
        <v>69</v>
      </c>
      <c r="D376" s="26" t="s">
        <v>45</v>
      </c>
      <c r="E376" s="26" t="s">
        <v>48</v>
      </c>
      <c r="F376" s="26" t="s">
        <v>54</v>
      </c>
      <c r="G376" s="27">
        <v>2605</v>
      </c>
      <c r="H376" s="27">
        <v>130.25</v>
      </c>
      <c r="I376" s="26" t="s">
        <v>47</v>
      </c>
      <c r="J376">
        <v>3</v>
      </c>
      <c r="K376">
        <f>YEAR(projeto_final_reservas[[#This Row],[Data]])</f>
        <v>2024</v>
      </c>
      <c r="L376">
        <f>MONTH(projeto_final_reservas[[#This Row],[Data]])</f>
        <v>11</v>
      </c>
    </row>
    <row r="377" spans="1:12">
      <c r="A377" s="28">
        <v>2378</v>
      </c>
      <c r="B377" s="25">
        <v>45623</v>
      </c>
      <c r="C377" s="26" t="s">
        <v>70</v>
      </c>
      <c r="D377" s="26" t="s">
        <v>45</v>
      </c>
      <c r="E377" s="26" t="s">
        <v>51</v>
      </c>
      <c r="F377" s="26" t="s">
        <v>46</v>
      </c>
      <c r="G377" s="27">
        <v>2640</v>
      </c>
      <c r="H377" s="27">
        <v>132</v>
      </c>
      <c r="I377" s="26" t="s">
        <v>47</v>
      </c>
      <c r="J377">
        <v>5</v>
      </c>
      <c r="K377">
        <f>YEAR(projeto_final_reservas[[#This Row],[Data]])</f>
        <v>2024</v>
      </c>
      <c r="L377">
        <f>MONTH(projeto_final_reservas[[#This Row],[Data]])</f>
        <v>11</v>
      </c>
    </row>
    <row r="378" spans="1:12">
      <c r="A378" s="28">
        <v>2379</v>
      </c>
      <c r="B378" s="25">
        <v>45624</v>
      </c>
      <c r="C378" s="26" t="s">
        <v>44</v>
      </c>
      <c r="D378" s="26" t="s">
        <v>45</v>
      </c>
      <c r="E378" s="26" t="s">
        <v>77</v>
      </c>
      <c r="F378" s="26" t="s">
        <v>46</v>
      </c>
      <c r="G378" s="27">
        <v>2675</v>
      </c>
      <c r="H378" s="27">
        <v>133.75</v>
      </c>
      <c r="I378" s="26" t="s">
        <v>52</v>
      </c>
      <c r="J378">
        <v>5</v>
      </c>
      <c r="K378">
        <f>YEAR(projeto_final_reservas[[#This Row],[Data]])</f>
        <v>2024</v>
      </c>
      <c r="L378">
        <f>MONTH(projeto_final_reservas[[#This Row],[Data]])</f>
        <v>11</v>
      </c>
    </row>
    <row r="379" spans="1:12">
      <c r="A379" s="28">
        <v>2380</v>
      </c>
      <c r="B379" s="25">
        <v>45625</v>
      </c>
      <c r="C379" s="26" t="s">
        <v>71</v>
      </c>
      <c r="D379" s="26" t="s">
        <v>55</v>
      </c>
      <c r="E379" s="26" t="s">
        <v>77</v>
      </c>
      <c r="F379" s="26" t="s">
        <v>61</v>
      </c>
      <c r="G379" s="27">
        <v>2710</v>
      </c>
      <c r="H379" s="27">
        <v>135.5</v>
      </c>
      <c r="I379" s="26" t="s">
        <v>47</v>
      </c>
      <c r="J379">
        <v>5</v>
      </c>
      <c r="K379">
        <f>YEAR(projeto_final_reservas[[#This Row],[Data]])</f>
        <v>2024</v>
      </c>
      <c r="L379">
        <f>MONTH(projeto_final_reservas[[#This Row],[Data]])</f>
        <v>11</v>
      </c>
    </row>
    <row r="380" spans="1:12">
      <c r="A380" s="28">
        <v>2381</v>
      </c>
      <c r="B380" s="25">
        <v>45626</v>
      </c>
      <c r="C380" s="26" t="s">
        <v>72</v>
      </c>
      <c r="D380" s="26" t="s">
        <v>55</v>
      </c>
      <c r="E380" s="26" t="s">
        <v>51</v>
      </c>
      <c r="F380" s="26" t="s">
        <v>46</v>
      </c>
      <c r="G380" s="27">
        <v>2745</v>
      </c>
      <c r="H380" s="27">
        <v>137.25</v>
      </c>
      <c r="I380" s="26" t="s">
        <v>52</v>
      </c>
      <c r="J380">
        <v>5</v>
      </c>
      <c r="K380">
        <f>YEAR(projeto_final_reservas[[#This Row],[Data]])</f>
        <v>2024</v>
      </c>
      <c r="L380">
        <f>MONTH(projeto_final_reservas[[#This Row],[Data]])</f>
        <v>11</v>
      </c>
    </row>
    <row r="381" spans="1:12">
      <c r="A381" s="28">
        <v>2382</v>
      </c>
      <c r="B381" s="25">
        <v>45626</v>
      </c>
      <c r="C381" s="26" t="s">
        <v>73</v>
      </c>
      <c r="D381" s="26" t="s">
        <v>45</v>
      </c>
      <c r="E381" s="26" t="s">
        <v>56</v>
      </c>
      <c r="F381" s="26" t="s">
        <v>46</v>
      </c>
      <c r="G381" s="27">
        <v>2780</v>
      </c>
      <c r="H381" s="27">
        <v>139</v>
      </c>
      <c r="I381" s="26" t="s">
        <v>47</v>
      </c>
      <c r="J381">
        <v>4</v>
      </c>
      <c r="K381">
        <f>YEAR(projeto_final_reservas[[#This Row],[Data]])</f>
        <v>2024</v>
      </c>
      <c r="L381">
        <f>MONTH(projeto_final_reservas[[#This Row],[Data]])</f>
        <v>11</v>
      </c>
    </row>
    <row r="382" spans="1:12">
      <c r="A382" s="28">
        <v>2383</v>
      </c>
      <c r="B382" s="25">
        <v>45627</v>
      </c>
      <c r="C382" s="26" t="s">
        <v>74</v>
      </c>
      <c r="D382" s="26" t="s">
        <v>45</v>
      </c>
      <c r="E382" s="26" t="s">
        <v>48</v>
      </c>
      <c r="F382" s="26" t="s">
        <v>46</v>
      </c>
      <c r="G382" s="27">
        <v>2815</v>
      </c>
      <c r="H382" s="27">
        <v>140.75</v>
      </c>
      <c r="I382" s="26" t="s">
        <v>47</v>
      </c>
      <c r="J382">
        <v>5</v>
      </c>
      <c r="K382">
        <f>YEAR(projeto_final_reservas[[#This Row],[Data]])</f>
        <v>2024</v>
      </c>
      <c r="L382">
        <f>MONTH(projeto_final_reservas[[#This Row],[Data]])</f>
        <v>12</v>
      </c>
    </row>
    <row r="383" spans="1:12">
      <c r="A383" s="28">
        <v>2384</v>
      </c>
      <c r="B383" s="25">
        <v>45628</v>
      </c>
      <c r="C383" s="26" t="s">
        <v>75</v>
      </c>
      <c r="D383" s="26" t="s">
        <v>45</v>
      </c>
      <c r="E383" s="26" t="s">
        <v>48</v>
      </c>
      <c r="F383" s="26" t="s">
        <v>46</v>
      </c>
      <c r="G383" s="27">
        <v>2850</v>
      </c>
      <c r="H383" s="27">
        <v>142.5</v>
      </c>
      <c r="I383" s="26" t="s">
        <v>52</v>
      </c>
      <c r="J383">
        <v>5</v>
      </c>
      <c r="K383">
        <f>YEAR(projeto_final_reservas[[#This Row],[Data]])</f>
        <v>2024</v>
      </c>
      <c r="L383">
        <f>MONTH(projeto_final_reservas[[#This Row],[Data]])</f>
        <v>12</v>
      </c>
    </row>
    <row r="384" spans="1:12">
      <c r="A384" s="28">
        <v>2385</v>
      </c>
      <c r="B384" s="25">
        <v>45629</v>
      </c>
      <c r="C384" s="26" t="s">
        <v>66</v>
      </c>
      <c r="D384" s="26" t="s">
        <v>55</v>
      </c>
      <c r="E384" s="26" t="s">
        <v>51</v>
      </c>
      <c r="F384" s="26" t="s">
        <v>54</v>
      </c>
      <c r="G384" s="27">
        <v>2885</v>
      </c>
      <c r="H384" s="27">
        <v>144.25</v>
      </c>
      <c r="I384" s="26" t="s">
        <v>47</v>
      </c>
      <c r="J384">
        <v>5</v>
      </c>
      <c r="K384">
        <f>YEAR(projeto_final_reservas[[#This Row],[Data]])</f>
        <v>2024</v>
      </c>
      <c r="L384">
        <f>MONTH(projeto_final_reservas[[#This Row],[Data]])</f>
        <v>12</v>
      </c>
    </row>
    <row r="385" spans="1:12">
      <c r="A385" s="28">
        <v>2386</v>
      </c>
      <c r="B385" s="25">
        <v>45630</v>
      </c>
      <c r="C385" s="26" t="s">
        <v>76</v>
      </c>
      <c r="D385" s="26" t="s">
        <v>55</v>
      </c>
      <c r="E385" s="26" t="s">
        <v>77</v>
      </c>
      <c r="F385" s="26" t="s">
        <v>46</v>
      </c>
      <c r="G385" s="27">
        <v>2920</v>
      </c>
      <c r="H385" s="27">
        <v>146</v>
      </c>
      <c r="I385" s="26" t="s">
        <v>52</v>
      </c>
      <c r="J385">
        <v>5</v>
      </c>
      <c r="K385">
        <f>YEAR(projeto_final_reservas[[#This Row],[Data]])</f>
        <v>2024</v>
      </c>
      <c r="L385">
        <f>MONTH(projeto_final_reservas[[#This Row],[Data]])</f>
        <v>12</v>
      </c>
    </row>
    <row r="386" spans="1:12">
      <c r="A386" s="28">
        <v>2387</v>
      </c>
      <c r="B386" s="25">
        <v>45631</v>
      </c>
      <c r="C386" s="26" t="s">
        <v>66</v>
      </c>
      <c r="D386" s="26" t="s">
        <v>45</v>
      </c>
      <c r="E386" s="26" t="s">
        <v>77</v>
      </c>
      <c r="F386" s="26" t="s">
        <v>61</v>
      </c>
      <c r="G386" s="27">
        <v>2955</v>
      </c>
      <c r="H386" s="27">
        <v>147.75</v>
      </c>
      <c r="I386" s="26" t="s">
        <v>47</v>
      </c>
      <c r="J386">
        <v>4</v>
      </c>
      <c r="K386">
        <f>YEAR(projeto_final_reservas[[#This Row],[Data]])</f>
        <v>2024</v>
      </c>
      <c r="L386">
        <f>MONTH(projeto_final_reservas[[#This Row],[Data]])</f>
        <v>12</v>
      </c>
    </row>
    <row r="387" spans="1:12">
      <c r="A387" s="28">
        <v>2388</v>
      </c>
      <c r="B387" s="25">
        <v>45632</v>
      </c>
      <c r="C387" s="26" t="s">
        <v>53</v>
      </c>
      <c r="D387" s="26" t="s">
        <v>45</v>
      </c>
      <c r="E387" s="26" t="s">
        <v>51</v>
      </c>
      <c r="F387" s="26" t="s">
        <v>46</v>
      </c>
      <c r="G387" s="27">
        <v>2990</v>
      </c>
      <c r="H387" s="27">
        <v>149.5</v>
      </c>
      <c r="I387" s="26" t="s">
        <v>47</v>
      </c>
      <c r="J387">
        <v>4</v>
      </c>
      <c r="K387">
        <f>YEAR(projeto_final_reservas[[#This Row],[Data]])</f>
        <v>2024</v>
      </c>
      <c r="L387">
        <f>MONTH(projeto_final_reservas[[#This Row],[Data]])</f>
        <v>12</v>
      </c>
    </row>
    <row r="388" spans="1:12">
      <c r="A388" s="28">
        <v>2389</v>
      </c>
      <c r="B388" s="25">
        <v>45633</v>
      </c>
      <c r="C388" s="26" t="s">
        <v>62</v>
      </c>
      <c r="D388" s="26" t="s">
        <v>45</v>
      </c>
      <c r="E388" s="26" t="s">
        <v>56</v>
      </c>
      <c r="F388" s="26" t="s">
        <v>46</v>
      </c>
      <c r="G388" s="27">
        <v>3025</v>
      </c>
      <c r="H388" s="27">
        <v>151.25</v>
      </c>
      <c r="I388" s="26" t="s">
        <v>52</v>
      </c>
      <c r="J388">
        <v>5</v>
      </c>
      <c r="K388">
        <f>YEAR(projeto_final_reservas[[#This Row],[Data]])</f>
        <v>2024</v>
      </c>
      <c r="L388">
        <f>MONTH(projeto_final_reservas[[#This Row],[Data]])</f>
        <v>12</v>
      </c>
    </row>
    <row r="389" spans="1:12">
      <c r="A389" s="28">
        <v>2390</v>
      </c>
      <c r="B389" s="25">
        <v>45634</v>
      </c>
      <c r="C389" s="26" t="s">
        <v>74</v>
      </c>
      <c r="D389" s="26" t="s">
        <v>55</v>
      </c>
      <c r="E389" s="26" t="s">
        <v>48</v>
      </c>
      <c r="F389" s="26" t="s">
        <v>46</v>
      </c>
      <c r="G389" s="27">
        <v>3060</v>
      </c>
      <c r="H389" s="27">
        <v>153</v>
      </c>
      <c r="I389" s="26" t="s">
        <v>47</v>
      </c>
      <c r="J389">
        <v>5</v>
      </c>
      <c r="K389">
        <f>YEAR(projeto_final_reservas[[#This Row],[Data]])</f>
        <v>2024</v>
      </c>
      <c r="L389">
        <f>MONTH(projeto_final_reservas[[#This Row],[Data]])</f>
        <v>12</v>
      </c>
    </row>
    <row r="390" spans="1:12">
      <c r="A390" s="28">
        <v>2391</v>
      </c>
      <c r="B390" s="25">
        <v>45635</v>
      </c>
      <c r="C390" s="26" t="s">
        <v>74</v>
      </c>
      <c r="D390" s="26" t="s">
        <v>55</v>
      </c>
      <c r="E390" s="26" t="s">
        <v>48</v>
      </c>
      <c r="F390" s="26" t="s">
        <v>46</v>
      </c>
      <c r="G390" s="27">
        <v>3095</v>
      </c>
      <c r="H390" s="27">
        <v>154.75</v>
      </c>
      <c r="I390" s="26" t="s">
        <v>52</v>
      </c>
      <c r="J390">
        <v>5</v>
      </c>
      <c r="K390">
        <f>YEAR(projeto_final_reservas[[#This Row],[Data]])</f>
        <v>2024</v>
      </c>
      <c r="L390">
        <f>MONTH(projeto_final_reservas[[#This Row],[Data]])</f>
        <v>12</v>
      </c>
    </row>
    <row r="391" spans="1:12">
      <c r="A391" s="28">
        <v>2392</v>
      </c>
      <c r="B391" s="25">
        <v>45636</v>
      </c>
      <c r="C391" s="26" t="s">
        <v>68</v>
      </c>
      <c r="D391" s="26" t="s">
        <v>45</v>
      </c>
      <c r="E391" s="26" t="s">
        <v>51</v>
      </c>
      <c r="F391" s="26" t="s">
        <v>46</v>
      </c>
      <c r="G391" s="27">
        <v>3130</v>
      </c>
      <c r="H391" s="27">
        <v>156.5</v>
      </c>
      <c r="I391" s="26" t="s">
        <v>47</v>
      </c>
      <c r="J391">
        <v>5</v>
      </c>
      <c r="K391">
        <f>YEAR(projeto_final_reservas[[#This Row],[Data]])</f>
        <v>2024</v>
      </c>
      <c r="L391">
        <f>MONTH(projeto_final_reservas[[#This Row],[Data]])</f>
        <v>12</v>
      </c>
    </row>
    <row r="392" spans="1:12">
      <c r="A392" s="28">
        <v>2393</v>
      </c>
      <c r="B392" s="25">
        <v>45637</v>
      </c>
      <c r="C392" s="26" t="s">
        <v>70</v>
      </c>
      <c r="D392" s="26" t="s">
        <v>45</v>
      </c>
      <c r="E392" s="26" t="s">
        <v>77</v>
      </c>
      <c r="F392" s="26" t="s">
        <v>46</v>
      </c>
      <c r="G392" s="27">
        <v>3165</v>
      </c>
      <c r="H392" s="27">
        <v>158.25</v>
      </c>
      <c r="I392" s="26" t="s">
        <v>47</v>
      </c>
      <c r="J392">
        <v>5</v>
      </c>
      <c r="K392">
        <f>YEAR(projeto_final_reservas[[#This Row],[Data]])</f>
        <v>2024</v>
      </c>
      <c r="L392">
        <f>MONTH(projeto_final_reservas[[#This Row],[Data]])</f>
        <v>12</v>
      </c>
    </row>
    <row r="393" spans="1:12">
      <c r="A393" s="28">
        <v>2394</v>
      </c>
      <c r="B393" s="25">
        <v>45638</v>
      </c>
      <c r="C393" s="26" t="s">
        <v>73</v>
      </c>
      <c r="D393" s="26" t="s">
        <v>45</v>
      </c>
      <c r="E393" s="26" t="s">
        <v>77</v>
      </c>
      <c r="F393" s="26" t="s">
        <v>46</v>
      </c>
      <c r="G393" s="27">
        <v>3200</v>
      </c>
      <c r="H393" s="27">
        <v>160</v>
      </c>
      <c r="I393" s="26" t="s">
        <v>52</v>
      </c>
      <c r="J393">
        <v>5</v>
      </c>
      <c r="K393">
        <f>YEAR(projeto_final_reservas[[#This Row],[Data]])</f>
        <v>2024</v>
      </c>
      <c r="L393">
        <f>MONTH(projeto_final_reservas[[#This Row],[Data]])</f>
        <v>12</v>
      </c>
    </row>
    <row r="394" spans="1:12">
      <c r="A394" s="28">
        <v>2395</v>
      </c>
      <c r="B394" s="25">
        <v>45639</v>
      </c>
      <c r="C394" s="26" t="s">
        <v>44</v>
      </c>
      <c r="D394" s="26" t="s">
        <v>55</v>
      </c>
      <c r="E394" s="26" t="s">
        <v>51</v>
      </c>
      <c r="F394" s="26" t="s">
        <v>46</v>
      </c>
      <c r="G394" s="27">
        <v>3235</v>
      </c>
      <c r="H394" s="27">
        <v>161.75</v>
      </c>
      <c r="I394" s="26" t="s">
        <v>47</v>
      </c>
      <c r="J394">
        <v>5</v>
      </c>
      <c r="K394">
        <f>YEAR(projeto_final_reservas[[#This Row],[Data]])</f>
        <v>2024</v>
      </c>
      <c r="L394">
        <f>MONTH(projeto_final_reservas[[#This Row],[Data]])</f>
        <v>12</v>
      </c>
    </row>
    <row r="395" spans="1:12">
      <c r="A395" s="28">
        <v>2396</v>
      </c>
      <c r="B395" s="25">
        <v>45640</v>
      </c>
      <c r="C395" s="26" t="s">
        <v>70</v>
      </c>
      <c r="D395" s="26" t="s">
        <v>55</v>
      </c>
      <c r="E395" s="26" t="s">
        <v>56</v>
      </c>
      <c r="F395" s="26" t="s">
        <v>54</v>
      </c>
      <c r="G395" s="27">
        <v>3270</v>
      </c>
      <c r="H395" s="27">
        <v>163.5</v>
      </c>
      <c r="I395" s="26" t="s">
        <v>52</v>
      </c>
      <c r="J395">
        <v>5</v>
      </c>
      <c r="K395">
        <f>YEAR(projeto_final_reservas[[#This Row],[Data]])</f>
        <v>2024</v>
      </c>
      <c r="L395">
        <f>MONTH(projeto_final_reservas[[#This Row],[Data]])</f>
        <v>12</v>
      </c>
    </row>
    <row r="396" spans="1:12">
      <c r="A396" s="28">
        <v>2397</v>
      </c>
      <c r="B396" s="25">
        <v>45641</v>
      </c>
      <c r="C396" s="26" t="s">
        <v>53</v>
      </c>
      <c r="D396" s="26" t="s">
        <v>45</v>
      </c>
      <c r="E396" s="26" t="s">
        <v>48</v>
      </c>
      <c r="F396" s="26" t="s">
        <v>46</v>
      </c>
      <c r="G396" s="27">
        <v>3305</v>
      </c>
      <c r="H396" s="27">
        <v>165.25</v>
      </c>
      <c r="I396" s="26" t="s">
        <v>47</v>
      </c>
      <c r="J396">
        <v>5</v>
      </c>
      <c r="K396">
        <f>YEAR(projeto_final_reservas[[#This Row],[Data]])</f>
        <v>2024</v>
      </c>
      <c r="L396">
        <f>MONTH(projeto_final_reservas[[#This Row],[Data]])</f>
        <v>12</v>
      </c>
    </row>
    <row r="397" spans="1:12">
      <c r="A397" s="28">
        <v>2398</v>
      </c>
      <c r="B397" s="25">
        <v>45642</v>
      </c>
      <c r="C397" s="26" t="s">
        <v>62</v>
      </c>
      <c r="D397" s="26" t="s">
        <v>45</v>
      </c>
      <c r="E397" s="26" t="s">
        <v>48</v>
      </c>
      <c r="F397" s="26" t="s">
        <v>46</v>
      </c>
      <c r="G397" s="27">
        <v>3340</v>
      </c>
      <c r="H397" s="27">
        <v>167</v>
      </c>
      <c r="I397" s="26" t="s">
        <v>47</v>
      </c>
      <c r="J397">
        <v>4</v>
      </c>
      <c r="K397">
        <f>YEAR(projeto_final_reservas[[#This Row],[Data]])</f>
        <v>2024</v>
      </c>
      <c r="L397">
        <f>MONTH(projeto_final_reservas[[#This Row],[Data]])</f>
        <v>12</v>
      </c>
    </row>
    <row r="398" spans="1:12">
      <c r="A398" s="28">
        <v>2399</v>
      </c>
      <c r="B398" s="25">
        <v>45643</v>
      </c>
      <c r="C398" s="26" t="s">
        <v>74</v>
      </c>
      <c r="D398" s="26" t="s">
        <v>45</v>
      </c>
      <c r="E398" s="26" t="s">
        <v>51</v>
      </c>
      <c r="F398" s="26" t="s">
        <v>46</v>
      </c>
      <c r="G398" s="27">
        <v>3375</v>
      </c>
      <c r="H398" s="27">
        <v>168.75</v>
      </c>
      <c r="I398" s="26" t="s">
        <v>52</v>
      </c>
      <c r="J398">
        <v>4</v>
      </c>
      <c r="K398">
        <f>YEAR(projeto_final_reservas[[#This Row],[Data]])</f>
        <v>2024</v>
      </c>
      <c r="L398">
        <f>MONTH(projeto_final_reservas[[#This Row],[Data]])</f>
        <v>12</v>
      </c>
    </row>
    <row r="399" spans="1:12">
      <c r="A399" s="28">
        <v>2400</v>
      </c>
      <c r="B399" s="25">
        <v>45644</v>
      </c>
      <c r="C399" s="26" t="s">
        <v>74</v>
      </c>
      <c r="D399" s="26" t="s">
        <v>55</v>
      </c>
      <c r="E399" s="26" t="s">
        <v>77</v>
      </c>
      <c r="F399" s="26" t="s">
        <v>61</v>
      </c>
      <c r="G399" s="27">
        <v>3410</v>
      </c>
      <c r="H399" s="27">
        <v>170.5</v>
      </c>
      <c r="I399" s="26" t="s">
        <v>47</v>
      </c>
      <c r="J399">
        <v>4</v>
      </c>
      <c r="K399">
        <f>YEAR(projeto_final_reservas[[#This Row],[Data]])</f>
        <v>2024</v>
      </c>
      <c r="L399">
        <f>MONTH(projeto_final_reservas[[#This Row],[Data]])</f>
        <v>12</v>
      </c>
    </row>
    <row r="400" spans="1:12">
      <c r="A400" s="28">
        <v>2401</v>
      </c>
      <c r="B400" s="25">
        <v>45645</v>
      </c>
      <c r="C400" s="26" t="s">
        <v>62</v>
      </c>
      <c r="D400" s="26" t="s">
        <v>55</v>
      </c>
      <c r="E400" s="26" t="s">
        <v>77</v>
      </c>
      <c r="F400" s="26" t="s">
        <v>46</v>
      </c>
      <c r="G400" s="27">
        <v>3445</v>
      </c>
      <c r="H400" s="27">
        <v>172.25</v>
      </c>
      <c r="I400" s="26" t="s">
        <v>52</v>
      </c>
      <c r="J400">
        <v>3</v>
      </c>
      <c r="K400">
        <f>YEAR(projeto_final_reservas[[#This Row],[Data]])</f>
        <v>2024</v>
      </c>
      <c r="L400">
        <f>MONTH(projeto_final_reservas[[#This Row],[Data]])</f>
        <v>12</v>
      </c>
    </row>
    <row r="401" spans="1:12">
      <c r="A401" s="28">
        <v>2402</v>
      </c>
      <c r="B401" s="25">
        <v>45646</v>
      </c>
      <c r="C401" s="26" t="s">
        <v>74</v>
      </c>
      <c r="D401" s="26" t="s">
        <v>45</v>
      </c>
      <c r="E401" s="26" t="s">
        <v>51</v>
      </c>
      <c r="F401" s="26" t="s">
        <v>46</v>
      </c>
      <c r="G401" s="27">
        <v>3480</v>
      </c>
      <c r="H401" s="27">
        <v>174</v>
      </c>
      <c r="I401" s="26" t="s">
        <v>47</v>
      </c>
      <c r="J401">
        <v>3</v>
      </c>
      <c r="K401">
        <f>YEAR(projeto_final_reservas[[#This Row],[Data]])</f>
        <v>2024</v>
      </c>
      <c r="L401">
        <f>MONTH(projeto_final_reservas[[#This Row],[Data]])</f>
        <v>12</v>
      </c>
    </row>
    <row r="402" spans="1:12">
      <c r="A402" s="28">
        <v>2403</v>
      </c>
      <c r="B402" s="25">
        <v>45647</v>
      </c>
      <c r="C402" s="26" t="s">
        <v>74</v>
      </c>
      <c r="D402" s="26" t="s">
        <v>45</v>
      </c>
      <c r="E402" s="26" t="s">
        <v>56</v>
      </c>
      <c r="F402" s="26" t="s">
        <v>46</v>
      </c>
      <c r="G402" s="27">
        <v>3515</v>
      </c>
      <c r="H402" s="27">
        <v>175.75</v>
      </c>
      <c r="I402" s="26" t="s">
        <v>47</v>
      </c>
      <c r="J402">
        <v>5</v>
      </c>
      <c r="K402">
        <f>YEAR(projeto_final_reservas[[#This Row],[Data]])</f>
        <v>2024</v>
      </c>
      <c r="L402">
        <f>MONTH(projeto_final_reservas[[#This Row],[Data]])</f>
        <v>12</v>
      </c>
    </row>
    <row r="403" spans="1:12">
      <c r="A403" s="28">
        <v>2404</v>
      </c>
      <c r="B403" s="25">
        <v>45648</v>
      </c>
      <c r="C403" s="26" t="s">
        <v>68</v>
      </c>
      <c r="D403" s="26" t="s">
        <v>45</v>
      </c>
      <c r="E403" s="26" t="s">
        <v>48</v>
      </c>
      <c r="F403" s="26" t="s">
        <v>54</v>
      </c>
      <c r="G403" s="27">
        <v>3550</v>
      </c>
      <c r="H403" s="27">
        <v>177.5</v>
      </c>
      <c r="I403" s="26" t="s">
        <v>52</v>
      </c>
      <c r="J403">
        <v>5</v>
      </c>
      <c r="K403">
        <f>YEAR(projeto_final_reservas[[#This Row],[Data]])</f>
        <v>2024</v>
      </c>
      <c r="L403">
        <f>MONTH(projeto_final_reservas[[#This Row],[Data]])</f>
        <v>12</v>
      </c>
    </row>
    <row r="404" spans="1:12">
      <c r="A404" s="28">
        <v>2405</v>
      </c>
      <c r="B404" s="25">
        <v>45649</v>
      </c>
      <c r="C404" s="26" t="s">
        <v>68</v>
      </c>
      <c r="D404" s="26" t="s">
        <v>55</v>
      </c>
      <c r="E404" s="26" t="s">
        <v>48</v>
      </c>
      <c r="F404" s="26" t="s">
        <v>46</v>
      </c>
      <c r="G404" s="27">
        <v>3585</v>
      </c>
      <c r="H404" s="27">
        <v>179.25</v>
      </c>
      <c r="I404" s="26" t="s">
        <v>47</v>
      </c>
      <c r="J404">
        <v>5</v>
      </c>
      <c r="K404">
        <f>YEAR(projeto_final_reservas[[#This Row],[Data]])</f>
        <v>2024</v>
      </c>
      <c r="L404">
        <f>MONTH(projeto_final_reservas[[#This Row],[Data]])</f>
        <v>12</v>
      </c>
    </row>
    <row r="405" spans="1:12">
      <c r="A405" s="28">
        <v>2406</v>
      </c>
      <c r="B405" s="25">
        <v>45650</v>
      </c>
      <c r="C405" s="26" t="s">
        <v>44</v>
      </c>
      <c r="D405" s="26" t="s">
        <v>55</v>
      </c>
      <c r="E405" s="26" t="s">
        <v>51</v>
      </c>
      <c r="F405" s="26" t="s">
        <v>46</v>
      </c>
      <c r="G405" s="27">
        <v>3620</v>
      </c>
      <c r="H405" s="27">
        <v>181</v>
      </c>
      <c r="I405" s="26" t="s">
        <v>52</v>
      </c>
      <c r="J405">
        <v>4</v>
      </c>
      <c r="K405">
        <f>YEAR(projeto_final_reservas[[#This Row],[Data]])</f>
        <v>2024</v>
      </c>
      <c r="L405">
        <f>MONTH(projeto_final_reservas[[#This Row],[Data]])</f>
        <v>12</v>
      </c>
    </row>
    <row r="406" spans="1:12">
      <c r="A406" s="28">
        <v>2407</v>
      </c>
      <c r="B406" s="25">
        <v>45651</v>
      </c>
      <c r="C406" s="26" t="s">
        <v>62</v>
      </c>
      <c r="D406" s="26" t="s">
        <v>45</v>
      </c>
      <c r="E406" s="26" t="s">
        <v>77</v>
      </c>
      <c r="F406" s="26" t="s">
        <v>46</v>
      </c>
      <c r="G406" s="27">
        <v>3655</v>
      </c>
      <c r="H406" s="27">
        <v>182.75</v>
      </c>
      <c r="I406" s="26" t="s">
        <v>47</v>
      </c>
      <c r="J406">
        <v>3</v>
      </c>
      <c r="K406">
        <f>YEAR(projeto_final_reservas[[#This Row],[Data]])</f>
        <v>2024</v>
      </c>
      <c r="L406">
        <f>MONTH(projeto_final_reservas[[#This Row],[Data]])</f>
        <v>12</v>
      </c>
    </row>
    <row r="407" spans="1:12">
      <c r="A407" s="28">
        <v>2408</v>
      </c>
      <c r="B407" s="25">
        <v>45652</v>
      </c>
      <c r="C407" s="26" t="s">
        <v>68</v>
      </c>
      <c r="D407" s="26" t="s">
        <v>45</v>
      </c>
      <c r="E407" s="26" t="s">
        <v>77</v>
      </c>
      <c r="F407" s="26" t="s">
        <v>46</v>
      </c>
      <c r="G407" s="27">
        <v>3690</v>
      </c>
      <c r="H407" s="27">
        <v>184.5</v>
      </c>
      <c r="I407" s="26" t="s">
        <v>47</v>
      </c>
      <c r="J407">
        <v>5</v>
      </c>
      <c r="K407">
        <f>YEAR(projeto_final_reservas[[#This Row],[Data]])</f>
        <v>2024</v>
      </c>
      <c r="L407">
        <f>MONTH(projeto_final_reservas[[#This Row],[Data]])</f>
        <v>12</v>
      </c>
    </row>
    <row r="408" spans="1:12">
      <c r="A408" s="28">
        <v>2409</v>
      </c>
      <c r="B408" s="25">
        <v>45653</v>
      </c>
      <c r="C408" s="26" t="s">
        <v>74</v>
      </c>
      <c r="D408" s="26" t="s">
        <v>45</v>
      </c>
      <c r="E408" s="26" t="s">
        <v>51</v>
      </c>
      <c r="F408" s="26" t="s">
        <v>54</v>
      </c>
      <c r="G408" s="27">
        <v>3725</v>
      </c>
      <c r="H408" s="27">
        <v>186.25</v>
      </c>
      <c r="I408" s="26" t="s">
        <v>52</v>
      </c>
      <c r="J408">
        <v>5</v>
      </c>
      <c r="K408">
        <f>YEAR(projeto_final_reservas[[#This Row],[Data]])</f>
        <v>2024</v>
      </c>
      <c r="L408">
        <f>MONTH(projeto_final_reservas[[#This Row],[Data]])</f>
        <v>12</v>
      </c>
    </row>
    <row r="409" spans="1:12">
      <c r="A409" s="28">
        <v>2410</v>
      </c>
      <c r="B409" s="25">
        <v>45654</v>
      </c>
      <c r="C409" s="26" t="s">
        <v>68</v>
      </c>
      <c r="D409" s="26" t="s">
        <v>55</v>
      </c>
      <c r="E409" s="26" t="s">
        <v>56</v>
      </c>
      <c r="F409" s="26" t="s">
        <v>46</v>
      </c>
      <c r="G409" s="27">
        <v>3760</v>
      </c>
      <c r="H409" s="27">
        <v>188</v>
      </c>
      <c r="I409" s="26" t="s">
        <v>47</v>
      </c>
      <c r="J409">
        <v>5</v>
      </c>
      <c r="K409">
        <f>YEAR(projeto_final_reservas[[#This Row],[Data]])</f>
        <v>2024</v>
      </c>
      <c r="L409">
        <f>MONTH(projeto_final_reservas[[#This Row],[Data]])</f>
        <v>12</v>
      </c>
    </row>
    <row r="410" spans="1:12">
      <c r="A410" s="28">
        <v>2411</v>
      </c>
      <c r="B410" s="25">
        <v>45655</v>
      </c>
      <c r="C410" s="26" t="s">
        <v>68</v>
      </c>
      <c r="D410" s="26" t="s">
        <v>55</v>
      </c>
      <c r="E410" s="26" t="s">
        <v>48</v>
      </c>
      <c r="F410" s="26" t="s">
        <v>46</v>
      </c>
      <c r="G410" s="27">
        <v>3795</v>
      </c>
      <c r="H410" s="27">
        <v>189.75</v>
      </c>
      <c r="I410" s="26" t="s">
        <v>52</v>
      </c>
      <c r="J410">
        <v>5</v>
      </c>
      <c r="K410">
        <f>YEAR(projeto_final_reservas[[#This Row],[Data]])</f>
        <v>2024</v>
      </c>
      <c r="L410">
        <f>MONTH(projeto_final_reservas[[#This Row],[Data]])</f>
        <v>12</v>
      </c>
    </row>
    <row r="411" spans="1:12">
      <c r="A411" s="28">
        <v>2412</v>
      </c>
      <c r="B411" s="25">
        <v>45656</v>
      </c>
      <c r="C411" s="26" t="s">
        <v>44</v>
      </c>
      <c r="D411" s="26" t="s">
        <v>45</v>
      </c>
      <c r="E411" s="26" t="s">
        <v>48</v>
      </c>
      <c r="F411" s="26" t="s">
        <v>61</v>
      </c>
      <c r="G411" s="27">
        <v>3830</v>
      </c>
      <c r="H411" s="27">
        <v>191.5</v>
      </c>
      <c r="I411" s="26" t="s">
        <v>47</v>
      </c>
      <c r="J411">
        <v>4</v>
      </c>
      <c r="K411">
        <f>YEAR(projeto_final_reservas[[#This Row],[Data]])</f>
        <v>2024</v>
      </c>
      <c r="L411">
        <f>MONTH(projeto_final_reservas[[#This Row],[Data]])</f>
        <v>12</v>
      </c>
    </row>
    <row r="412" spans="1:12">
      <c r="A412" s="28">
        <v>2413</v>
      </c>
      <c r="B412" s="25">
        <v>45658</v>
      </c>
      <c r="C412" s="26" t="s">
        <v>44</v>
      </c>
      <c r="D412" s="26" t="s">
        <v>45</v>
      </c>
      <c r="E412" s="26" t="s">
        <v>77</v>
      </c>
      <c r="F412" s="26" t="s">
        <v>46</v>
      </c>
      <c r="G412" s="27">
        <v>2345</v>
      </c>
      <c r="H412" s="27">
        <v>117.25</v>
      </c>
      <c r="I412" s="26" t="s">
        <v>47</v>
      </c>
      <c r="J412">
        <v>4</v>
      </c>
      <c r="K412">
        <f>YEAR(projeto_final_reservas[[#This Row],[Data]])</f>
        <v>2025</v>
      </c>
      <c r="L412">
        <f>MONTH(projeto_final_reservas[[#This Row],[Data]])</f>
        <v>1</v>
      </c>
    </row>
    <row r="413" spans="1:12">
      <c r="A413" s="28">
        <v>2417</v>
      </c>
      <c r="B413" s="25">
        <v>45661</v>
      </c>
      <c r="C413" s="26" t="s">
        <v>57</v>
      </c>
      <c r="D413" s="26" t="s">
        <v>55</v>
      </c>
      <c r="E413" s="26" t="s">
        <v>56</v>
      </c>
      <c r="F413" s="26" t="s">
        <v>46</v>
      </c>
      <c r="G413" s="27">
        <v>2450</v>
      </c>
      <c r="H413" s="27">
        <v>122.5</v>
      </c>
      <c r="I413" s="26" t="s">
        <v>47</v>
      </c>
      <c r="J413">
        <v>4</v>
      </c>
      <c r="K413">
        <f>YEAR(projeto_final_reservas[[#This Row],[Data]])</f>
        <v>2025</v>
      </c>
      <c r="L413">
        <f>MONTH(projeto_final_reservas[[#This Row],[Data]])</f>
        <v>1</v>
      </c>
    </row>
    <row r="414" spans="1:12">
      <c r="A414" s="28">
        <v>2414</v>
      </c>
      <c r="B414" s="25">
        <v>45659</v>
      </c>
      <c r="C414" s="26" t="s">
        <v>49</v>
      </c>
      <c r="D414" s="26" t="s">
        <v>45</v>
      </c>
      <c r="E414" s="26" t="s">
        <v>77</v>
      </c>
      <c r="F414" s="26" t="s">
        <v>46</v>
      </c>
      <c r="G414" s="27">
        <v>2380</v>
      </c>
      <c r="H414" s="27">
        <v>119</v>
      </c>
      <c r="I414" s="26" t="s">
        <v>47</v>
      </c>
      <c r="J414">
        <v>5</v>
      </c>
      <c r="K414">
        <f>YEAR(projeto_final_reservas[[#This Row],[Data]])</f>
        <v>2025</v>
      </c>
      <c r="L414">
        <f>MONTH(projeto_final_reservas[[#This Row],[Data]])</f>
        <v>1</v>
      </c>
    </row>
    <row r="415" spans="1:12">
      <c r="A415" s="28">
        <v>2415</v>
      </c>
      <c r="B415" s="25">
        <v>45660</v>
      </c>
      <c r="C415" s="26" t="s">
        <v>50</v>
      </c>
      <c r="D415" s="26" t="s">
        <v>45</v>
      </c>
      <c r="E415" s="26" t="s">
        <v>51</v>
      </c>
      <c r="F415" s="26" t="s">
        <v>46</v>
      </c>
      <c r="G415" s="27">
        <v>2415</v>
      </c>
      <c r="H415" s="27">
        <v>120.75</v>
      </c>
      <c r="I415" s="26" t="s">
        <v>52</v>
      </c>
      <c r="J415">
        <v>5</v>
      </c>
      <c r="K415">
        <f>YEAR(projeto_final_reservas[[#This Row],[Data]])</f>
        <v>2025</v>
      </c>
      <c r="L415">
        <f>MONTH(projeto_final_reservas[[#This Row],[Data]])</f>
        <v>1</v>
      </c>
    </row>
    <row r="416" spans="1:12">
      <c r="A416" s="28">
        <v>2416</v>
      </c>
      <c r="B416" s="25">
        <v>45660</v>
      </c>
      <c r="C416" s="26" t="s">
        <v>53</v>
      </c>
      <c r="D416" s="26" t="s">
        <v>45</v>
      </c>
      <c r="E416" s="26" t="s">
        <v>51</v>
      </c>
      <c r="F416" s="26" t="s">
        <v>54</v>
      </c>
      <c r="G416" s="27">
        <v>4475</v>
      </c>
      <c r="H416" s="27">
        <v>223.75</v>
      </c>
      <c r="I416" s="26" t="s">
        <v>47</v>
      </c>
      <c r="J416">
        <v>5</v>
      </c>
      <c r="K416">
        <f>YEAR(projeto_final_reservas[[#This Row],[Data]])</f>
        <v>2025</v>
      </c>
      <c r="L416">
        <f>MONTH(projeto_final_reservas[[#This Row],[Data]])</f>
        <v>1</v>
      </c>
    </row>
    <row r="417" spans="1:12">
      <c r="A417" s="28">
        <v>2418</v>
      </c>
      <c r="B417" s="25">
        <v>45662</v>
      </c>
      <c r="C417" s="26" t="s">
        <v>58</v>
      </c>
      <c r="D417" s="26" t="s">
        <v>55</v>
      </c>
      <c r="E417" s="26" t="s">
        <v>48</v>
      </c>
      <c r="F417" s="26" t="s">
        <v>46</v>
      </c>
      <c r="G417" s="27">
        <v>2485</v>
      </c>
      <c r="H417" s="27">
        <v>124.25</v>
      </c>
      <c r="I417" s="26" t="s">
        <v>47</v>
      </c>
      <c r="J417">
        <v>5</v>
      </c>
      <c r="K417">
        <f>YEAR(projeto_final_reservas[[#This Row],[Data]])</f>
        <v>2025</v>
      </c>
      <c r="L417">
        <f>MONTH(projeto_final_reservas[[#This Row],[Data]])</f>
        <v>1</v>
      </c>
    </row>
    <row r="418" spans="1:12">
      <c r="A418" s="28">
        <v>2419</v>
      </c>
      <c r="B418" s="25">
        <v>45662</v>
      </c>
      <c r="C418" s="26" t="s">
        <v>59</v>
      </c>
      <c r="D418" s="26" t="s">
        <v>55</v>
      </c>
      <c r="E418" s="26" t="s">
        <v>56</v>
      </c>
      <c r="F418" s="26" t="s">
        <v>46</v>
      </c>
      <c r="G418" s="27">
        <v>3400</v>
      </c>
      <c r="H418" s="27">
        <v>170</v>
      </c>
      <c r="I418" s="26" t="s">
        <v>47</v>
      </c>
      <c r="J418">
        <v>5</v>
      </c>
      <c r="K418">
        <f>YEAR(projeto_final_reservas[[#This Row],[Data]])</f>
        <v>2025</v>
      </c>
      <c r="L418">
        <f>MONTH(projeto_final_reservas[[#This Row],[Data]])</f>
        <v>1</v>
      </c>
    </row>
    <row r="419" spans="1:12">
      <c r="A419" s="28">
        <v>2420</v>
      </c>
      <c r="B419" s="25">
        <v>45663</v>
      </c>
      <c r="C419" s="26" t="s">
        <v>60</v>
      </c>
      <c r="D419" s="26" t="s">
        <v>45</v>
      </c>
      <c r="E419" s="26" t="s">
        <v>56</v>
      </c>
      <c r="F419" s="26" t="s">
        <v>46</v>
      </c>
      <c r="G419" s="27">
        <v>2520</v>
      </c>
      <c r="H419" s="27">
        <v>126</v>
      </c>
      <c r="I419" s="26" t="s">
        <v>47</v>
      </c>
      <c r="J419">
        <v>5</v>
      </c>
      <c r="K419">
        <f>YEAR(projeto_final_reservas[[#This Row],[Data]])</f>
        <v>2025</v>
      </c>
      <c r="L419">
        <f>MONTH(projeto_final_reservas[[#This Row],[Data]])</f>
        <v>1</v>
      </c>
    </row>
    <row r="420" spans="1:12">
      <c r="A420" s="28">
        <v>2421</v>
      </c>
      <c r="B420" s="25">
        <v>45664</v>
      </c>
      <c r="C420" s="26" t="s">
        <v>62</v>
      </c>
      <c r="D420" s="26" t="s">
        <v>45</v>
      </c>
      <c r="E420" s="26" t="s">
        <v>51</v>
      </c>
      <c r="F420" s="26" t="s">
        <v>61</v>
      </c>
      <c r="G420" s="27">
        <v>2555</v>
      </c>
      <c r="H420" s="27">
        <v>127.75</v>
      </c>
      <c r="I420" s="26" t="s">
        <v>47</v>
      </c>
      <c r="J420">
        <v>5</v>
      </c>
      <c r="K420">
        <f>YEAR(projeto_final_reservas[[#This Row],[Data]])</f>
        <v>2025</v>
      </c>
      <c r="L420">
        <f>MONTH(projeto_final_reservas[[#This Row],[Data]])</f>
        <v>1</v>
      </c>
    </row>
    <row r="421" spans="1:12">
      <c r="A421" s="28">
        <v>2422</v>
      </c>
      <c r="B421" s="25">
        <v>45665</v>
      </c>
      <c r="C421" s="26" t="s">
        <v>63</v>
      </c>
      <c r="D421" s="26" t="s">
        <v>45</v>
      </c>
      <c r="E421" s="26" t="s">
        <v>77</v>
      </c>
      <c r="F421" s="26" t="s">
        <v>46</v>
      </c>
      <c r="G421" s="27">
        <v>2590</v>
      </c>
      <c r="H421" s="27">
        <v>129.5</v>
      </c>
      <c r="I421" s="26" t="s">
        <v>52</v>
      </c>
      <c r="J421">
        <v>4</v>
      </c>
      <c r="K421">
        <f>YEAR(projeto_final_reservas[[#This Row],[Data]])</f>
        <v>2025</v>
      </c>
      <c r="L421">
        <f>MONTH(projeto_final_reservas[[#This Row],[Data]])</f>
        <v>1</v>
      </c>
    </row>
    <row r="422" spans="1:12">
      <c r="A422" s="28">
        <v>2423</v>
      </c>
      <c r="B422" s="25">
        <v>45666</v>
      </c>
      <c r="C422" s="26" t="s">
        <v>64</v>
      </c>
      <c r="D422" s="26" t="s">
        <v>55</v>
      </c>
      <c r="E422" s="26" t="s">
        <v>77</v>
      </c>
      <c r="F422" s="26" t="s">
        <v>46</v>
      </c>
      <c r="G422" s="27">
        <v>2625</v>
      </c>
      <c r="H422" s="27">
        <v>131.25</v>
      </c>
      <c r="I422" s="26" t="s">
        <v>47</v>
      </c>
      <c r="J422">
        <v>5</v>
      </c>
      <c r="K422">
        <f>YEAR(projeto_final_reservas[[#This Row],[Data]])</f>
        <v>2025</v>
      </c>
      <c r="L422">
        <f>MONTH(projeto_final_reservas[[#This Row],[Data]])</f>
        <v>1</v>
      </c>
    </row>
    <row r="423" spans="1:12">
      <c r="A423" s="28">
        <v>2424</v>
      </c>
      <c r="B423" s="25">
        <v>45667</v>
      </c>
      <c r="C423" s="26" t="s">
        <v>65</v>
      </c>
      <c r="D423" s="26" t="s">
        <v>55</v>
      </c>
      <c r="E423" s="26" t="s">
        <v>51</v>
      </c>
      <c r="F423" s="26" t="s">
        <v>46</v>
      </c>
      <c r="G423" s="27">
        <v>2660</v>
      </c>
      <c r="H423" s="27">
        <v>133</v>
      </c>
      <c r="I423" s="26" t="s">
        <v>47</v>
      </c>
      <c r="J423">
        <v>5</v>
      </c>
      <c r="K423">
        <f>YEAR(projeto_final_reservas[[#This Row],[Data]])</f>
        <v>2025</v>
      </c>
      <c r="L423">
        <f>MONTH(projeto_final_reservas[[#This Row],[Data]])</f>
        <v>1</v>
      </c>
    </row>
    <row r="424" spans="1:12">
      <c r="A424" s="28">
        <v>2425</v>
      </c>
      <c r="B424" s="25">
        <v>45668</v>
      </c>
      <c r="C424" s="26" t="s">
        <v>66</v>
      </c>
      <c r="D424" s="26" t="s">
        <v>45</v>
      </c>
      <c r="E424" s="26" t="s">
        <v>56</v>
      </c>
      <c r="F424" s="26" t="s">
        <v>61</v>
      </c>
      <c r="G424" s="27">
        <v>2695</v>
      </c>
      <c r="H424" s="27">
        <v>134.75</v>
      </c>
      <c r="I424" s="26" t="s">
        <v>47</v>
      </c>
      <c r="J424">
        <v>5</v>
      </c>
      <c r="K424">
        <f>YEAR(projeto_final_reservas[[#This Row],[Data]])</f>
        <v>2025</v>
      </c>
      <c r="L424">
        <f>MONTH(projeto_final_reservas[[#This Row],[Data]])</f>
        <v>1</v>
      </c>
    </row>
    <row r="425" spans="1:12">
      <c r="A425" s="28">
        <v>2426</v>
      </c>
      <c r="B425" s="25">
        <v>45669</v>
      </c>
      <c r="C425" s="26" t="s">
        <v>67</v>
      </c>
      <c r="D425" s="26" t="s">
        <v>45</v>
      </c>
      <c r="E425" s="26" t="s">
        <v>48</v>
      </c>
      <c r="F425" s="26" t="s">
        <v>61</v>
      </c>
      <c r="G425" s="27">
        <v>2730</v>
      </c>
      <c r="H425" s="27">
        <v>136.5</v>
      </c>
      <c r="I425" s="26" t="s">
        <v>47</v>
      </c>
      <c r="J425">
        <v>5</v>
      </c>
      <c r="K425">
        <f>YEAR(projeto_final_reservas[[#This Row],[Data]])</f>
        <v>2025</v>
      </c>
      <c r="L425">
        <f>MONTH(projeto_final_reservas[[#This Row],[Data]])</f>
        <v>1</v>
      </c>
    </row>
    <row r="426" spans="1:12">
      <c r="A426" s="28">
        <v>2427</v>
      </c>
      <c r="B426" s="25">
        <v>45670</v>
      </c>
      <c r="C426" s="26" t="s">
        <v>68</v>
      </c>
      <c r="D426" s="26" t="s">
        <v>45</v>
      </c>
      <c r="E426" s="26" t="s">
        <v>48</v>
      </c>
      <c r="F426" s="26" t="s">
        <v>54</v>
      </c>
      <c r="G426" s="27">
        <v>2765</v>
      </c>
      <c r="H426" s="27">
        <v>138.25</v>
      </c>
      <c r="I426" s="26" t="s">
        <v>47</v>
      </c>
      <c r="J426">
        <v>5</v>
      </c>
      <c r="K426">
        <f>YEAR(projeto_final_reservas[[#This Row],[Data]])</f>
        <v>2025</v>
      </c>
      <c r="L426">
        <f>MONTH(projeto_final_reservas[[#This Row],[Data]])</f>
        <v>1</v>
      </c>
    </row>
    <row r="427" spans="1:12">
      <c r="A427" s="28">
        <v>2428</v>
      </c>
      <c r="B427" s="25">
        <v>45671</v>
      </c>
      <c r="C427" s="26" t="s">
        <v>69</v>
      </c>
      <c r="D427" s="26" t="s">
        <v>55</v>
      </c>
      <c r="E427" s="26" t="s">
        <v>51</v>
      </c>
      <c r="F427" s="26" t="s">
        <v>46</v>
      </c>
      <c r="G427" s="27">
        <v>2800</v>
      </c>
      <c r="H427" s="27">
        <v>140</v>
      </c>
      <c r="I427" s="26" t="s">
        <v>47</v>
      </c>
      <c r="J427">
        <v>5</v>
      </c>
      <c r="K427">
        <f>YEAR(projeto_final_reservas[[#This Row],[Data]])</f>
        <v>2025</v>
      </c>
      <c r="L427">
        <f>MONTH(projeto_final_reservas[[#This Row],[Data]])</f>
        <v>1</v>
      </c>
    </row>
    <row r="428" spans="1:12">
      <c r="A428" s="28">
        <v>2429</v>
      </c>
      <c r="B428" s="25">
        <v>45672</v>
      </c>
      <c r="C428" s="26" t="s">
        <v>70</v>
      </c>
      <c r="D428" s="26" t="s">
        <v>55</v>
      </c>
      <c r="E428" s="26" t="s">
        <v>77</v>
      </c>
      <c r="F428" s="26" t="s">
        <v>46</v>
      </c>
      <c r="G428" s="27">
        <v>2835</v>
      </c>
      <c r="H428" s="27">
        <v>141.75</v>
      </c>
      <c r="I428" s="26" t="s">
        <v>47</v>
      </c>
      <c r="J428">
        <v>4</v>
      </c>
      <c r="K428">
        <f>YEAR(projeto_final_reservas[[#This Row],[Data]])</f>
        <v>2025</v>
      </c>
      <c r="L428">
        <f>MONTH(projeto_final_reservas[[#This Row],[Data]])</f>
        <v>1</v>
      </c>
    </row>
    <row r="429" spans="1:12">
      <c r="A429" s="28">
        <v>2430</v>
      </c>
      <c r="B429" s="25">
        <v>45672</v>
      </c>
      <c r="C429" s="26" t="s">
        <v>71</v>
      </c>
      <c r="D429" s="26" t="s">
        <v>45</v>
      </c>
      <c r="E429" s="26" t="s">
        <v>48</v>
      </c>
      <c r="F429" s="26" t="s">
        <v>54</v>
      </c>
      <c r="G429" s="27">
        <v>6798</v>
      </c>
      <c r="H429" s="27">
        <v>339.9</v>
      </c>
      <c r="I429" s="26" t="s">
        <v>47</v>
      </c>
      <c r="J429">
        <v>5</v>
      </c>
      <c r="K429">
        <f>YEAR(projeto_final_reservas[[#This Row],[Data]])</f>
        <v>2025</v>
      </c>
      <c r="L429">
        <f>MONTH(projeto_final_reservas[[#This Row],[Data]])</f>
        <v>1</v>
      </c>
    </row>
    <row r="430" spans="1:12">
      <c r="A430" s="28">
        <v>2431</v>
      </c>
      <c r="B430" s="25">
        <v>45673</v>
      </c>
      <c r="C430" s="26" t="s">
        <v>72</v>
      </c>
      <c r="D430" s="26" t="s">
        <v>45</v>
      </c>
      <c r="E430" s="26" t="s">
        <v>77</v>
      </c>
      <c r="F430" s="26" t="s">
        <v>46</v>
      </c>
      <c r="G430" s="27">
        <v>2870</v>
      </c>
      <c r="H430" s="27">
        <v>143.5</v>
      </c>
      <c r="I430" s="26" t="s">
        <v>47</v>
      </c>
      <c r="J430">
        <v>5</v>
      </c>
      <c r="K430">
        <f>YEAR(projeto_final_reservas[[#This Row],[Data]])</f>
        <v>2025</v>
      </c>
      <c r="L430">
        <f>MONTH(projeto_final_reservas[[#This Row],[Data]])</f>
        <v>1</v>
      </c>
    </row>
    <row r="431" spans="1:12">
      <c r="A431" s="28">
        <v>2432</v>
      </c>
      <c r="B431" s="25">
        <v>45674</v>
      </c>
      <c r="C431" s="26" t="s">
        <v>73</v>
      </c>
      <c r="D431" s="26" t="s">
        <v>45</v>
      </c>
      <c r="E431" s="26" t="s">
        <v>51</v>
      </c>
      <c r="F431" s="26" t="s">
        <v>46</v>
      </c>
      <c r="G431" s="27">
        <v>2905</v>
      </c>
      <c r="H431" s="27">
        <v>145.25</v>
      </c>
      <c r="I431" s="26" t="s">
        <v>47</v>
      </c>
      <c r="J431">
        <v>5</v>
      </c>
      <c r="K431">
        <f>YEAR(projeto_final_reservas[[#This Row],[Data]])</f>
        <v>2025</v>
      </c>
      <c r="L431">
        <f>MONTH(projeto_final_reservas[[#This Row],[Data]])</f>
        <v>1</v>
      </c>
    </row>
    <row r="432" spans="1:12">
      <c r="A432" s="28">
        <v>2433</v>
      </c>
      <c r="B432" s="25">
        <v>45674</v>
      </c>
      <c r="C432" s="26" t="s">
        <v>74</v>
      </c>
      <c r="D432" s="26" t="s">
        <v>55</v>
      </c>
      <c r="E432" s="26" t="s">
        <v>51</v>
      </c>
      <c r="F432" s="26" t="s">
        <v>46</v>
      </c>
      <c r="G432" s="27">
        <v>3345</v>
      </c>
      <c r="H432" s="27">
        <v>167.25</v>
      </c>
      <c r="I432" s="26" t="s">
        <v>47</v>
      </c>
      <c r="J432">
        <v>5</v>
      </c>
      <c r="K432">
        <f>YEAR(projeto_final_reservas[[#This Row],[Data]])</f>
        <v>2025</v>
      </c>
      <c r="L432">
        <f>MONTH(projeto_final_reservas[[#This Row],[Data]])</f>
        <v>1</v>
      </c>
    </row>
    <row r="433" spans="1:12">
      <c r="A433" s="28">
        <v>2434</v>
      </c>
      <c r="B433" s="25">
        <v>45675</v>
      </c>
      <c r="C433" s="26" t="s">
        <v>75</v>
      </c>
      <c r="D433" s="26" t="s">
        <v>45</v>
      </c>
      <c r="E433" s="26" t="s">
        <v>56</v>
      </c>
      <c r="F433" s="26" t="s">
        <v>46</v>
      </c>
      <c r="G433" s="27">
        <v>2940</v>
      </c>
      <c r="H433" s="27">
        <v>147</v>
      </c>
      <c r="I433" s="26" t="s">
        <v>52</v>
      </c>
      <c r="J433">
        <v>5</v>
      </c>
      <c r="K433">
        <f>YEAR(projeto_final_reservas[[#This Row],[Data]])</f>
        <v>2025</v>
      </c>
      <c r="L433">
        <f>MONTH(projeto_final_reservas[[#This Row],[Data]])</f>
        <v>1</v>
      </c>
    </row>
    <row r="434" spans="1:12">
      <c r="A434" s="28">
        <v>2435</v>
      </c>
      <c r="B434" s="25">
        <v>45676</v>
      </c>
      <c r="C434" s="26" t="s">
        <v>76</v>
      </c>
      <c r="D434" s="26" t="s">
        <v>55</v>
      </c>
      <c r="E434" s="26" t="s">
        <v>56</v>
      </c>
      <c r="F434" s="26" t="s">
        <v>46</v>
      </c>
      <c r="G434" s="27">
        <v>2975</v>
      </c>
      <c r="H434" s="27">
        <v>148.75</v>
      </c>
      <c r="I434" s="26" t="s">
        <v>47</v>
      </c>
      <c r="J434">
        <v>5</v>
      </c>
      <c r="K434">
        <f>YEAR(projeto_final_reservas[[#This Row],[Data]])</f>
        <v>2025</v>
      </c>
      <c r="L434">
        <f>MONTH(projeto_final_reservas[[#This Row],[Data]])</f>
        <v>1</v>
      </c>
    </row>
    <row r="435" spans="1:12">
      <c r="A435" s="28">
        <v>2436</v>
      </c>
      <c r="B435" s="25">
        <v>45677</v>
      </c>
      <c r="C435" s="26" t="s">
        <v>53</v>
      </c>
      <c r="D435" s="26" t="s">
        <v>55</v>
      </c>
      <c r="E435" s="26" t="s">
        <v>56</v>
      </c>
      <c r="F435" s="26" t="s">
        <v>54</v>
      </c>
      <c r="G435" s="27">
        <v>3010</v>
      </c>
      <c r="H435" s="27">
        <v>150.5</v>
      </c>
      <c r="I435" s="26" t="s">
        <v>52</v>
      </c>
      <c r="J435">
        <v>5</v>
      </c>
      <c r="K435">
        <f>YEAR(projeto_final_reservas[[#This Row],[Data]])</f>
        <v>2025</v>
      </c>
      <c r="L435">
        <f>MONTH(projeto_final_reservas[[#This Row],[Data]])</f>
        <v>1</v>
      </c>
    </row>
    <row r="436" spans="1:12">
      <c r="A436" s="28">
        <v>2437</v>
      </c>
      <c r="B436" s="25">
        <v>45678</v>
      </c>
      <c r="C436" s="26" t="s">
        <v>62</v>
      </c>
      <c r="D436" s="26" t="s">
        <v>45</v>
      </c>
      <c r="E436" s="26" t="s">
        <v>51</v>
      </c>
      <c r="F436" s="26" t="s">
        <v>61</v>
      </c>
      <c r="G436" s="27">
        <v>3045</v>
      </c>
      <c r="H436" s="27">
        <v>152.25</v>
      </c>
      <c r="I436" s="26" t="s">
        <v>47</v>
      </c>
      <c r="J436">
        <v>5</v>
      </c>
      <c r="K436">
        <f>YEAR(projeto_final_reservas[[#This Row],[Data]])</f>
        <v>2025</v>
      </c>
      <c r="L436">
        <f>MONTH(projeto_final_reservas[[#This Row],[Data]])</f>
        <v>1</v>
      </c>
    </row>
    <row r="437" spans="1:12">
      <c r="A437" s="28">
        <v>2438</v>
      </c>
      <c r="B437" s="25">
        <v>45679</v>
      </c>
      <c r="C437" s="26" t="s">
        <v>74</v>
      </c>
      <c r="D437" s="26" t="s">
        <v>45</v>
      </c>
      <c r="E437" s="26" t="s">
        <v>77</v>
      </c>
      <c r="F437" s="26" t="s">
        <v>46</v>
      </c>
      <c r="G437" s="27">
        <v>3080</v>
      </c>
      <c r="H437" s="27">
        <v>154</v>
      </c>
      <c r="I437" s="26" t="s">
        <v>47</v>
      </c>
      <c r="J437">
        <v>4</v>
      </c>
      <c r="K437">
        <f>YEAR(projeto_final_reservas[[#This Row],[Data]])</f>
        <v>2025</v>
      </c>
      <c r="L437">
        <f>MONTH(projeto_final_reservas[[#This Row],[Data]])</f>
        <v>1</v>
      </c>
    </row>
    <row r="438" spans="1:12">
      <c r="A438" s="28">
        <v>2439</v>
      </c>
      <c r="B438" s="25">
        <v>45680</v>
      </c>
      <c r="C438" s="26" t="s">
        <v>74</v>
      </c>
      <c r="D438" s="26" t="s">
        <v>45</v>
      </c>
      <c r="E438" s="26" t="s">
        <v>77</v>
      </c>
      <c r="F438" s="26" t="s">
        <v>46</v>
      </c>
      <c r="G438" s="27">
        <v>2115</v>
      </c>
      <c r="H438" s="27">
        <v>105.75</v>
      </c>
      <c r="I438" s="26" t="s">
        <v>52</v>
      </c>
      <c r="J438">
        <v>5</v>
      </c>
      <c r="K438">
        <f>YEAR(projeto_final_reservas[[#This Row],[Data]])</f>
        <v>2025</v>
      </c>
      <c r="L438">
        <f>MONTH(projeto_final_reservas[[#This Row],[Data]])</f>
        <v>1</v>
      </c>
    </row>
    <row r="439" spans="1:12">
      <c r="A439" s="28">
        <v>2440</v>
      </c>
      <c r="B439" s="25">
        <v>45681</v>
      </c>
      <c r="C439" s="26" t="s">
        <v>68</v>
      </c>
      <c r="D439" s="26" t="s">
        <v>55</v>
      </c>
      <c r="E439" s="26" t="s">
        <v>51</v>
      </c>
      <c r="F439" s="26" t="s">
        <v>46</v>
      </c>
      <c r="G439" s="27">
        <v>2150</v>
      </c>
      <c r="H439" s="27">
        <v>107.5</v>
      </c>
      <c r="I439" s="26" t="s">
        <v>47</v>
      </c>
      <c r="J439">
        <v>5</v>
      </c>
      <c r="K439">
        <f>YEAR(projeto_final_reservas[[#This Row],[Data]])</f>
        <v>2025</v>
      </c>
      <c r="L439">
        <f>MONTH(projeto_final_reservas[[#This Row],[Data]])</f>
        <v>1</v>
      </c>
    </row>
    <row r="440" spans="1:12">
      <c r="A440" s="28">
        <v>2441</v>
      </c>
      <c r="B440" s="25">
        <v>45682</v>
      </c>
      <c r="C440" s="26" t="s">
        <v>70</v>
      </c>
      <c r="D440" s="26" t="s">
        <v>55</v>
      </c>
      <c r="E440" s="26" t="s">
        <v>56</v>
      </c>
      <c r="F440" s="26" t="s">
        <v>46</v>
      </c>
      <c r="G440" s="27">
        <v>3185</v>
      </c>
      <c r="H440" s="27">
        <v>159.25</v>
      </c>
      <c r="I440" s="26" t="s">
        <v>47</v>
      </c>
      <c r="J440">
        <v>5</v>
      </c>
      <c r="K440">
        <f>YEAR(projeto_final_reservas[[#This Row],[Data]])</f>
        <v>2025</v>
      </c>
      <c r="L440">
        <f>MONTH(projeto_final_reservas[[#This Row],[Data]])</f>
        <v>1</v>
      </c>
    </row>
    <row r="441" spans="1:12">
      <c r="A441" s="28">
        <v>2442</v>
      </c>
      <c r="B441" s="25">
        <v>45683</v>
      </c>
      <c r="C441" s="26" t="s">
        <v>73</v>
      </c>
      <c r="D441" s="26" t="s">
        <v>45</v>
      </c>
      <c r="E441" s="26" t="s">
        <v>48</v>
      </c>
      <c r="F441" s="26" t="s">
        <v>54</v>
      </c>
      <c r="G441" s="27">
        <v>3220</v>
      </c>
      <c r="H441" s="27">
        <v>161</v>
      </c>
      <c r="I441" s="26" t="s">
        <v>47</v>
      </c>
      <c r="J441">
        <v>4</v>
      </c>
      <c r="K441">
        <f>YEAR(projeto_final_reservas[[#This Row],[Data]])</f>
        <v>2025</v>
      </c>
      <c r="L441">
        <f>MONTH(projeto_final_reservas[[#This Row],[Data]])</f>
        <v>1</v>
      </c>
    </row>
    <row r="442" spans="1:12">
      <c r="A442" s="28">
        <v>2443</v>
      </c>
      <c r="B442" s="25">
        <v>45684</v>
      </c>
      <c r="C442" s="26" t="s">
        <v>44</v>
      </c>
      <c r="D442" s="26" t="s">
        <v>45</v>
      </c>
      <c r="E442" s="26" t="s">
        <v>48</v>
      </c>
      <c r="F442" s="26" t="s">
        <v>46</v>
      </c>
      <c r="G442" s="27">
        <v>3255</v>
      </c>
      <c r="H442" s="27">
        <v>162.75</v>
      </c>
      <c r="I442" s="26" t="s">
        <v>47</v>
      </c>
      <c r="J442">
        <v>5</v>
      </c>
      <c r="K442">
        <f>YEAR(projeto_final_reservas[[#This Row],[Data]])</f>
        <v>2025</v>
      </c>
      <c r="L442">
        <f>MONTH(projeto_final_reservas[[#This Row],[Data]])</f>
        <v>1</v>
      </c>
    </row>
    <row r="443" spans="1:12">
      <c r="A443" s="28">
        <v>2444</v>
      </c>
      <c r="B443" s="25">
        <v>45685</v>
      </c>
      <c r="C443" s="26" t="s">
        <v>70</v>
      </c>
      <c r="D443" s="26" t="s">
        <v>45</v>
      </c>
      <c r="E443" s="26" t="s">
        <v>51</v>
      </c>
      <c r="F443" s="26" t="s">
        <v>46</v>
      </c>
      <c r="G443" s="27">
        <v>3290</v>
      </c>
      <c r="H443" s="27">
        <v>164.5</v>
      </c>
      <c r="I443" s="26" t="s">
        <v>47</v>
      </c>
      <c r="J443">
        <v>5</v>
      </c>
      <c r="K443">
        <f>YEAR(projeto_final_reservas[[#This Row],[Data]])</f>
        <v>2025</v>
      </c>
      <c r="L443">
        <f>MONTH(projeto_final_reservas[[#This Row],[Data]])</f>
        <v>1</v>
      </c>
    </row>
    <row r="444" spans="1:12">
      <c r="A444" s="28">
        <v>2445</v>
      </c>
      <c r="B444" s="25">
        <v>45686</v>
      </c>
      <c r="C444" s="26" t="s">
        <v>53</v>
      </c>
      <c r="D444" s="26" t="s">
        <v>55</v>
      </c>
      <c r="E444" s="26" t="s">
        <v>77</v>
      </c>
      <c r="F444" s="26" t="s">
        <v>61</v>
      </c>
      <c r="G444" s="27">
        <v>3325</v>
      </c>
      <c r="H444" s="27">
        <v>166.25</v>
      </c>
      <c r="I444" s="26" t="s">
        <v>47</v>
      </c>
      <c r="J444">
        <v>5</v>
      </c>
      <c r="K444">
        <f>YEAR(projeto_final_reservas[[#This Row],[Data]])</f>
        <v>2025</v>
      </c>
      <c r="L444">
        <f>MONTH(projeto_final_reservas[[#This Row],[Data]])</f>
        <v>1</v>
      </c>
    </row>
    <row r="445" spans="1:12">
      <c r="A445" s="28">
        <v>2446</v>
      </c>
      <c r="B445" s="25">
        <v>45687</v>
      </c>
      <c r="C445" s="26" t="s">
        <v>62</v>
      </c>
      <c r="D445" s="26" t="s">
        <v>55</v>
      </c>
      <c r="E445" s="26" t="s">
        <v>77</v>
      </c>
      <c r="F445" s="26" t="s">
        <v>46</v>
      </c>
      <c r="G445" s="27">
        <v>3360</v>
      </c>
      <c r="H445" s="27">
        <v>168</v>
      </c>
      <c r="I445" s="26" t="s">
        <v>47</v>
      </c>
      <c r="J445">
        <v>5</v>
      </c>
      <c r="K445">
        <f>YEAR(projeto_final_reservas[[#This Row],[Data]])</f>
        <v>2025</v>
      </c>
      <c r="L445">
        <f>MONTH(projeto_final_reservas[[#This Row],[Data]])</f>
        <v>1</v>
      </c>
    </row>
    <row r="446" spans="1:12">
      <c r="A446" s="28">
        <v>2447</v>
      </c>
      <c r="B446" s="25">
        <v>45688</v>
      </c>
      <c r="C446" s="26" t="s">
        <v>74</v>
      </c>
      <c r="D446" s="26" t="s">
        <v>45</v>
      </c>
      <c r="E446" s="26" t="s">
        <v>51</v>
      </c>
      <c r="F446" s="26" t="s">
        <v>46</v>
      </c>
      <c r="G446" s="27">
        <v>3395</v>
      </c>
      <c r="H446" s="27">
        <v>169.75</v>
      </c>
      <c r="I446" s="26" t="s">
        <v>47</v>
      </c>
      <c r="J446">
        <v>4</v>
      </c>
      <c r="K446">
        <f>YEAR(projeto_final_reservas[[#This Row],[Data]])</f>
        <v>2025</v>
      </c>
      <c r="L446">
        <f>MONTH(projeto_final_reservas[[#This Row],[Data]])</f>
        <v>1</v>
      </c>
    </row>
    <row r="447" spans="1:12">
      <c r="A447" s="28">
        <v>2448</v>
      </c>
      <c r="B447" s="25">
        <v>45689</v>
      </c>
      <c r="C447" s="26" t="s">
        <v>74</v>
      </c>
      <c r="D447" s="26" t="s">
        <v>45</v>
      </c>
      <c r="E447" s="26" t="s">
        <v>56</v>
      </c>
      <c r="F447" s="26" t="s">
        <v>46</v>
      </c>
      <c r="G447" s="27">
        <v>3430</v>
      </c>
      <c r="H447" s="27">
        <v>171.5</v>
      </c>
      <c r="I447" s="26" t="s">
        <v>47</v>
      </c>
      <c r="J447">
        <v>5</v>
      </c>
      <c r="K447">
        <f>YEAR(projeto_final_reservas[[#This Row],[Data]])</f>
        <v>2025</v>
      </c>
      <c r="L447">
        <f>MONTH(projeto_final_reservas[[#This Row],[Data]])</f>
        <v>2</v>
      </c>
    </row>
    <row r="448" spans="1:12">
      <c r="A448" s="28">
        <v>2449</v>
      </c>
      <c r="B448" s="25">
        <v>45690</v>
      </c>
      <c r="C448" s="26" t="s">
        <v>74</v>
      </c>
      <c r="D448" s="26" t="s">
        <v>45</v>
      </c>
      <c r="E448" s="26" t="s">
        <v>56</v>
      </c>
      <c r="F448" s="26" t="s">
        <v>46</v>
      </c>
      <c r="G448" s="27">
        <v>3465</v>
      </c>
      <c r="H448" s="27">
        <v>173.25</v>
      </c>
      <c r="I448" s="26" t="s">
        <v>47</v>
      </c>
      <c r="J448">
        <v>5</v>
      </c>
      <c r="K448">
        <f>YEAR(projeto_final_reservas[[#This Row],[Data]])</f>
        <v>2025</v>
      </c>
      <c r="L448">
        <f>MONTH(projeto_final_reservas[[#This Row],[Data]])</f>
        <v>2</v>
      </c>
    </row>
    <row r="449" spans="1:12">
      <c r="A449" s="28">
        <v>2450</v>
      </c>
      <c r="B449" s="25">
        <v>45691</v>
      </c>
      <c r="C449" s="26" t="s">
        <v>74</v>
      </c>
      <c r="D449" s="26" t="s">
        <v>55</v>
      </c>
      <c r="E449" s="26" t="s">
        <v>56</v>
      </c>
      <c r="F449" s="26" t="s">
        <v>54</v>
      </c>
      <c r="G449" s="27">
        <v>3500</v>
      </c>
      <c r="H449" s="27">
        <v>175</v>
      </c>
      <c r="I449" s="26" t="s">
        <v>47</v>
      </c>
      <c r="J449">
        <v>5</v>
      </c>
      <c r="K449">
        <f>YEAR(projeto_final_reservas[[#This Row],[Data]])</f>
        <v>2025</v>
      </c>
      <c r="L449">
        <f>MONTH(projeto_final_reservas[[#This Row],[Data]])</f>
        <v>2</v>
      </c>
    </row>
    <row r="450" spans="1:12">
      <c r="A450" s="28">
        <v>2451</v>
      </c>
      <c r="B450" s="25">
        <v>45692</v>
      </c>
      <c r="C450" s="26" t="s">
        <v>68</v>
      </c>
      <c r="D450" s="26" t="s">
        <v>55</v>
      </c>
      <c r="E450" s="26" t="s">
        <v>51</v>
      </c>
      <c r="F450" s="26" t="s">
        <v>46</v>
      </c>
      <c r="G450" s="27">
        <v>3535</v>
      </c>
      <c r="H450" s="27">
        <v>176.75</v>
      </c>
      <c r="I450" s="26" t="s">
        <v>47</v>
      </c>
      <c r="J450">
        <v>5</v>
      </c>
      <c r="K450">
        <f>YEAR(projeto_final_reservas[[#This Row],[Data]])</f>
        <v>2025</v>
      </c>
      <c r="L450">
        <f>MONTH(projeto_final_reservas[[#This Row],[Data]])</f>
        <v>2</v>
      </c>
    </row>
    <row r="451" spans="1:12">
      <c r="A451" s="28">
        <v>2452</v>
      </c>
      <c r="B451" s="25">
        <v>45693</v>
      </c>
      <c r="C451" s="26" t="s">
        <v>68</v>
      </c>
      <c r="D451" s="26" t="s">
        <v>45</v>
      </c>
      <c r="E451" s="26" t="s">
        <v>77</v>
      </c>
      <c r="F451" s="26" t="s">
        <v>61</v>
      </c>
      <c r="G451" s="27">
        <v>3570</v>
      </c>
      <c r="H451" s="27">
        <v>178.5</v>
      </c>
      <c r="I451" s="26" t="s">
        <v>47</v>
      </c>
      <c r="J451">
        <v>4</v>
      </c>
      <c r="K451">
        <f>YEAR(projeto_final_reservas[[#This Row],[Data]])</f>
        <v>2025</v>
      </c>
      <c r="L451">
        <f>MONTH(projeto_final_reservas[[#This Row],[Data]])</f>
        <v>2</v>
      </c>
    </row>
    <row r="452" spans="1:12">
      <c r="A452" s="28">
        <v>2453</v>
      </c>
      <c r="B452" s="25">
        <v>45694</v>
      </c>
      <c r="C452" s="26" t="s">
        <v>68</v>
      </c>
      <c r="D452" s="26" t="s">
        <v>45</v>
      </c>
      <c r="E452" s="26" t="s">
        <v>77</v>
      </c>
      <c r="F452" s="26" t="s">
        <v>46</v>
      </c>
      <c r="G452" s="27">
        <v>3605</v>
      </c>
      <c r="H452" s="27">
        <v>180.25</v>
      </c>
      <c r="I452" s="26" t="s">
        <v>47</v>
      </c>
      <c r="J452">
        <v>5</v>
      </c>
      <c r="K452">
        <f>YEAR(projeto_final_reservas[[#This Row],[Data]])</f>
        <v>2025</v>
      </c>
      <c r="L452">
        <f>MONTH(projeto_final_reservas[[#This Row],[Data]])</f>
        <v>2</v>
      </c>
    </row>
    <row r="453" spans="1:12">
      <c r="A453" s="28">
        <v>2454</v>
      </c>
      <c r="B453" s="25">
        <v>45695</v>
      </c>
      <c r="C453" s="26" t="s">
        <v>74</v>
      </c>
      <c r="D453" s="26" t="s">
        <v>45</v>
      </c>
      <c r="E453" s="26" t="s">
        <v>51</v>
      </c>
      <c r="F453" s="26" t="s">
        <v>46</v>
      </c>
      <c r="G453" s="27">
        <v>3640</v>
      </c>
      <c r="H453" s="27">
        <v>182</v>
      </c>
      <c r="I453" s="26" t="s">
        <v>52</v>
      </c>
      <c r="J453">
        <v>5</v>
      </c>
      <c r="K453">
        <f>YEAR(projeto_final_reservas[[#This Row],[Data]])</f>
        <v>2025</v>
      </c>
      <c r="L453">
        <f>MONTH(projeto_final_reservas[[#This Row],[Data]])</f>
        <v>2</v>
      </c>
    </row>
    <row r="454" spans="1:12">
      <c r="A454" s="28">
        <v>2455</v>
      </c>
      <c r="B454" s="25">
        <v>45695</v>
      </c>
      <c r="C454" s="26" t="s">
        <v>68</v>
      </c>
      <c r="D454" s="26" t="s">
        <v>45</v>
      </c>
      <c r="E454" s="26" t="s">
        <v>56</v>
      </c>
      <c r="F454" s="26" t="s">
        <v>46</v>
      </c>
      <c r="G454" s="27">
        <v>7678</v>
      </c>
      <c r="H454" s="27">
        <v>383.9</v>
      </c>
      <c r="I454" s="26" t="s">
        <v>47</v>
      </c>
      <c r="J454">
        <v>5</v>
      </c>
      <c r="K454">
        <f>YEAR(projeto_final_reservas[[#This Row],[Data]])</f>
        <v>2025</v>
      </c>
      <c r="L454">
        <f>MONTH(projeto_final_reservas[[#This Row],[Data]])</f>
        <v>2</v>
      </c>
    </row>
    <row r="455" spans="1:12">
      <c r="A455" s="28">
        <v>2456</v>
      </c>
      <c r="B455" s="25">
        <v>45696</v>
      </c>
      <c r="C455" s="26" t="s">
        <v>68</v>
      </c>
      <c r="D455" s="26" t="s">
        <v>55</v>
      </c>
      <c r="E455" s="26" t="s">
        <v>56</v>
      </c>
      <c r="F455" s="26" t="s">
        <v>46</v>
      </c>
      <c r="G455" s="27">
        <v>3675</v>
      </c>
      <c r="H455" s="27">
        <v>183.75</v>
      </c>
      <c r="I455" s="26" t="s">
        <v>47</v>
      </c>
      <c r="J455">
        <v>5</v>
      </c>
      <c r="K455">
        <f>YEAR(projeto_final_reservas[[#This Row],[Data]])</f>
        <v>2025</v>
      </c>
      <c r="L455">
        <f>MONTH(projeto_final_reservas[[#This Row],[Data]])</f>
        <v>2</v>
      </c>
    </row>
    <row r="456" spans="1:12">
      <c r="A456" s="28">
        <v>2457</v>
      </c>
      <c r="B456" s="25">
        <v>45697</v>
      </c>
      <c r="C456" s="26" t="s">
        <v>68</v>
      </c>
      <c r="D456" s="26" t="s">
        <v>55</v>
      </c>
      <c r="E456" s="26" t="s">
        <v>48</v>
      </c>
      <c r="F456" s="26" t="s">
        <v>46</v>
      </c>
      <c r="G456" s="27">
        <v>3710</v>
      </c>
      <c r="H456" s="27">
        <v>185.5</v>
      </c>
      <c r="I456" s="26" t="s">
        <v>47</v>
      </c>
      <c r="J456">
        <v>5</v>
      </c>
      <c r="K456">
        <f>YEAR(projeto_final_reservas[[#This Row],[Data]])</f>
        <v>2025</v>
      </c>
      <c r="L456">
        <f>MONTH(projeto_final_reservas[[#This Row],[Data]])</f>
        <v>2</v>
      </c>
    </row>
    <row r="457" spans="1:12">
      <c r="A457" s="28">
        <v>2458</v>
      </c>
      <c r="B457" s="25">
        <v>45698</v>
      </c>
      <c r="C457" s="26" t="s">
        <v>74</v>
      </c>
      <c r="D457" s="26" t="s">
        <v>45</v>
      </c>
      <c r="E457" s="26" t="s">
        <v>48</v>
      </c>
      <c r="F457" s="26" t="s">
        <v>46</v>
      </c>
      <c r="G457" s="27">
        <v>3745</v>
      </c>
      <c r="H457" s="27">
        <v>187.25</v>
      </c>
      <c r="I457" s="26" t="s">
        <v>47</v>
      </c>
      <c r="J457">
        <v>5</v>
      </c>
      <c r="K457">
        <f>YEAR(projeto_final_reservas[[#This Row],[Data]])</f>
        <v>2025</v>
      </c>
      <c r="L457">
        <f>MONTH(projeto_final_reservas[[#This Row],[Data]])</f>
        <v>2</v>
      </c>
    </row>
    <row r="458" spans="1:12">
      <c r="A458" s="28">
        <v>2459</v>
      </c>
      <c r="B458" s="25">
        <v>45699</v>
      </c>
      <c r="C458" s="26" t="s">
        <v>68</v>
      </c>
      <c r="D458" s="26" t="s">
        <v>45</v>
      </c>
      <c r="E458" s="26" t="s">
        <v>51</v>
      </c>
      <c r="F458" s="26" t="s">
        <v>46</v>
      </c>
      <c r="G458" s="27">
        <v>3780</v>
      </c>
      <c r="H458" s="27">
        <v>189</v>
      </c>
      <c r="I458" s="26" t="s">
        <v>47</v>
      </c>
      <c r="J458">
        <v>5</v>
      </c>
      <c r="K458">
        <f>YEAR(projeto_final_reservas[[#This Row],[Data]])</f>
        <v>2025</v>
      </c>
      <c r="L458">
        <f>MONTH(projeto_final_reservas[[#This Row],[Data]])</f>
        <v>2</v>
      </c>
    </row>
    <row r="459" spans="1:12">
      <c r="A459" s="28">
        <v>2460</v>
      </c>
      <c r="B459" s="25">
        <v>45700</v>
      </c>
      <c r="C459" s="26" t="s">
        <v>68</v>
      </c>
      <c r="D459" s="26" t="s">
        <v>45</v>
      </c>
      <c r="E459" s="26" t="s">
        <v>77</v>
      </c>
      <c r="F459" s="26" t="s">
        <v>46</v>
      </c>
      <c r="G459" s="27">
        <v>3815</v>
      </c>
      <c r="H459" s="27">
        <v>190.75</v>
      </c>
      <c r="I459" s="26" t="s">
        <v>47</v>
      </c>
      <c r="J459">
        <v>5</v>
      </c>
      <c r="K459">
        <f>YEAR(projeto_final_reservas[[#This Row],[Data]])</f>
        <v>2025</v>
      </c>
      <c r="L459">
        <f>MONTH(projeto_final_reservas[[#This Row],[Data]])</f>
        <v>2</v>
      </c>
    </row>
    <row r="460" spans="1:12">
      <c r="A460" s="28">
        <v>2461</v>
      </c>
      <c r="B460" s="25">
        <v>45701</v>
      </c>
      <c r="C460" s="26" t="s">
        <v>74</v>
      </c>
      <c r="D460" s="26" t="s">
        <v>55</v>
      </c>
      <c r="E460" s="26" t="s">
        <v>77</v>
      </c>
      <c r="F460" s="26" t="s">
        <v>54</v>
      </c>
      <c r="G460" s="27">
        <v>3850</v>
      </c>
      <c r="H460" s="27">
        <v>192.5</v>
      </c>
      <c r="I460" s="26" t="s">
        <v>47</v>
      </c>
      <c r="J460">
        <v>5</v>
      </c>
      <c r="K460">
        <f>YEAR(projeto_final_reservas[[#This Row],[Data]])</f>
        <v>2025</v>
      </c>
      <c r="L460">
        <f>MONTH(projeto_final_reservas[[#This Row],[Data]])</f>
        <v>2</v>
      </c>
    </row>
    <row r="461" spans="1:12">
      <c r="A461" s="28">
        <v>2462</v>
      </c>
      <c r="B461" s="25">
        <v>45702</v>
      </c>
      <c r="C461" s="26" t="s">
        <v>74</v>
      </c>
      <c r="D461" s="26" t="s">
        <v>55</v>
      </c>
      <c r="E461" s="26" t="s">
        <v>51</v>
      </c>
      <c r="F461" s="26" t="s">
        <v>46</v>
      </c>
      <c r="G461" s="27">
        <v>3885</v>
      </c>
      <c r="H461" s="27">
        <v>194.25</v>
      </c>
      <c r="I461" s="26" t="s">
        <v>47</v>
      </c>
      <c r="J461">
        <v>5</v>
      </c>
      <c r="K461">
        <f>YEAR(projeto_final_reservas[[#This Row],[Data]])</f>
        <v>2025</v>
      </c>
      <c r="L461">
        <f>MONTH(projeto_final_reservas[[#This Row],[Data]])</f>
        <v>2</v>
      </c>
    </row>
    <row r="462" spans="1:12">
      <c r="A462" s="28">
        <v>2463</v>
      </c>
      <c r="B462" s="25">
        <v>45703</v>
      </c>
      <c r="C462" s="26" t="s">
        <v>74</v>
      </c>
      <c r="D462" s="26" t="s">
        <v>45</v>
      </c>
      <c r="E462" s="26" t="s">
        <v>56</v>
      </c>
      <c r="F462" s="26" t="s">
        <v>46</v>
      </c>
      <c r="G462" s="27">
        <v>3920</v>
      </c>
      <c r="H462" s="27">
        <v>196</v>
      </c>
      <c r="I462" s="26" t="s">
        <v>47</v>
      </c>
      <c r="J462">
        <v>4</v>
      </c>
      <c r="K462">
        <f>YEAR(projeto_final_reservas[[#This Row],[Data]])</f>
        <v>2025</v>
      </c>
      <c r="L462">
        <f>MONTH(projeto_final_reservas[[#This Row],[Data]])</f>
        <v>2</v>
      </c>
    </row>
    <row r="463" spans="1:12">
      <c r="A463" s="28">
        <v>2464</v>
      </c>
      <c r="B463" s="25">
        <v>45704</v>
      </c>
      <c r="C463" s="26" t="s">
        <v>74</v>
      </c>
      <c r="D463" s="26" t="s">
        <v>45</v>
      </c>
      <c r="E463" s="26" t="s">
        <v>48</v>
      </c>
      <c r="F463" s="26" t="s">
        <v>46</v>
      </c>
      <c r="G463" s="27">
        <v>3955</v>
      </c>
      <c r="H463" s="27">
        <v>197.75</v>
      </c>
      <c r="I463" s="26" t="s">
        <v>47</v>
      </c>
      <c r="J463">
        <v>5</v>
      </c>
      <c r="K463">
        <f>YEAR(projeto_final_reservas[[#This Row],[Data]])</f>
        <v>2025</v>
      </c>
      <c r="L463">
        <f>MONTH(projeto_final_reservas[[#This Row],[Data]])</f>
        <v>2</v>
      </c>
    </row>
    <row r="464" spans="1:12">
      <c r="A464" s="28">
        <v>2465</v>
      </c>
      <c r="B464" s="25">
        <v>45705</v>
      </c>
      <c r="C464" s="26" t="s">
        <v>68</v>
      </c>
      <c r="D464" s="26" t="s">
        <v>45</v>
      </c>
      <c r="E464" s="26" t="s">
        <v>48</v>
      </c>
      <c r="F464" s="26" t="s">
        <v>61</v>
      </c>
      <c r="G464" s="27">
        <v>3990</v>
      </c>
      <c r="H464" s="27">
        <v>199.5</v>
      </c>
      <c r="I464" s="26" t="s">
        <v>47</v>
      </c>
      <c r="J464">
        <v>5</v>
      </c>
      <c r="K464">
        <f>YEAR(projeto_final_reservas[[#This Row],[Data]])</f>
        <v>2025</v>
      </c>
      <c r="L464">
        <f>MONTH(projeto_final_reservas[[#This Row],[Data]])</f>
        <v>2</v>
      </c>
    </row>
    <row r="465" spans="1:12">
      <c r="A465" s="28">
        <v>2466</v>
      </c>
      <c r="B465" s="25">
        <v>45706</v>
      </c>
      <c r="C465" s="26" t="s">
        <v>74</v>
      </c>
      <c r="D465" s="26" t="s">
        <v>55</v>
      </c>
      <c r="E465" s="26" t="s">
        <v>51</v>
      </c>
      <c r="F465" s="26" t="s">
        <v>46</v>
      </c>
      <c r="G465" s="27">
        <v>4025</v>
      </c>
      <c r="H465" s="27">
        <v>201.25</v>
      </c>
      <c r="I465" s="26" t="s">
        <v>47</v>
      </c>
      <c r="J465">
        <v>5</v>
      </c>
      <c r="K465">
        <f>YEAR(projeto_final_reservas[[#This Row],[Data]])</f>
        <v>2025</v>
      </c>
      <c r="L465">
        <f>MONTH(projeto_final_reservas[[#This Row],[Data]])</f>
        <v>2</v>
      </c>
    </row>
    <row r="466" spans="1:12">
      <c r="A466" s="28">
        <v>2467</v>
      </c>
      <c r="B466" s="25">
        <v>45707</v>
      </c>
      <c r="C466" s="26" t="s">
        <v>68</v>
      </c>
      <c r="D466" s="26" t="s">
        <v>55</v>
      </c>
      <c r="E466" s="26" t="s">
        <v>77</v>
      </c>
      <c r="F466" s="26" t="s">
        <v>46</v>
      </c>
      <c r="G466" s="27">
        <v>4060</v>
      </c>
      <c r="H466" s="27">
        <v>203</v>
      </c>
      <c r="I466" s="26" t="s">
        <v>52</v>
      </c>
      <c r="J466">
        <v>5</v>
      </c>
      <c r="K466">
        <f>YEAR(projeto_final_reservas[[#This Row],[Data]])</f>
        <v>2025</v>
      </c>
      <c r="L466">
        <f>MONTH(projeto_final_reservas[[#This Row],[Data]])</f>
        <v>2</v>
      </c>
    </row>
    <row r="467" spans="1:12">
      <c r="A467" s="28">
        <v>2468</v>
      </c>
      <c r="B467" s="25">
        <v>45708</v>
      </c>
      <c r="C467" s="26" t="s">
        <v>68</v>
      </c>
      <c r="D467" s="26" t="s">
        <v>45</v>
      </c>
      <c r="E467" s="26" t="s">
        <v>77</v>
      </c>
      <c r="F467" s="26" t="s">
        <v>46</v>
      </c>
      <c r="G467" s="27">
        <v>4095</v>
      </c>
      <c r="H467" s="27">
        <v>204.75</v>
      </c>
      <c r="I467" s="26" t="s">
        <v>47</v>
      </c>
      <c r="J467">
        <v>5</v>
      </c>
      <c r="K467">
        <f>YEAR(projeto_final_reservas[[#This Row],[Data]])</f>
        <v>2025</v>
      </c>
      <c r="L467">
        <f>MONTH(projeto_final_reservas[[#This Row],[Data]])</f>
        <v>2</v>
      </c>
    </row>
    <row r="468" spans="1:12">
      <c r="A468" s="28">
        <v>2469</v>
      </c>
      <c r="B468" s="25">
        <v>45709</v>
      </c>
      <c r="C468" s="26" t="s">
        <v>74</v>
      </c>
      <c r="D468" s="26" t="s">
        <v>45</v>
      </c>
      <c r="E468" s="26" t="s">
        <v>51</v>
      </c>
      <c r="F468" s="26" t="s">
        <v>54</v>
      </c>
      <c r="G468" s="27">
        <v>4130</v>
      </c>
      <c r="H468" s="27">
        <v>206.5</v>
      </c>
      <c r="I468" s="26" t="s">
        <v>47</v>
      </c>
      <c r="J468">
        <v>5</v>
      </c>
      <c r="K468">
        <f>YEAR(projeto_final_reservas[[#This Row],[Data]])</f>
        <v>2025</v>
      </c>
      <c r="L468">
        <f>MONTH(projeto_final_reservas[[#This Row],[Data]])</f>
        <v>2</v>
      </c>
    </row>
    <row r="469" spans="1:12">
      <c r="A469" s="28">
        <v>2470</v>
      </c>
      <c r="B469" s="25">
        <v>45710</v>
      </c>
      <c r="C469" s="26" t="s">
        <v>44</v>
      </c>
      <c r="D469" s="26" t="s">
        <v>45</v>
      </c>
      <c r="E469" s="26" t="s">
        <v>56</v>
      </c>
      <c r="F469" s="26" t="s">
        <v>46</v>
      </c>
      <c r="G469" s="27">
        <v>4165</v>
      </c>
      <c r="H469" s="27">
        <v>208.25</v>
      </c>
      <c r="I469" s="26" t="s">
        <v>47</v>
      </c>
      <c r="J469">
        <v>5</v>
      </c>
      <c r="K469">
        <f>YEAR(projeto_final_reservas[[#This Row],[Data]])</f>
        <v>2025</v>
      </c>
      <c r="L469">
        <f>MONTH(projeto_final_reservas[[#This Row],[Data]])</f>
        <v>2</v>
      </c>
    </row>
    <row r="470" spans="1:12">
      <c r="A470" s="28">
        <v>2471</v>
      </c>
      <c r="B470" s="25">
        <v>45711</v>
      </c>
      <c r="C470" s="26" t="s">
        <v>49</v>
      </c>
      <c r="D470" s="26" t="s">
        <v>55</v>
      </c>
      <c r="E470" s="26" t="s">
        <v>56</v>
      </c>
      <c r="F470" s="26" t="s">
        <v>46</v>
      </c>
      <c r="G470" s="27">
        <v>4200</v>
      </c>
      <c r="H470" s="27">
        <v>210</v>
      </c>
      <c r="I470" s="26" t="s">
        <v>47</v>
      </c>
      <c r="J470">
        <v>4</v>
      </c>
      <c r="K470">
        <f>YEAR(projeto_final_reservas[[#This Row],[Data]])</f>
        <v>2025</v>
      </c>
      <c r="L470">
        <f>MONTH(projeto_final_reservas[[#This Row],[Data]])</f>
        <v>2</v>
      </c>
    </row>
    <row r="471" spans="1:12">
      <c r="A471" s="28">
        <v>2472</v>
      </c>
      <c r="B471" s="25">
        <v>45712</v>
      </c>
      <c r="C471" s="26" t="s">
        <v>50</v>
      </c>
      <c r="D471" s="26" t="s">
        <v>55</v>
      </c>
      <c r="E471" s="26" t="s">
        <v>56</v>
      </c>
      <c r="F471" s="26" t="s">
        <v>46</v>
      </c>
      <c r="G471" s="27">
        <v>4235</v>
      </c>
      <c r="H471" s="27">
        <v>211.75</v>
      </c>
      <c r="I471" s="26" t="s">
        <v>47</v>
      </c>
      <c r="J471">
        <v>5</v>
      </c>
      <c r="K471">
        <f>YEAR(projeto_final_reservas[[#This Row],[Data]])</f>
        <v>2025</v>
      </c>
      <c r="L471">
        <f>MONTH(projeto_final_reservas[[#This Row],[Data]])</f>
        <v>2</v>
      </c>
    </row>
    <row r="472" spans="1:12">
      <c r="A472" s="28">
        <v>2473</v>
      </c>
      <c r="B472" s="25">
        <v>45712</v>
      </c>
      <c r="C472" s="26" t="s">
        <v>53</v>
      </c>
      <c r="D472" s="26" t="s">
        <v>55</v>
      </c>
      <c r="E472" s="26" t="s">
        <v>56</v>
      </c>
      <c r="F472" s="26" t="s">
        <v>46</v>
      </c>
      <c r="G472" s="27">
        <v>3345</v>
      </c>
      <c r="H472" s="27">
        <v>167.25</v>
      </c>
      <c r="I472" s="26" t="s">
        <v>47</v>
      </c>
      <c r="J472">
        <v>5</v>
      </c>
      <c r="K472">
        <f>YEAR(projeto_final_reservas[[#This Row],[Data]])</f>
        <v>2025</v>
      </c>
      <c r="L472">
        <f>MONTH(projeto_final_reservas[[#This Row],[Data]])</f>
        <v>2</v>
      </c>
    </row>
    <row r="473" spans="1:12">
      <c r="A473" s="28">
        <v>2474</v>
      </c>
      <c r="B473" s="25">
        <v>45713</v>
      </c>
      <c r="C473" s="26" t="s">
        <v>57</v>
      </c>
      <c r="D473" s="26" t="s">
        <v>45</v>
      </c>
      <c r="E473" s="26" t="s">
        <v>51</v>
      </c>
      <c r="F473" s="26" t="s">
        <v>54</v>
      </c>
      <c r="G473" s="27">
        <v>4270</v>
      </c>
      <c r="H473" s="27">
        <v>213.5</v>
      </c>
      <c r="I473" s="26" t="s">
        <v>47</v>
      </c>
      <c r="J473">
        <v>5</v>
      </c>
      <c r="K473">
        <f>YEAR(projeto_final_reservas[[#This Row],[Data]])</f>
        <v>2025</v>
      </c>
      <c r="L473">
        <f>MONTH(projeto_final_reservas[[#This Row],[Data]])</f>
        <v>2</v>
      </c>
    </row>
    <row r="474" spans="1:12">
      <c r="A474" s="28">
        <v>2475</v>
      </c>
      <c r="B474" s="25">
        <v>45714</v>
      </c>
      <c r="C474" s="26" t="s">
        <v>57</v>
      </c>
      <c r="D474" s="26" t="s">
        <v>45</v>
      </c>
      <c r="E474" s="26" t="s">
        <v>77</v>
      </c>
      <c r="F474" s="26" t="s">
        <v>46</v>
      </c>
      <c r="G474" s="27">
        <v>4305</v>
      </c>
      <c r="H474" s="27">
        <v>215.25</v>
      </c>
      <c r="I474" s="26" t="s">
        <v>47</v>
      </c>
      <c r="J474">
        <v>5</v>
      </c>
      <c r="K474">
        <f>YEAR(projeto_final_reservas[[#This Row],[Data]])</f>
        <v>2025</v>
      </c>
      <c r="L474">
        <f>MONTH(projeto_final_reservas[[#This Row],[Data]])</f>
        <v>2</v>
      </c>
    </row>
    <row r="475" spans="1:12">
      <c r="A475" s="28">
        <v>2476</v>
      </c>
      <c r="B475" s="25">
        <v>45715</v>
      </c>
      <c r="C475" s="26" t="s">
        <v>57</v>
      </c>
      <c r="D475" s="26" t="s">
        <v>45</v>
      </c>
      <c r="E475" s="26" t="s">
        <v>77</v>
      </c>
      <c r="F475" s="26" t="s">
        <v>46</v>
      </c>
      <c r="G475" s="27">
        <v>4340</v>
      </c>
      <c r="H475" s="27">
        <v>217</v>
      </c>
      <c r="I475" s="26" t="s">
        <v>47</v>
      </c>
      <c r="J475">
        <v>5</v>
      </c>
      <c r="K475">
        <f>YEAR(projeto_final_reservas[[#This Row],[Data]])</f>
        <v>2025</v>
      </c>
      <c r="L475">
        <f>MONTH(projeto_final_reservas[[#This Row],[Data]])</f>
        <v>2</v>
      </c>
    </row>
    <row r="476" spans="1:12">
      <c r="A476" s="28">
        <v>2477</v>
      </c>
      <c r="B476" s="25">
        <v>45716</v>
      </c>
      <c r="C476" s="26" t="s">
        <v>58</v>
      </c>
      <c r="D476" s="26" t="s">
        <v>55</v>
      </c>
      <c r="E476" s="26" t="s">
        <v>51</v>
      </c>
      <c r="F476" s="26" t="s">
        <v>61</v>
      </c>
      <c r="G476" s="27">
        <v>4375</v>
      </c>
      <c r="H476" s="27">
        <v>218.75</v>
      </c>
      <c r="I476" s="26" t="s">
        <v>47</v>
      </c>
      <c r="J476">
        <v>5</v>
      </c>
      <c r="K476">
        <f>YEAR(projeto_final_reservas[[#This Row],[Data]])</f>
        <v>2025</v>
      </c>
      <c r="L476">
        <f>MONTH(projeto_final_reservas[[#This Row],[Data]])</f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BB37-A55A-4F61-869D-F28402E5224C}">
  <sheetPr>
    <tabColor theme="9" tint="0.39997558519241921"/>
  </sheetPr>
  <dimension ref="A1:K33"/>
  <sheetViews>
    <sheetView topLeftCell="A13" zoomScale="130" zoomScaleNormal="130" workbookViewId="0">
      <selection activeCell="G29" sqref="G29"/>
    </sheetView>
  </sheetViews>
  <sheetFormatPr defaultRowHeight="14.4"/>
  <cols>
    <col min="1" max="1" width="6.44140625" customWidth="1"/>
    <col min="2" max="2" width="6.44140625" bestFit="1" customWidth="1"/>
    <col min="3" max="3" width="11.88671875" bestFit="1" customWidth="1"/>
    <col min="4" max="4" width="12.109375" bestFit="1" customWidth="1"/>
    <col min="5" max="5" width="10.77734375" bestFit="1" customWidth="1"/>
    <col min="6" max="6" width="3.6640625" customWidth="1"/>
    <col min="7" max="7" width="12.44140625" bestFit="1" customWidth="1"/>
    <col min="8" max="8" width="15" bestFit="1" customWidth="1"/>
    <col min="9" max="9" width="3.6640625" customWidth="1"/>
    <col min="10" max="10" width="11.88671875" bestFit="1" customWidth="1"/>
    <col min="11" max="11" width="15" bestFit="1" customWidth="1"/>
  </cols>
  <sheetData>
    <row r="1" spans="1:11" ht="25.5" customHeight="1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>
      <c r="B3" s="23" t="s">
        <v>2</v>
      </c>
      <c r="C3" s="23"/>
      <c r="D3" s="23"/>
      <c r="E3" s="23"/>
      <c r="G3" s="23" t="s">
        <v>3</v>
      </c>
      <c r="H3" s="23"/>
      <c r="J3" s="23" t="s">
        <v>4</v>
      </c>
      <c r="K3" s="23"/>
    </row>
    <row r="4" spans="1:11">
      <c r="B4" s="1" t="s">
        <v>5</v>
      </c>
      <c r="C4" s="1" t="s">
        <v>6</v>
      </c>
      <c r="D4" s="1" t="s">
        <v>5</v>
      </c>
      <c r="E4" s="1" t="s">
        <v>7</v>
      </c>
      <c r="G4" s="2" t="s">
        <v>8</v>
      </c>
      <c r="H4" s="3">
        <v>1500000</v>
      </c>
      <c r="J4" s="4" t="s">
        <v>9</v>
      </c>
      <c r="K4" s="4" t="s">
        <v>10</v>
      </c>
    </row>
    <row r="5" spans="1:11">
      <c r="B5" s="5">
        <v>1</v>
      </c>
      <c r="C5" s="6" cm="1">
        <f t="array" ref="C5">INDEX(A10:B11,B5,1)</f>
        <v>2024</v>
      </c>
      <c r="D5" s="5">
        <v>1</v>
      </c>
      <c r="E5" s="6" t="str" cm="1">
        <f t="array" ref="E5">INDEX(B10:C21,D5,2)</f>
        <v>Janeiro</v>
      </c>
      <c r="G5" s="2" t="s">
        <v>11</v>
      </c>
      <c r="H5" s="3">
        <f>H4-H6</f>
        <v>296318</v>
      </c>
      <c r="J5" s="3" t="s">
        <v>82</v>
      </c>
      <c r="K5" s="7">
        <v>1.5</v>
      </c>
    </row>
    <row r="6" spans="1:11">
      <c r="G6" s="2" t="s">
        <v>12</v>
      </c>
      <c r="H6" s="3">
        <f>SUM(D10:D21)</f>
        <v>1203682</v>
      </c>
      <c r="J6" s="3" t="s">
        <v>79</v>
      </c>
      <c r="K6" s="7">
        <v>1</v>
      </c>
    </row>
    <row r="7" spans="1:11">
      <c r="J7" s="3" t="s">
        <v>80</v>
      </c>
      <c r="K7" s="7">
        <v>1</v>
      </c>
    </row>
    <row r="8" spans="1:11">
      <c r="A8" s="23" t="s">
        <v>13</v>
      </c>
      <c r="B8" s="23"/>
      <c r="C8" s="23"/>
      <c r="D8" s="23"/>
      <c r="E8" s="8"/>
      <c r="G8" s="23" t="s">
        <v>14</v>
      </c>
      <c r="H8" s="23"/>
      <c r="J8" s="3" t="s">
        <v>81</v>
      </c>
      <c r="K8" s="7">
        <v>0.5</v>
      </c>
    </row>
    <row r="9" spans="1:11">
      <c r="A9" s="9" t="s">
        <v>15</v>
      </c>
      <c r="B9" s="9" t="s">
        <v>5</v>
      </c>
      <c r="C9" s="1" t="s">
        <v>16</v>
      </c>
      <c r="D9" s="9" t="s">
        <v>17</v>
      </c>
      <c r="E9" s="9" t="s">
        <v>18</v>
      </c>
      <c r="G9" s="4" t="s">
        <v>9</v>
      </c>
      <c r="H9" s="4" t="s">
        <v>10</v>
      </c>
      <c r="K9" s="7">
        <v>1</v>
      </c>
    </row>
    <row r="10" spans="1:11">
      <c r="A10" s="10">
        <v>2024</v>
      </c>
      <c r="B10" s="11">
        <v>1</v>
      </c>
      <c r="C10" s="3" t="s">
        <v>19</v>
      </c>
      <c r="D10" s="3">
        <f>SUMIFS(projeto_final_reservas[Valor Total],projeto_final_reservas[Ano],$C$5,projeto_final_reservas[mês],B10)</f>
        <v>71988</v>
      </c>
      <c r="E10" s="12">
        <f>IFERROR(AVERAGEIFS(projeto_final_reservas[Avaliação],projeto_final_reservas[Ano],$C$5,projeto_final_reservas[mês],B10),0)</f>
        <v>4.5428571428571427</v>
      </c>
      <c r="G10" s="13">
        <v>0</v>
      </c>
      <c r="H10" s="7">
        <v>1</v>
      </c>
      <c r="K10" s="7">
        <v>1</v>
      </c>
    </row>
    <row r="11" spans="1:11">
      <c r="A11" s="10">
        <v>2025</v>
      </c>
      <c r="B11" s="11">
        <v>2</v>
      </c>
      <c r="C11" s="3" t="s">
        <v>20</v>
      </c>
      <c r="D11" s="3">
        <f>SUMIFS(projeto_final_reservas[Valor Total],projeto_final_reservas[Ano],$C$5,projeto_final_reservas[mês],B11)</f>
        <v>89293</v>
      </c>
      <c r="E11" s="12">
        <f>IFERROR(AVERAGEIFS(projeto_final_reservas[Avaliação],projeto_final_reservas[Ano],$C$5,projeto_final_reservas[mês],B11),0)</f>
        <v>4.7</v>
      </c>
      <c r="G11" s="13">
        <v>0.1</v>
      </c>
      <c r="H11" s="7">
        <v>1</v>
      </c>
    </row>
    <row r="12" spans="1:11">
      <c r="A12" s="10"/>
      <c r="B12" s="11">
        <v>3</v>
      </c>
      <c r="C12" s="3" t="s">
        <v>21</v>
      </c>
      <c r="D12" s="3">
        <f>SUMIFS(projeto_final_reservas[Valor Total],projeto_final_reservas[Ano],$C$5,projeto_final_reservas[mês],B12)</f>
        <v>124404</v>
      </c>
      <c r="E12" s="12">
        <f>IFERROR(AVERAGEIFS(projeto_final_reservas[Avaliação],projeto_final_reservas[Ano],$C$5,projeto_final_reservas[mês],B12),0)</f>
        <v>4.55</v>
      </c>
      <c r="G12" s="13">
        <v>0.2</v>
      </c>
      <c r="H12" s="7">
        <v>1</v>
      </c>
      <c r="J12" s="4" t="s">
        <v>22</v>
      </c>
      <c r="K12" s="14">
        <v>225000</v>
      </c>
    </row>
    <row r="13" spans="1:11">
      <c r="A13" s="10"/>
      <c r="B13" s="11">
        <v>4</v>
      </c>
      <c r="C13" s="3" t="s">
        <v>23</v>
      </c>
      <c r="D13" s="3">
        <f>SUMIFS(projeto_final_reservas[Valor Total],projeto_final_reservas[Ano],$C$5,projeto_final_reservas[mês],B13)</f>
        <v>146576</v>
      </c>
      <c r="E13" s="12">
        <f>IFERROR(AVERAGEIFS(projeto_final_reservas[Avaliação],projeto_final_reservas[Ano],$C$5,projeto_final_reservas[mês],B13),0)</f>
        <v>4.615384615384615</v>
      </c>
      <c r="G13" s="13">
        <v>0.3</v>
      </c>
      <c r="H13" s="7">
        <v>1</v>
      </c>
      <c r="J13" s="4" t="s">
        <v>24</v>
      </c>
      <c r="K13" s="15">
        <f>VLOOKUP(E5,C10:D21,2,0)</f>
        <v>71988</v>
      </c>
    </row>
    <row r="14" spans="1:11">
      <c r="A14" s="10"/>
      <c r="B14" s="11">
        <v>5</v>
      </c>
      <c r="C14" s="3" t="s">
        <v>25</v>
      </c>
      <c r="D14" s="3">
        <f>SUMIFS(projeto_final_reservas[Valor Total],projeto_final_reservas[Ano],$C$5,projeto_final_reservas[mês],B14)</f>
        <v>69905</v>
      </c>
      <c r="E14" s="12">
        <f>IFERROR(AVERAGEIFS(projeto_final_reservas[Avaliação],projeto_final_reservas[Ano],$C$5,projeto_final_reservas[mês],B14),0)</f>
        <v>4.67741935483871</v>
      </c>
      <c r="G14" s="13">
        <v>0.4</v>
      </c>
      <c r="H14" s="7">
        <v>1</v>
      </c>
      <c r="J14" s="4" t="s">
        <v>26</v>
      </c>
      <c r="K14" s="15">
        <v>0</v>
      </c>
    </row>
    <row r="15" spans="1:11">
      <c r="A15" s="10"/>
      <c r="B15" s="11">
        <v>6</v>
      </c>
      <c r="C15" s="3" t="s">
        <v>27</v>
      </c>
      <c r="D15" s="3">
        <f>SUMIFS(projeto_final_reservas[Valor Total],projeto_final_reservas[Ano],$C$5,projeto_final_reservas[mês],B15)</f>
        <v>99675</v>
      </c>
      <c r="E15" s="12">
        <f>IFERROR(AVERAGEIFS(projeto_final_reservas[Avaliação],projeto_final_reservas[Ano],$C$5,projeto_final_reservas[mês],B15),0)</f>
        <v>4.5333333333333332</v>
      </c>
      <c r="G15" s="13">
        <v>0.5</v>
      </c>
      <c r="H15" s="7">
        <v>1</v>
      </c>
      <c r="J15" s="4" t="s">
        <v>11</v>
      </c>
      <c r="K15" s="15">
        <f>K12-K13-K14</f>
        <v>153012</v>
      </c>
    </row>
    <row r="16" spans="1:11">
      <c r="A16" s="10"/>
      <c r="B16" s="11">
        <v>7</v>
      </c>
      <c r="C16" s="3" t="s">
        <v>28</v>
      </c>
      <c r="D16" s="3">
        <f>SUMIFS(projeto_final_reservas[Valor Total],projeto_final_reservas[Ano],$C$5,projeto_final_reservas[mês],B16)</f>
        <v>71988</v>
      </c>
      <c r="E16" s="12">
        <f>IFERROR(AVERAGEIFS(projeto_final_reservas[Avaliação],projeto_final_reservas[Ano],$C$5,projeto_final_reservas[mês],B16),0)</f>
        <v>4.6857142857142859</v>
      </c>
      <c r="G16" s="13">
        <v>0.6</v>
      </c>
      <c r="H16" s="7">
        <v>1</v>
      </c>
    </row>
    <row r="17" spans="1:11">
      <c r="A17" s="10"/>
      <c r="B17" s="11">
        <v>8</v>
      </c>
      <c r="C17" s="3" t="s">
        <v>29</v>
      </c>
      <c r="D17" s="3">
        <f>SUMIFS(projeto_final_reservas[Valor Total],projeto_final_reservas[Ano],$C$5,projeto_final_reservas[mês],B17)</f>
        <v>89293</v>
      </c>
      <c r="E17" s="12">
        <f>IFERROR(AVERAGEIFS(projeto_final_reservas[Avaliação],projeto_final_reservas[Ano],$C$5,projeto_final_reservas[mês],B17),0)</f>
        <v>4.5333333333333332</v>
      </c>
      <c r="G17" s="13">
        <v>0.7</v>
      </c>
      <c r="H17" s="7">
        <v>1</v>
      </c>
      <c r="J17" s="23" t="s">
        <v>30</v>
      </c>
      <c r="K17" s="23"/>
    </row>
    <row r="18" spans="1:11">
      <c r="A18" s="10"/>
      <c r="B18" s="11">
        <v>9</v>
      </c>
      <c r="C18" s="3" t="s">
        <v>31</v>
      </c>
      <c r="D18" s="3">
        <f>SUMIFS(projeto_final_reservas[Valor Total],projeto_final_reservas[Ano],$C$5,projeto_final_reservas[mês],B18)</f>
        <v>124404</v>
      </c>
      <c r="E18" s="12">
        <f>IFERROR(AVERAGEIFS(projeto_final_reservas[Avaliação],projeto_final_reservas[Ano],$C$5,projeto_final_reservas[mês],B18),0)</f>
        <v>4.625</v>
      </c>
      <c r="G18" s="13">
        <v>0.8</v>
      </c>
      <c r="H18" s="7">
        <v>1</v>
      </c>
      <c r="J18" s="4" t="s">
        <v>9</v>
      </c>
      <c r="K18" s="4" t="s">
        <v>10</v>
      </c>
    </row>
    <row r="19" spans="1:11">
      <c r="A19" s="10"/>
      <c r="B19" s="11">
        <v>10</v>
      </c>
      <c r="C19" s="3" t="s">
        <v>32</v>
      </c>
      <c r="D19" s="3">
        <f>SUMIFS(projeto_final_reservas[Valor Total],projeto_final_reservas[Ano],$C$5,projeto_final_reservas[mês],B19)</f>
        <v>146576</v>
      </c>
      <c r="E19" s="12">
        <f>IFERROR(AVERAGEIFS(projeto_final_reservas[Avaliação],projeto_final_reservas[Ano],$C$5,projeto_final_reservas[mês],B19),0)</f>
        <v>4.615384615384615</v>
      </c>
      <c r="G19" s="13">
        <v>0.9</v>
      </c>
      <c r="H19" s="7">
        <v>1</v>
      </c>
      <c r="J19" s="7">
        <v>1</v>
      </c>
      <c r="K19" s="7">
        <v>1.5</v>
      </c>
    </row>
    <row r="20" spans="1:11">
      <c r="A20" s="10"/>
      <c r="B20" s="11">
        <v>11</v>
      </c>
      <c r="C20" s="3" t="s">
        <v>33</v>
      </c>
      <c r="D20" s="3">
        <f>SUMIFS(projeto_final_reservas[Valor Total],projeto_final_reservas[Ano],$C$5,projeto_final_reservas[mês],B20)</f>
        <v>69905</v>
      </c>
      <c r="E20" s="12">
        <f>IFERROR(AVERAGEIFS(projeto_final_reservas[Avaliação],projeto_final_reservas[Ano],$C$5,projeto_final_reservas[mês],B20),0)</f>
        <v>4.645161290322581</v>
      </c>
      <c r="J20" s="7">
        <v>2</v>
      </c>
      <c r="K20" s="7">
        <v>1</v>
      </c>
    </row>
    <row r="21" spans="1:11">
      <c r="A21" s="10"/>
      <c r="B21" s="11">
        <v>12</v>
      </c>
      <c r="C21" s="3" t="s">
        <v>34</v>
      </c>
      <c r="D21" s="3">
        <f>SUMIFS(projeto_final_reservas[Valor Total],projeto_final_reservas[Ano],$C$5,projeto_final_reservas[mês],B21)</f>
        <v>99675</v>
      </c>
      <c r="E21" s="12">
        <f>IFERROR(AVERAGEIFS(projeto_final_reservas[Avaliação],projeto_final_reservas[Ano],$C$5,projeto_final_reservas[mês],B21),0)</f>
        <v>4.5666666666666664</v>
      </c>
      <c r="G21" s="4" t="s">
        <v>22</v>
      </c>
      <c r="H21" s="16">
        <v>1</v>
      </c>
      <c r="J21" s="7">
        <v>3</v>
      </c>
      <c r="K21" s="7">
        <v>0.5</v>
      </c>
    </row>
    <row r="22" spans="1:11">
      <c r="G22" s="4" t="s">
        <v>24</v>
      </c>
      <c r="H22" s="13">
        <f>H6/H4</f>
        <v>0.80245466666666665</v>
      </c>
      <c r="J22" s="7">
        <v>4</v>
      </c>
      <c r="K22" s="7">
        <v>1</v>
      </c>
    </row>
    <row r="23" spans="1:11">
      <c r="G23" s="4" t="s">
        <v>26</v>
      </c>
      <c r="H23" s="13">
        <v>0</v>
      </c>
      <c r="J23" s="7">
        <v>5</v>
      </c>
      <c r="K23" s="7">
        <v>1</v>
      </c>
    </row>
    <row r="24" spans="1:11">
      <c r="G24" s="4" t="s">
        <v>11</v>
      </c>
      <c r="H24" s="29">
        <f>H21-H22-H23</f>
        <v>0.19754533333333335</v>
      </c>
      <c r="K24" s="7">
        <v>1</v>
      </c>
    </row>
    <row r="25" spans="1:11">
      <c r="K25" s="7">
        <v>1</v>
      </c>
    </row>
    <row r="26" spans="1:11">
      <c r="K26" s="7">
        <v>1</v>
      </c>
    </row>
    <row r="27" spans="1:11">
      <c r="K27" s="7">
        <v>1</v>
      </c>
    </row>
    <row r="28" spans="1:11">
      <c r="K28" s="7">
        <v>1</v>
      </c>
    </row>
    <row r="30" spans="1:11">
      <c r="J30" s="4" t="s">
        <v>22</v>
      </c>
      <c r="K30" s="17">
        <v>10</v>
      </c>
    </row>
    <row r="31" spans="1:11">
      <c r="J31" s="4" t="s">
        <v>24</v>
      </c>
      <c r="K31" s="18">
        <f>VLOOKUP(E5,C10:E21,3,0)</f>
        <v>4.5428571428571427</v>
      </c>
    </row>
    <row r="32" spans="1:11">
      <c r="J32" s="4" t="s">
        <v>26</v>
      </c>
      <c r="K32" s="18">
        <v>0</v>
      </c>
    </row>
    <row r="33" spans="10:11">
      <c r="J33" s="4" t="s">
        <v>11</v>
      </c>
      <c r="K33" s="18">
        <f>K30-K31-K32</f>
        <v>5.4571428571428573</v>
      </c>
    </row>
  </sheetData>
  <mergeCells count="7">
    <mergeCell ref="J17:K17"/>
    <mergeCell ref="A1:K1"/>
    <mergeCell ref="B3:E3"/>
    <mergeCell ref="G3:H3"/>
    <mergeCell ref="J3:K3"/>
    <mergeCell ref="A8:D8"/>
    <mergeCell ref="G8:H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9B7C-C943-4711-BF40-5B6EABE006ED}">
  <sheetPr>
    <tabColor theme="9" tint="-0.249977111117893"/>
  </sheetPr>
  <dimension ref="A1:R17"/>
  <sheetViews>
    <sheetView showGridLines="0" tabSelected="1" zoomScaleNormal="100" workbookViewId="0">
      <selection activeCell="P6" sqref="P6"/>
    </sheetView>
  </sheetViews>
  <sheetFormatPr defaultRowHeight="14.4"/>
  <cols>
    <col min="1" max="4" width="9.109375" customWidth="1"/>
    <col min="8" max="8" width="9.109375" customWidth="1"/>
    <col min="16" max="16" width="21.109375" bestFit="1" customWidth="1"/>
  </cols>
  <sheetData>
    <row r="1" spans="1:18" ht="25.5" customHeight="1">
      <c r="A1" s="22" t="s">
        <v>0</v>
      </c>
      <c r="B1" s="22"/>
      <c r="C1" s="22"/>
      <c r="D1" s="22"/>
      <c r="E1" s="22"/>
      <c r="F1" s="22"/>
      <c r="G1" s="22"/>
      <c r="H1" s="22"/>
      <c r="I1" s="19"/>
      <c r="J1" s="19"/>
      <c r="K1" s="19"/>
      <c r="L1" s="19"/>
      <c r="M1" s="19"/>
      <c r="N1" s="22"/>
      <c r="O1" s="22"/>
      <c r="P1" s="22"/>
      <c r="Q1" s="22"/>
      <c r="R1" s="22"/>
    </row>
    <row r="5" spans="1:18">
      <c r="H5" s="20"/>
    </row>
    <row r="6" spans="1:18">
      <c r="P6" s="20"/>
    </row>
    <row r="7" spans="1:18">
      <c r="H7" s="20"/>
    </row>
    <row r="14" spans="1:18">
      <c r="I14" s="21"/>
    </row>
    <row r="17" spans="10:10">
      <c r="J17" s="20"/>
    </row>
  </sheetData>
  <sheetProtection algorithmName="SHA-512" hashValue="hFpRFxakgublZiRMcPFxXuyg1PgYTA0jUqyQTXuk8sqwRSOp78qDiNV3/cJpyDmdDqt/ygYn/2Jnox2CzuCekA==" saltValue="DJ7wD5XcgThf+dp038nxwA==" spinCount="100000" sheet="1" objects="1" scenarios="1"/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Drop Down 3">
              <controlPr defaultSize="0" autoLine="0" autoPict="0">
                <anchor moveWithCells="1">
                  <from>
                    <xdr:col>14</xdr:col>
                    <xdr:colOff>7620</xdr:colOff>
                    <xdr:row>1</xdr:row>
                    <xdr:rowOff>106680</xdr:rowOff>
                  </from>
                  <to>
                    <xdr:col>15</xdr:col>
                    <xdr:colOff>281940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Drop Down 4">
              <controlPr defaultSize="0" autoLine="0" autoPict="0">
                <anchor moveWithCells="1">
                  <from>
                    <xdr:col>14</xdr:col>
                    <xdr:colOff>22860</xdr:colOff>
                    <xdr:row>3</xdr:row>
                    <xdr:rowOff>114300</xdr:rowOff>
                  </from>
                  <to>
                    <xdr:col>15</xdr:col>
                    <xdr:colOff>259080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B45B1-1951-453E-8ABE-8F6B3591D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Reservas</vt:lpstr>
      <vt:lpstr>Auxiliar</vt:lpstr>
      <vt:lpstr>Dashboard</vt:lpstr>
      <vt:lpstr>IndiceAno</vt:lpstr>
      <vt:lpstr>IndiceMes</vt:lpstr>
      <vt:lpstr>ListaAno</vt:lpstr>
      <vt:lpstr>ListaMeses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paulo henrique</cp:lastModifiedBy>
  <dcterms:created xsi:type="dcterms:W3CDTF">2019-05-12T20:52:34Z</dcterms:created>
  <dcterms:modified xsi:type="dcterms:W3CDTF">2025-05-18T03:14:04Z</dcterms:modified>
</cp:coreProperties>
</file>