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cripts\Dev\12.compactDocu\ref\"/>
    </mc:Choice>
  </mc:AlternateContent>
  <xr:revisionPtr revIDLastSave="0" documentId="13_ncr:1_{C3E09CD2-4C6A-4530-A26F-6F1E3B0043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반출증" sheetId="1" r:id="rId1"/>
    <sheet name="품명,업체,단위" sheetId="2" r:id="rId2"/>
    <sheet name="대훈" sheetId="3" r:id="rId3"/>
    <sheet name="Sheet1" sheetId="4" r:id="rId4"/>
  </sheets>
  <definedNames>
    <definedName name="_xlnm.Print_Area" localSheetId="0">반출증!$A$1:$Q$81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J28" i="1"/>
  <c r="E28" i="1"/>
  <c r="J27" i="1"/>
  <c r="E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A12" i="1"/>
  <c r="C8" i="1" l="1"/>
  <c r="J38" i="2" l="1"/>
  <c r="J37" i="2"/>
  <c r="J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이호준</author>
  </authors>
  <commentList>
    <comment ref="F2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이호준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24.10.1 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미기재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폐합성수지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대상이기는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에이슨텍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요청사항으로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폐합성수지에는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올라감</t>
        </r>
        <r>
          <rPr>
            <sz val="9"/>
            <color indexed="81"/>
            <rFont val="Tahoma"/>
            <family val="2"/>
          </rPr>
          <t xml:space="preserve">)
 - </t>
        </r>
        <r>
          <rPr>
            <sz val="9"/>
            <color indexed="81"/>
            <rFont val="돋움"/>
            <family val="3"/>
            <charset val="129"/>
          </rPr>
          <t>올바로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미기재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<sst xmlns="http://schemas.openxmlformats.org/spreadsheetml/2006/main" count="362" uniqueCount="174">
  <si>
    <t xml:space="preserve"> </t>
    <phoneticPr fontId="4" type="noConversion"/>
  </si>
  <si>
    <t>발  행  부  서</t>
    <phoneticPr fontId="4" type="noConversion"/>
  </si>
  <si>
    <t>관  리  부  서</t>
    <phoneticPr fontId="4" type="noConversion"/>
  </si>
  <si>
    <t>담  당</t>
    <phoneticPr fontId="4" type="noConversion"/>
  </si>
  <si>
    <t>심의</t>
    <phoneticPr fontId="4" type="noConversion"/>
  </si>
  <si>
    <t>팀 장</t>
    <phoneticPr fontId="4" type="noConversion"/>
  </si>
  <si>
    <t>NO. 환경-</t>
    <phoneticPr fontId="4" type="noConversion"/>
  </si>
  <si>
    <t>(일시.영구)물품 반출(입)증</t>
    <phoneticPr fontId="4" type="noConversion"/>
  </si>
  <si>
    <t>귀하</t>
    <phoneticPr fontId="4" type="noConversion"/>
  </si>
  <si>
    <t>하기물품을  (  영구  )반출(입)함을  허가함.</t>
    <phoneticPr fontId="4" type="noConversion"/>
  </si>
  <si>
    <t>품 명</t>
    <phoneticPr fontId="4" type="noConversion"/>
  </si>
  <si>
    <t>규 격</t>
    <phoneticPr fontId="4" type="noConversion"/>
  </si>
  <si>
    <t>단 위</t>
    <phoneticPr fontId="4" type="noConversion"/>
  </si>
  <si>
    <t>수 량</t>
    <phoneticPr fontId="4" type="noConversion"/>
  </si>
  <si>
    <t>비 고</t>
    <phoneticPr fontId="4" type="noConversion"/>
  </si>
  <si>
    <t>합  계</t>
    <phoneticPr fontId="4" type="noConversion"/>
  </si>
  <si>
    <t>반출년월일</t>
    <phoneticPr fontId="4" type="noConversion"/>
  </si>
  <si>
    <t>정    문</t>
    <phoneticPr fontId="4" type="noConversion"/>
  </si>
  <si>
    <t>확인인</t>
    <phoneticPr fontId="4" type="noConversion"/>
  </si>
  <si>
    <t>자투리/트림</t>
    <phoneticPr fontId="3" type="noConversion"/>
  </si>
  <si>
    <t>kg</t>
    <phoneticPr fontId="3" type="noConversion"/>
  </si>
  <si>
    <t>10 톤</t>
    <phoneticPr fontId="3" type="noConversion"/>
  </si>
  <si>
    <t>타포린</t>
    <phoneticPr fontId="3" type="noConversion"/>
  </si>
  <si>
    <t xml:space="preserve"> 당사 상차 진행</t>
    <phoneticPr fontId="3" type="noConversion"/>
  </si>
  <si>
    <t>PE 스크랩 "떡"</t>
    <phoneticPr fontId="3" type="noConversion"/>
  </si>
  <si>
    <t>올바로</t>
    <phoneticPr fontId="3" type="noConversion"/>
  </si>
  <si>
    <t>플라스틱</t>
    <phoneticPr fontId="3" type="noConversion"/>
  </si>
  <si>
    <t xml:space="preserve"> 순수 PE아님, 일명 "떡", 주재료 MSDS 첨부</t>
    <phoneticPr fontId="3" type="noConversion"/>
  </si>
  <si>
    <t>PE 스크랩 "필름"</t>
    <phoneticPr fontId="3" type="noConversion"/>
  </si>
  <si>
    <t xml:space="preserve"> 순수 PE아님, 압축, 주재료 MSDS 첨부, 이전 합지로 배출</t>
    <phoneticPr fontId="3" type="noConversion"/>
  </si>
  <si>
    <t>EVOH 스크랩</t>
    <phoneticPr fontId="3" type="noConversion"/>
  </si>
  <si>
    <t xml:space="preserve"> 순수 EVOH아님, 일명 "떡", 주재료 MSDS 첨부</t>
    <phoneticPr fontId="3" type="noConversion"/>
  </si>
  <si>
    <t>합지</t>
    <phoneticPr fontId="3" type="noConversion"/>
  </si>
  <si>
    <t xml:space="preserve"> 불량 제품(톤백), 예상량 계산시 PE 필름량 일부 포함</t>
    <phoneticPr fontId="3" type="noConversion"/>
  </si>
  <si>
    <t>합지미미</t>
  </si>
  <si>
    <t>10 톤</t>
  </si>
  <si>
    <t xml:space="preserve"> 롤 혹은 압축 포장, 종이, 알루미늄 함유된 미미 비포함</t>
    <phoneticPr fontId="3" type="noConversion"/>
  </si>
  <si>
    <t>PE 지관</t>
    <phoneticPr fontId="3" type="noConversion"/>
  </si>
  <si>
    <t xml:space="preserve"> 3년치, 유색+무색 혼합, 최소 1회/년 반출</t>
    <phoneticPr fontId="3" type="noConversion"/>
  </si>
  <si>
    <t>PP 지관</t>
    <phoneticPr fontId="3" type="noConversion"/>
  </si>
  <si>
    <t xml:space="preserve"> 3년치, 최소 1회/년 반출</t>
    <phoneticPr fontId="3" type="noConversion"/>
  </si>
  <si>
    <t>PET/나일론 지관</t>
    <phoneticPr fontId="3" type="noConversion"/>
  </si>
  <si>
    <t xml:space="preserve"> 3년치, 4:1 비율, 최소 1회/년 반출</t>
    <phoneticPr fontId="3" type="noConversion"/>
  </si>
  <si>
    <t>종이</t>
    <phoneticPr fontId="3" type="noConversion"/>
  </si>
  <si>
    <t>파지 지관</t>
    <phoneticPr fontId="3" type="noConversion"/>
  </si>
  <si>
    <t xml:space="preserve"> 최근 4개월 배출량</t>
    <phoneticPr fontId="3" type="noConversion"/>
  </si>
  <si>
    <t>레진백</t>
    <phoneticPr fontId="3" type="noConversion"/>
  </si>
  <si>
    <t xml:space="preserve"> 1~2회/월, 이물질(레진, 비닐 등)있음</t>
    <phoneticPr fontId="3" type="noConversion"/>
  </si>
  <si>
    <t>동판 고철</t>
    <phoneticPr fontId="3" type="noConversion"/>
  </si>
  <si>
    <t>에이슨텍코퍼레이션</t>
    <phoneticPr fontId="3" type="noConversion"/>
  </si>
  <si>
    <t>고철</t>
    <phoneticPr fontId="3" type="noConversion"/>
  </si>
  <si>
    <t>일회성 400원, 23.02.17 처리</t>
    <phoneticPr fontId="3" type="noConversion"/>
  </si>
  <si>
    <t>잡철</t>
    <phoneticPr fontId="3" type="noConversion"/>
  </si>
  <si>
    <t xml:space="preserve"> 전용계좌 입금</t>
    <phoneticPr fontId="3" type="noConversion"/>
  </si>
  <si>
    <t>폐말통</t>
    <phoneticPr fontId="3" type="noConversion"/>
  </si>
  <si>
    <t xml:space="preserve"> 접착제/안료 20L통</t>
    <phoneticPr fontId="3" type="noConversion"/>
  </si>
  <si>
    <t>은박파</t>
  </si>
  <si>
    <t>AL</t>
    <phoneticPr fontId="3" type="noConversion"/>
  </si>
  <si>
    <t xml:space="preserve"> 필름+알루미늄, 최소 1회/년 반출</t>
    <phoneticPr fontId="3" type="noConversion"/>
  </si>
  <si>
    <t>롤 25kg↓</t>
    <phoneticPr fontId="3" type="noConversion"/>
  </si>
  <si>
    <t xml:space="preserve"> 기존 고철 처리, 최소 1회/년 반출</t>
    <phoneticPr fontId="3" type="noConversion"/>
  </si>
  <si>
    <t>호일, 롤 25k ↑</t>
    <phoneticPr fontId="3" type="noConversion"/>
  </si>
  <si>
    <t>폐합성수지(폴리머 A)</t>
    <phoneticPr fontId="3" type="noConversion"/>
  </si>
  <si>
    <t>폐합성수지(폴리머 혼합)</t>
    <phoneticPr fontId="3" type="noConversion"/>
  </si>
  <si>
    <t>폐페인트(액상)</t>
    <phoneticPr fontId="3" type="noConversion"/>
  </si>
  <si>
    <t>상록수환경</t>
    <phoneticPr fontId="3" type="noConversion"/>
  </si>
  <si>
    <t>7 톤</t>
    <phoneticPr fontId="3" type="noConversion"/>
  </si>
  <si>
    <t>폐유(고상)</t>
    <phoneticPr fontId="3" type="noConversion"/>
  </si>
  <si>
    <t>15 톤</t>
    <phoneticPr fontId="3" type="noConversion"/>
  </si>
  <si>
    <t>폐보루 40 파렛트일경우 배차</t>
    <phoneticPr fontId="3" type="noConversion"/>
  </si>
  <si>
    <t>폐유기용제(액상)</t>
    <phoneticPr fontId="3" type="noConversion"/>
  </si>
  <si>
    <t>폐합성수지(연료화)</t>
    <phoneticPr fontId="3" type="noConversion"/>
  </si>
  <si>
    <t>폐합성수지(생활계)</t>
    <phoneticPr fontId="3" type="noConversion"/>
  </si>
  <si>
    <t>폐졸 2</t>
    <phoneticPr fontId="3" type="noConversion"/>
  </si>
  <si>
    <t>폐졸</t>
    <phoneticPr fontId="3" type="noConversion"/>
  </si>
  <si>
    <t>세영산업</t>
    <phoneticPr fontId="3" type="noConversion"/>
  </si>
  <si>
    <t>대</t>
    <phoneticPr fontId="3" type="noConversion"/>
  </si>
  <si>
    <t>1 톤</t>
    <phoneticPr fontId="3" type="noConversion"/>
  </si>
  <si>
    <t>폐유(액상)</t>
    <phoneticPr fontId="3" type="noConversion"/>
  </si>
  <si>
    <t>에이엠</t>
    <phoneticPr fontId="3" type="noConversion"/>
  </si>
  <si>
    <t>폐유기용제(액상)2</t>
    <phoneticPr fontId="3" type="noConversion"/>
  </si>
  <si>
    <t>폐파래트(목재)</t>
    <phoneticPr fontId="3" type="noConversion"/>
  </si>
  <si>
    <t>유림이엔지</t>
    <phoneticPr fontId="3" type="noConversion"/>
  </si>
  <si>
    <t>폐합성수지(연료화)2</t>
    <phoneticPr fontId="3" type="noConversion"/>
  </si>
  <si>
    <t>정우산업개발</t>
    <phoneticPr fontId="3" type="noConversion"/>
  </si>
  <si>
    <t>분뇨</t>
    <phoneticPr fontId="3" type="noConversion"/>
  </si>
  <si>
    <t>천안위생</t>
    <phoneticPr fontId="3" type="noConversion"/>
  </si>
  <si>
    <t>폐형광등(직관)</t>
    <phoneticPr fontId="3" type="noConversion"/>
  </si>
  <si>
    <t>한국조명재활용공사</t>
    <phoneticPr fontId="3" type="noConversion"/>
  </si>
  <si>
    <t>EA</t>
    <phoneticPr fontId="3" type="noConversion"/>
  </si>
  <si>
    <t>2.5 톤</t>
    <phoneticPr fontId="3" type="noConversion"/>
  </si>
  <si>
    <t>공드럼(200kg)</t>
    <phoneticPr fontId="3" type="noConversion"/>
  </si>
  <si>
    <t>현대그린텍</t>
    <phoneticPr fontId="3" type="noConversion"/>
  </si>
  <si>
    <t>5 톤</t>
    <phoneticPr fontId="3" type="noConversion"/>
  </si>
  <si>
    <t>200 공드럼 질량  20kg</t>
    <phoneticPr fontId="3" type="noConversion"/>
  </si>
  <si>
    <t>공드럼(100kg)</t>
    <phoneticPr fontId="3" type="noConversion"/>
  </si>
  <si>
    <t>100 공드럼 질량  10kg</t>
    <phoneticPr fontId="3" type="noConversion"/>
  </si>
  <si>
    <t>공드럼(50kg)</t>
    <phoneticPr fontId="3" type="noConversion"/>
  </si>
  <si>
    <t>50 공드럼 질량  5kg</t>
    <phoneticPr fontId="3" type="noConversion"/>
  </si>
  <si>
    <t>PE 드럼</t>
    <phoneticPr fontId="3" type="noConversion"/>
  </si>
  <si>
    <t>PE 드럼2</t>
    <phoneticPr fontId="3" type="noConversion"/>
  </si>
  <si>
    <t>업체</t>
    <phoneticPr fontId="3" type="noConversion"/>
  </si>
  <si>
    <t>품목</t>
    <phoneticPr fontId="3" type="noConversion"/>
  </si>
  <si>
    <t>단위</t>
    <phoneticPr fontId="3" type="noConversion"/>
  </si>
  <si>
    <t>단가</t>
    <phoneticPr fontId="3" type="noConversion"/>
  </si>
  <si>
    <t>구분</t>
    <phoneticPr fontId="3" type="noConversion"/>
  </si>
  <si>
    <t>차량</t>
    <phoneticPr fontId="3" type="noConversion"/>
  </si>
  <si>
    <t>담당</t>
    <phoneticPr fontId="3" type="noConversion"/>
  </si>
  <si>
    <t>연락처</t>
    <phoneticPr fontId="3" type="noConversion"/>
  </si>
  <si>
    <t>특이사항</t>
    <phoneticPr fontId="3" type="noConversion"/>
  </si>
  <si>
    <t>상록수환경
(Allbaro + 반출증)
→ 세금계산서 처리</t>
    <phoneticPr fontId="3" type="noConversion"/>
  </si>
  <si>
    <t>180원</t>
    <phoneticPr fontId="3" type="noConversion"/>
  </si>
  <si>
    <t>처리</t>
    <phoneticPr fontId="3" type="noConversion"/>
  </si>
  <si>
    <t>김재현 부사장</t>
    <phoneticPr fontId="3" type="noConversion"/>
  </si>
  <si>
    <t>010-5464-8952</t>
    <phoneticPr fontId="3" type="noConversion"/>
  </si>
  <si>
    <t>집게차</t>
    <phoneticPr fontId="3" type="noConversion"/>
  </si>
  <si>
    <t>275원</t>
    <phoneticPr fontId="3" type="noConversion"/>
  </si>
  <si>
    <t>김현우 팀장</t>
    <phoneticPr fontId="3" type="noConversion"/>
  </si>
  <si>
    <t>010-9237-8024</t>
    <phoneticPr fontId="3" type="noConversion"/>
  </si>
  <si>
    <t>375원</t>
    <phoneticPr fontId="3" type="noConversion"/>
  </si>
  <si>
    <t>041-622-2722</t>
    <phoneticPr fontId="3" type="noConversion"/>
  </si>
  <si>
    <t>드럼</t>
    <phoneticPr fontId="3" type="noConversion"/>
  </si>
  <si>
    <t>FAX:041-622-2662</t>
    <phoneticPr fontId="3" type="noConversion"/>
  </si>
  <si>
    <t>드럼(폐잉크 액상만) - 탑에코</t>
    <phoneticPr fontId="3" type="noConversion"/>
  </si>
  <si>
    <t>370원</t>
    <phoneticPr fontId="3" type="noConversion"/>
  </si>
  <si>
    <t>k1600@naver.com</t>
    <phoneticPr fontId="3" type="noConversion"/>
  </si>
  <si>
    <t>폐보루(톤백 10~12덩이=&gt; 40덩이)</t>
    <phoneticPr fontId="3" type="noConversion"/>
  </si>
  <si>
    <t>김관수 부장</t>
    <phoneticPr fontId="3" type="noConversion"/>
  </si>
  <si>
    <t>010-2831-3697</t>
    <phoneticPr fontId="3" type="noConversion"/>
  </si>
  <si>
    <t>수량기입(작은차90EA, 큰차180EA)</t>
    <phoneticPr fontId="3" type="noConversion"/>
  </si>
  <si>
    <t>김재진 부장(환경)</t>
    <phoneticPr fontId="3" type="noConversion"/>
  </si>
  <si>
    <t>010-7218-8456</t>
    <phoneticPr fontId="3" type="noConversion"/>
  </si>
  <si>
    <t>20kg 10kg 5kg</t>
    <phoneticPr fontId="3" type="noConversion"/>
  </si>
  <si>
    <t>230원</t>
    <phoneticPr fontId="3" type="noConversion"/>
  </si>
  <si>
    <t>폐형광등(CFL)</t>
    <phoneticPr fontId="3" type="noConversion"/>
  </si>
  <si>
    <t>폐파래트</t>
    <phoneticPr fontId="3" type="noConversion"/>
  </si>
  <si>
    <t>15만원</t>
    <phoneticPr fontId="3" type="noConversion"/>
  </si>
  <si>
    <t>신현실 대표</t>
    <phoneticPr fontId="3" type="noConversion"/>
  </si>
  <si>
    <t>010-3930-6363</t>
    <phoneticPr fontId="3" type="noConversion"/>
  </si>
  <si>
    <t>Allbaro, 배차, 세금계산서</t>
    <phoneticPr fontId="3" type="noConversion"/>
  </si>
  <si>
    <t>공유석 대표</t>
    <phoneticPr fontId="3" type="noConversion"/>
  </si>
  <si>
    <t>010-3302-4977</t>
    <phoneticPr fontId="3" type="noConversion"/>
  </si>
  <si>
    <t>용차사용 (200원/KG)20만원/대 1Ptt 4드럼</t>
    <phoneticPr fontId="3" type="noConversion"/>
  </si>
  <si>
    <t>회사명 : 세영산업 , 주소 : 충청북도 충주시 주덕읍 제내리 557-43 , 받는사람 : 공유석 , 연락처 : 010-3302-4977 / 043-846-2028</t>
    <phoneticPr fontId="3" type="noConversion"/>
  </si>
  <si>
    <t>무상처리</t>
    <phoneticPr fontId="3" type="noConversion"/>
  </si>
  <si>
    <t>7월 반출내역</t>
    <phoneticPr fontId="3" type="noConversion"/>
  </si>
  <si>
    <t>날짜</t>
    <phoneticPr fontId="3" type="noConversion"/>
  </si>
  <si>
    <t>내용</t>
    <phoneticPr fontId="3" type="noConversion"/>
  </si>
  <si>
    <t>수량</t>
    <phoneticPr fontId="3" type="noConversion"/>
  </si>
  <si>
    <t>폐비닐</t>
    <phoneticPr fontId="3" type="noConversion"/>
  </si>
  <si>
    <t>25 톤</t>
    <phoneticPr fontId="3" type="noConversion"/>
  </si>
  <si>
    <t xml:space="preserve">폐열매체유 </t>
    <phoneticPr fontId="3" type="noConversion"/>
  </si>
  <si>
    <t>㈜화성에너텍</t>
    <phoneticPr fontId="3" type="noConversion"/>
  </si>
  <si>
    <t>kg</t>
    <phoneticPr fontId="3" type="noConversion"/>
  </si>
  <si>
    <t>10톤</t>
    <phoneticPr fontId="3" type="noConversion"/>
  </si>
  <si>
    <t xml:space="preserve">올바로 </t>
    <phoneticPr fontId="3" type="noConversion"/>
  </si>
  <si>
    <t>공드럼(200L)</t>
    <phoneticPr fontId="3" type="noConversion"/>
  </si>
  <si>
    <t>공드럼(100L)</t>
    <phoneticPr fontId="3" type="noConversion"/>
  </si>
  <si>
    <t>공드럼(50L)</t>
    <phoneticPr fontId="3" type="noConversion"/>
  </si>
  <si>
    <t>폐절연유</t>
    <phoneticPr fontId="3" type="noConversion"/>
  </si>
  <si>
    <t>오복환경</t>
    <phoneticPr fontId="3" type="noConversion"/>
  </si>
  <si>
    <t>알루미늄 합지(재활용 불가)</t>
    <phoneticPr fontId="3" type="noConversion"/>
  </si>
  <si>
    <t>폐유기용제(고상)</t>
    <phoneticPr fontId="3" type="noConversion"/>
  </si>
  <si>
    <t>파지</t>
    <phoneticPr fontId="3" type="noConversion"/>
  </si>
  <si>
    <t>㈜에코이앤씨</t>
    <phoneticPr fontId="3" type="noConversion"/>
  </si>
  <si>
    <t>폐소화기(3.3kg 이상)</t>
    <phoneticPr fontId="3" type="noConversion"/>
  </si>
  <si>
    <t>2 0 2 5 년     월    일    시    분</t>
    <phoneticPr fontId="3" type="noConversion"/>
  </si>
  <si>
    <t>현대에코라인</t>
    <phoneticPr fontId="3" type="noConversion"/>
  </si>
  <si>
    <t>올바로</t>
    <phoneticPr fontId="3" type="noConversion"/>
  </si>
  <si>
    <t>페파렛트(PE)</t>
    <phoneticPr fontId="3" type="noConversion"/>
  </si>
  <si>
    <t>천안수지</t>
    <phoneticPr fontId="3" type="noConversion"/>
  </si>
  <si>
    <t>kg</t>
    <phoneticPr fontId="3" type="noConversion"/>
  </si>
  <si>
    <t>폐파래트(PP)</t>
    <phoneticPr fontId="3" type="noConversion"/>
  </si>
  <si>
    <t>잡철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</si>
</sst>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yyyy&quot;년&quot;\ m&quot;월&quot;\ d&quot;일&quot;;@"/>
    <numFmt numFmtId="165" formatCode="#\ &quot;EA&quot;"/>
    <numFmt numFmtId="166" formatCode="0_);[Red]\(0\)"/>
    <numFmt numFmtId="167" formatCode="#,##0_);[Red]\(#,##0\)"/>
    <numFmt numFmtId="168" formatCode="General&quot;ea&quot;"/>
  </numFmts>
  <fonts count="24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4"/>
      <name val="돋움"/>
      <family val="3"/>
      <charset val="129"/>
    </font>
    <font>
      <sz val="8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u/>
      <sz val="20"/>
      <name val="돋움"/>
      <family val="3"/>
      <charset val="129"/>
    </font>
    <font>
      <u/>
      <sz val="18"/>
      <name val="돋움"/>
      <family val="3"/>
      <charset val="129"/>
    </font>
    <font>
      <sz val="20"/>
      <name val="돋움"/>
      <family val="3"/>
      <charset val="129"/>
    </font>
    <font>
      <sz val="9"/>
      <name val="돋움"/>
      <family val="3"/>
      <charset val="129"/>
    </font>
    <font>
      <sz val="18"/>
      <name val="돋움"/>
      <family val="3"/>
      <charset val="129"/>
    </font>
    <font>
      <sz val="14"/>
      <color theme="1"/>
      <name val="Calibri"/>
      <family val="2"/>
      <charset val="129"/>
      <scheme val="minor"/>
    </font>
    <font>
      <b/>
      <sz val="12"/>
      <name val="돋움"/>
      <family val="3"/>
      <charset val="129"/>
    </font>
    <font>
      <b/>
      <sz val="14"/>
      <name val="굴림체"/>
      <family val="3"/>
      <charset val="129"/>
    </font>
    <font>
      <b/>
      <sz val="13"/>
      <name val="굴림체"/>
      <family val="3"/>
      <charset val="129"/>
    </font>
    <font>
      <sz val="14"/>
      <name val="우리체"/>
      <family val="1"/>
      <charset val="129"/>
    </font>
    <font>
      <sz val="14"/>
      <color theme="1"/>
      <name val="맑은 고딕"/>
      <family val="3"/>
      <charset val="129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8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 applyAlignment="1">
      <alignment horizontal="left"/>
    </xf>
    <xf numFmtId="0" fontId="12" fillId="0" borderId="0" xfId="0" applyFont="1">
      <alignment vertical="center"/>
    </xf>
    <xf numFmtId="166" fontId="17" fillId="2" borderId="11" xfId="0" applyNumberFormat="1" applyFont="1" applyFill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66" fontId="17" fillId="2" borderId="11" xfId="0" applyNumberFormat="1" applyFont="1" applyFill="1" applyBorder="1" applyAlignment="1">
      <alignment horizontal="left" vertical="center"/>
    </xf>
    <xf numFmtId="167" fontId="17" fillId="2" borderId="1" xfId="0" applyNumberFormat="1" applyFont="1" applyFill="1" applyBorder="1" applyAlignment="1">
      <alignment horizontal="left" vertical="center" shrinkToFit="1"/>
    </xf>
    <xf numFmtId="167" fontId="17" fillId="2" borderId="3" xfId="0" applyNumberFormat="1" applyFont="1" applyFill="1" applyBorder="1" applyAlignment="1">
      <alignment horizontal="left" vertical="center" shrinkToFit="1"/>
    </xf>
    <xf numFmtId="0" fontId="17" fillId="0" borderId="11" xfId="0" applyFont="1" applyBorder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167" fontId="17" fillId="2" borderId="0" xfId="0" applyNumberFormat="1" applyFont="1" applyFill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11" xfId="0" applyFont="1" applyFill="1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19" fillId="0" borderId="18" xfId="2" applyBorder="1">
      <alignment vertical="center"/>
    </xf>
    <xf numFmtId="0" fontId="0" fillId="0" borderId="18" xfId="0" applyBorder="1" applyAlignment="1">
      <alignment vertical="center" shrinkToFit="1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9" xfId="0" applyBorder="1" applyAlignment="1">
      <alignment vertical="center" shrinkToFi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vertical="center" shrinkToFi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shrinkToFit="1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11" xfId="0" applyFill="1" applyBorder="1">
      <alignment vertical="center"/>
    </xf>
    <xf numFmtId="0" fontId="0" fillId="4" borderId="11" xfId="0" applyFill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1" fontId="0" fillId="0" borderId="0" xfId="1" applyFont="1" applyBorder="1">
      <alignment vertical="center"/>
    </xf>
    <xf numFmtId="41" fontId="0" fillId="0" borderId="11" xfId="1" applyFont="1" applyBorder="1">
      <alignment vertical="center"/>
    </xf>
    <xf numFmtId="0" fontId="18" fillId="0" borderId="0" xfId="0" applyFont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1" fontId="15" fillId="0" borderId="1" xfId="1" applyFont="1" applyBorder="1" applyAlignment="1">
      <alignment horizontal="center" vertical="center" shrinkToFit="1"/>
    </xf>
    <xf numFmtId="41" fontId="15" fillId="0" borderId="3" xfId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1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165" fontId="2" fillId="0" borderId="1" xfId="0" applyNumberFormat="1" applyFont="1" applyBorder="1" applyAlignment="1">
      <alignment horizontal="center" shrinkToFit="1"/>
    </xf>
    <xf numFmtId="165" fontId="2" fillId="0" borderId="2" xfId="0" applyNumberFormat="1" applyFont="1" applyBorder="1" applyAlignment="1">
      <alignment horizontal="center" shrinkToFit="1"/>
    </xf>
    <xf numFmtId="165" fontId="2" fillId="0" borderId="3" xfId="0" applyNumberFormat="1" applyFont="1" applyBorder="1" applyAlignment="1">
      <alignment horizontal="center" shrinkToFit="1"/>
    </xf>
    <xf numFmtId="41" fontId="2" fillId="0" borderId="1" xfId="1" applyFont="1" applyFill="1" applyBorder="1" applyAlignment="1">
      <alignment horizontal="center" shrinkToFit="1"/>
    </xf>
    <xf numFmtId="41" fontId="2" fillId="0" borderId="3" xfId="1" applyFont="1" applyFill="1" applyBorder="1" applyAlignment="1">
      <alignment horizontal="center" shrinkToFit="1"/>
    </xf>
    <xf numFmtId="168" fontId="2" fillId="0" borderId="1" xfId="0" applyNumberFormat="1" applyFont="1" applyBorder="1" applyAlignment="1">
      <alignment horizontal="center" shrinkToFit="1"/>
    </xf>
    <xf numFmtId="168" fontId="2" fillId="0" borderId="2" xfId="0" applyNumberFormat="1" applyFont="1" applyBorder="1" applyAlignment="1">
      <alignment horizontal="center" shrinkToFit="1"/>
    </xf>
    <xf numFmtId="168" fontId="2" fillId="0" borderId="3" xfId="0" applyNumberFormat="1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7" fillId="0" borderId="0" xfId="0" quotePrefix="1" applyFont="1" applyAlignment="1">
      <alignment horizontal="center"/>
    </xf>
    <xf numFmtId="164" fontId="5" fillId="0" borderId="0" xfId="0" quotePrefix="1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7" fontId="17" fillId="2" borderId="1" xfId="0" applyNumberFormat="1" applyFont="1" applyFill="1" applyBorder="1" applyAlignment="1">
      <alignment horizontal="left" vertical="center" shrinkToFit="1"/>
    </xf>
    <xf numFmtId="167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81643</xdr:rowOff>
    </xdr:from>
    <xdr:ext cx="1530804" cy="408250"/>
    <xdr:pic>
      <xdr:nvPicPr>
        <xdr:cNvPr id="79" name="그림 78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0" y="9388929"/>
          <a:ext cx="1530804" cy="408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84" name="그림 83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0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36</xdr:row>
      <xdr:rowOff>0</xdr:rowOff>
    </xdr:from>
    <xdr:to>
      <xdr:col>15</xdr:col>
      <xdr:colOff>4081</xdr:colOff>
      <xdr:row>80</xdr:row>
      <xdr:rowOff>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885" y="10221686"/>
          <a:ext cx="5878285" cy="957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</xdr:rowOff>
    </xdr:from>
    <xdr:to>
      <xdr:col>15</xdr:col>
      <xdr:colOff>0</xdr:colOff>
      <xdr:row>80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53943" y="10221687"/>
          <a:ext cx="5878286" cy="957942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15" name="그림 1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3371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36</xdr:row>
      <xdr:rowOff>0</xdr:rowOff>
    </xdr:from>
    <xdr:to>
      <xdr:col>15</xdr:col>
      <xdr:colOff>0</xdr:colOff>
      <xdr:row>80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0" y="10221686"/>
          <a:ext cx="5878286" cy="957942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20" name="그림 19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5429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36</xdr:row>
      <xdr:rowOff>0</xdr:rowOff>
    </xdr:from>
    <xdr:to>
      <xdr:col>14</xdr:col>
      <xdr:colOff>329563</xdr:colOff>
      <xdr:row>80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88672" y="10221686"/>
          <a:ext cx="5867671" cy="957942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25" name="그림 2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7486" y="9388929"/>
          <a:ext cx="1530804" cy="408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30" name="그림 29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99543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36</xdr:row>
      <xdr:rowOff>0</xdr:rowOff>
    </xdr:from>
    <xdr:to>
      <xdr:col>15</xdr:col>
      <xdr:colOff>0</xdr:colOff>
      <xdr:row>80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40114" y="10221686"/>
          <a:ext cx="5878286" cy="957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</xdr:rowOff>
    </xdr:from>
    <xdr:to>
      <xdr:col>15</xdr:col>
      <xdr:colOff>0</xdr:colOff>
      <xdr:row>80</xdr:row>
      <xdr:rowOff>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702171" y="10221687"/>
          <a:ext cx="5878286" cy="957942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33</xdr:row>
      <xdr:rowOff>81643</xdr:rowOff>
    </xdr:from>
    <xdr:ext cx="1530804" cy="408250"/>
    <xdr:pic>
      <xdr:nvPicPr>
        <xdr:cNvPr id="35" name="그림 34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99543" y="9388929"/>
          <a:ext cx="1530804" cy="408250"/>
        </a:xfrm>
        <a:prstGeom prst="rect">
          <a:avLst/>
        </a:prstGeom>
      </xdr:spPr>
    </xdr:pic>
    <xdr:clientData/>
  </xdr:oneCellAnchor>
  <xdr:twoCellAnchor>
    <xdr:from>
      <xdr:col>7</xdr:col>
      <xdr:colOff>54429</xdr:colOff>
      <xdr:row>6</xdr:row>
      <xdr:rowOff>285749</xdr:rowOff>
    </xdr:from>
    <xdr:to>
      <xdr:col>8</xdr:col>
      <xdr:colOff>268968</xdr:colOff>
      <xdr:row>8</xdr:row>
      <xdr:rowOff>55334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36107915" y="1755320"/>
          <a:ext cx="606424" cy="3900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6</xdr:col>
      <xdr:colOff>163286</xdr:colOff>
      <xdr:row>13</xdr:row>
      <xdr:rowOff>231321</xdr:rowOff>
    </xdr:from>
    <xdr:to>
      <xdr:col>7</xdr:col>
      <xdr:colOff>381961</xdr:colOff>
      <xdr:row>15</xdr:row>
      <xdr:rowOff>39460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35824886" y="3616778"/>
          <a:ext cx="610561" cy="37419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10</xdr:col>
      <xdr:colOff>40822</xdr:colOff>
      <xdr:row>7</xdr:row>
      <xdr:rowOff>0</xdr:rowOff>
    </xdr:from>
    <xdr:to>
      <xdr:col>11</xdr:col>
      <xdr:colOff>300719</xdr:colOff>
      <xdr:row>8</xdr:row>
      <xdr:rowOff>59871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37269965" y="1763486"/>
          <a:ext cx="651783" cy="3864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  <xdr:oneCellAnchor>
    <xdr:from>
      <xdr:col>6</xdr:col>
      <xdr:colOff>0</xdr:colOff>
      <xdr:row>33</xdr:row>
      <xdr:rowOff>81643</xdr:rowOff>
    </xdr:from>
    <xdr:ext cx="1530804" cy="408250"/>
    <xdr:pic>
      <xdr:nvPicPr>
        <xdr:cNvPr id="39" name="그림 38" descr="희성폴리머.png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61600" y="9388929"/>
          <a:ext cx="1530804" cy="40825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36</xdr:row>
      <xdr:rowOff>1</xdr:rowOff>
    </xdr:from>
    <xdr:to>
      <xdr:col>15</xdr:col>
      <xdr:colOff>4081</xdr:colOff>
      <xdr:row>80</xdr:row>
      <xdr:rowOff>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364228" y="10221687"/>
          <a:ext cx="5878285" cy="9579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1600@nav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view="pageBreakPreview" zoomScale="70" zoomScaleNormal="70" zoomScaleSheetLayoutView="70" workbookViewId="0">
      <selection activeCell="Y14" sqref="Y14"/>
    </sheetView>
  </sheetViews>
  <sheetFormatPr defaultRowHeight="15"/>
  <cols>
    <col min="1" max="17" width="5.140625" customWidth="1"/>
  </cols>
  <sheetData>
    <row r="1" spans="1:17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>
      <c r="A2" s="113" t="s">
        <v>1</v>
      </c>
      <c r="B2" s="114"/>
      <c r="C2" s="114"/>
      <c r="D2" s="114"/>
      <c r="E2" s="114"/>
      <c r="F2" s="115"/>
      <c r="G2" s="1"/>
      <c r="H2" s="1"/>
      <c r="I2" s="1"/>
      <c r="J2" s="1"/>
      <c r="K2" s="1"/>
      <c r="L2" s="113" t="s">
        <v>2</v>
      </c>
      <c r="M2" s="114"/>
      <c r="N2" s="114"/>
      <c r="O2" s="114"/>
      <c r="P2" s="114"/>
      <c r="Q2" s="115"/>
    </row>
    <row r="3" spans="1:17" ht="18.75">
      <c r="A3" s="102" t="s">
        <v>3</v>
      </c>
      <c r="B3" s="104"/>
      <c r="C3" s="102" t="s">
        <v>4</v>
      </c>
      <c r="D3" s="104"/>
      <c r="E3" s="102" t="s">
        <v>5</v>
      </c>
      <c r="F3" s="104"/>
      <c r="G3" s="1"/>
      <c r="H3" s="1"/>
      <c r="I3" s="1"/>
      <c r="J3" s="1"/>
      <c r="K3" s="1"/>
      <c r="L3" s="102" t="s">
        <v>3</v>
      </c>
      <c r="M3" s="104"/>
      <c r="N3" s="102" t="s">
        <v>4</v>
      </c>
      <c r="O3" s="104"/>
      <c r="P3" s="102" t="s">
        <v>5</v>
      </c>
      <c r="Q3" s="104"/>
    </row>
    <row r="4" spans="1:17" ht="28.5" customHeight="1">
      <c r="A4" s="71"/>
      <c r="B4" s="72"/>
      <c r="C4" s="71"/>
      <c r="D4" s="72"/>
      <c r="E4" s="71"/>
      <c r="F4" s="72"/>
      <c r="G4" s="1"/>
      <c r="H4" s="1"/>
      <c r="I4" s="1"/>
      <c r="J4" s="1"/>
      <c r="K4" s="1"/>
      <c r="L4" s="71"/>
      <c r="M4" s="72"/>
      <c r="N4" s="71"/>
      <c r="O4" s="72"/>
      <c r="P4" s="71"/>
      <c r="Q4" s="72"/>
    </row>
    <row r="5" spans="1:17" ht="28.5" customHeight="1">
      <c r="A5" s="73"/>
      <c r="B5" s="74"/>
      <c r="C5" s="73"/>
      <c r="D5" s="74"/>
      <c r="E5" s="73"/>
      <c r="F5" s="74"/>
      <c r="G5" s="1"/>
      <c r="H5" s="1"/>
      <c r="I5" s="1"/>
      <c r="J5" s="1"/>
      <c r="K5" s="1"/>
      <c r="L5" s="73"/>
      <c r="M5" s="74"/>
      <c r="N5" s="73"/>
      <c r="O5" s="74"/>
      <c r="P5" s="73"/>
      <c r="Q5" s="74"/>
    </row>
    <row r="6" spans="1:17" ht="8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23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5.5">
      <c r="A8" s="2" t="s">
        <v>6</v>
      </c>
      <c r="B8" s="57"/>
      <c r="C8" s="110" t="e">
        <f>#REF!+1</f>
        <v>#REF!</v>
      </c>
      <c r="D8" s="110"/>
      <c r="E8" s="111" t="s">
        <v>7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3"/>
      <c r="Q8" s="3"/>
    </row>
    <row r="9" spans="1:17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12">
        <v>45973</v>
      </c>
      <c r="L10" s="112"/>
      <c r="M10" s="112"/>
      <c r="N10" s="112"/>
      <c r="O10" s="112"/>
      <c r="P10" s="1"/>
      <c r="Q10" s="1"/>
    </row>
    <row r="11" spans="1:17" ht="11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5.5">
      <c r="A12" s="108" t="str">
        <f>VLOOKUP(A18,'품명,업체,단위'!$B$1:$E$45,2,0)</f>
        <v>에이슨텍코퍼레이션</v>
      </c>
      <c r="B12" s="108"/>
      <c r="C12" s="108"/>
      <c r="D12" s="108"/>
      <c r="E12" s="108"/>
      <c r="F12" s="108"/>
      <c r="G12" s="108"/>
      <c r="H12" s="108"/>
      <c r="I12" s="108" t="s">
        <v>8</v>
      </c>
      <c r="J12" s="108"/>
      <c r="K12" s="4"/>
      <c r="L12" s="4"/>
      <c r="M12" s="1"/>
      <c r="N12" s="1"/>
      <c r="O12" s="1"/>
      <c r="P12" s="1"/>
      <c r="Q12" s="1"/>
    </row>
    <row r="13" spans="1:17" ht="19.5" customHeight="1" thickBot="1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"/>
      <c r="L13" s="5"/>
      <c r="M13" s="1"/>
      <c r="N13" s="1"/>
      <c r="O13" s="1"/>
      <c r="P13" s="1"/>
      <c r="Q13" s="1"/>
    </row>
    <row r="14" spans="1:17" ht="22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22.5" customHeight="1">
      <c r="A15" s="6"/>
      <c r="B15" s="7" t="s">
        <v>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24" customHeight="1">
      <c r="A17" s="105" t="s">
        <v>10</v>
      </c>
      <c r="B17" s="107"/>
      <c r="C17" s="107"/>
      <c r="D17" s="106"/>
      <c r="E17" s="105" t="s">
        <v>11</v>
      </c>
      <c r="F17" s="107"/>
      <c r="G17" s="107"/>
      <c r="H17" s="107"/>
      <c r="I17" s="106"/>
      <c r="J17" s="105" t="s">
        <v>12</v>
      </c>
      <c r="K17" s="106"/>
      <c r="L17" s="105" t="s">
        <v>13</v>
      </c>
      <c r="M17" s="106"/>
      <c r="N17" s="105" t="s">
        <v>14</v>
      </c>
      <c r="O17" s="107"/>
      <c r="P17" s="107"/>
      <c r="Q17" s="106"/>
    </row>
    <row r="18" spans="1:17" s="8" customFormat="1" ht="24" customHeight="1">
      <c r="A18" s="102" t="s">
        <v>173</v>
      </c>
      <c r="B18" s="103"/>
      <c r="C18" s="103"/>
      <c r="D18" s="104"/>
      <c r="E18" s="88" t="str">
        <f>IF(ISERROR(VLOOKUP(A18,'품명,업체,단위'!$B$1:$E$45,4,0)),"",VLOOKUP(A18,'품명,업체,단위'!$B$1:$E$45,4,0))</f>
        <v>10 톤</v>
      </c>
      <c r="F18" s="89"/>
      <c r="G18" s="89"/>
      <c r="H18" s="89"/>
      <c r="I18" s="90"/>
      <c r="J18" s="85" t="str">
        <f>IF(ISERROR(VLOOKUP(A18,'품명,업체,단위'!$B$1:$E$45,3,0)),"",VLOOKUP(A18,'품명,업체,단위'!$B$1:$E$45,3,0))</f>
        <v>kg</v>
      </c>
      <c r="K18" s="87"/>
      <c r="L18" s="97">
        <v>3960</v>
      </c>
      <c r="M18" s="98"/>
      <c r="N18" s="99"/>
      <c r="O18" s="100"/>
      <c r="P18" s="100"/>
      <c r="Q18" s="101"/>
    </row>
    <row r="19" spans="1:17" s="8" customFormat="1" ht="24" customHeight="1">
      <c r="A19" s="102"/>
      <c r="B19" s="103"/>
      <c r="C19" s="103"/>
      <c r="D19" s="104"/>
      <c r="E19" s="88" t="str">
        <f>IF(ISERROR(VLOOKUP(A19,'품명,업체,단위'!$B$1:$E$45,4,0)),"",VLOOKUP(A19,'품명,업체,단위'!$B$1:$E$45,4,0))</f>
        <v/>
      </c>
      <c r="F19" s="89"/>
      <c r="G19" s="89"/>
      <c r="H19" s="89"/>
      <c r="I19" s="90"/>
      <c r="J19" s="85" t="str">
        <f>IF(ISERROR(VLOOKUP(A19,'품명,업체,단위'!$B$1:$E$45,3,0)),"",VLOOKUP(A19,'품명,업체,단위'!$B$1:$E$45,3,0))</f>
        <v/>
      </c>
      <c r="K19" s="87"/>
      <c r="L19" s="97"/>
      <c r="M19" s="98"/>
      <c r="N19" s="99"/>
      <c r="O19" s="100"/>
      <c r="P19" s="100"/>
      <c r="Q19" s="101"/>
    </row>
    <row r="20" spans="1:17" s="8" customFormat="1" ht="24" customHeight="1">
      <c r="A20" s="102"/>
      <c r="B20" s="103"/>
      <c r="C20" s="103"/>
      <c r="D20" s="104"/>
      <c r="E20" s="88" t="str">
        <f>IF(ISERROR(VLOOKUP(A20,'품명,업체,단위'!$B$1:$E$45,4,0)),"",VLOOKUP(A20,'품명,업체,단위'!$B$1:$E$45,4,0))</f>
        <v/>
      </c>
      <c r="F20" s="89"/>
      <c r="G20" s="89"/>
      <c r="H20" s="89"/>
      <c r="I20" s="90"/>
      <c r="J20" s="85" t="str">
        <f>IF(ISERROR(VLOOKUP(A20,'품명,업체,단위'!$B$1:$E$45,3,0)),"",VLOOKUP(A20,'품명,업체,단위'!$B$1:$E$45,3,0))</f>
        <v/>
      </c>
      <c r="K20" s="87"/>
      <c r="L20" s="97"/>
      <c r="M20" s="98"/>
      <c r="N20" s="99"/>
      <c r="O20" s="100"/>
      <c r="P20" s="100"/>
      <c r="Q20" s="101"/>
    </row>
    <row r="21" spans="1:17" s="8" customFormat="1" ht="24" customHeight="1">
      <c r="A21" s="91"/>
      <c r="B21" s="93"/>
      <c r="C21" s="93"/>
      <c r="D21" s="92"/>
      <c r="E21" s="88" t="str">
        <f>IF(ISERROR(VLOOKUP(A21,'품명,업체,단위'!$B$1:$E$45,4,0)),"",VLOOKUP(A21,'품명,업체,단위'!$B$1:$E$45,4,0))</f>
        <v/>
      </c>
      <c r="F21" s="89"/>
      <c r="G21" s="89"/>
      <c r="H21" s="89"/>
      <c r="I21" s="90"/>
      <c r="J21" s="85" t="str">
        <f>IF(ISERROR(VLOOKUP(A21,'품명,업체,단위'!$B$1:$E$45,3,0)),"",VLOOKUP(A21,'품명,업체,단위'!$B$1:$E$45,3,0))</f>
        <v/>
      </c>
      <c r="K21" s="87"/>
      <c r="L21" s="97"/>
      <c r="M21" s="98"/>
      <c r="N21" s="91"/>
      <c r="O21" s="93"/>
      <c r="P21" s="93"/>
      <c r="Q21" s="92"/>
    </row>
    <row r="22" spans="1:17" s="8" customFormat="1" ht="24" customHeight="1">
      <c r="A22" s="91"/>
      <c r="B22" s="93"/>
      <c r="C22" s="93"/>
      <c r="D22" s="92"/>
      <c r="E22" s="88" t="str">
        <f>IF(ISERROR(VLOOKUP(A22,'품명,업체,단위'!$B$1:$E$45,4,0)),"",VLOOKUP(A22,'품명,업체,단위'!$B$1:$E$45,4,0))</f>
        <v/>
      </c>
      <c r="F22" s="89"/>
      <c r="G22" s="89"/>
      <c r="H22" s="89"/>
      <c r="I22" s="90"/>
      <c r="J22" s="85" t="str">
        <f>IF(ISERROR(VLOOKUP(A22,'품명,업체,단위'!$B$1:$E$45,3,0)),"",VLOOKUP(A22,'품명,업체,단위'!$B$1:$E$45,3,0))</f>
        <v/>
      </c>
      <c r="K22" s="87"/>
      <c r="L22" s="91"/>
      <c r="M22" s="92"/>
      <c r="N22" s="94"/>
      <c r="O22" s="95"/>
      <c r="P22" s="95"/>
      <c r="Q22" s="96"/>
    </row>
    <row r="23" spans="1:17" s="8" customFormat="1" ht="24" customHeight="1">
      <c r="A23" s="91"/>
      <c r="B23" s="93"/>
      <c r="C23" s="93"/>
      <c r="D23" s="92"/>
      <c r="E23" s="88" t="str">
        <f>IF(ISERROR(VLOOKUP(A23,'품명,업체,단위'!$B$1:$E$45,4,0)),"",VLOOKUP(A23,'품명,업체,단위'!$B$1:$E$45,4,0))</f>
        <v/>
      </c>
      <c r="F23" s="89"/>
      <c r="G23" s="89"/>
      <c r="H23" s="89"/>
      <c r="I23" s="90"/>
      <c r="J23" s="85" t="str">
        <f>IF(ISERROR(VLOOKUP(A23,'품명,업체,단위'!$B$1:$E$45,3,0)),"",VLOOKUP(A23,'품명,업체,단위'!$B$1:$E$45,3,0))</f>
        <v/>
      </c>
      <c r="K23" s="87"/>
      <c r="L23" s="91"/>
      <c r="M23" s="92"/>
      <c r="N23" s="94"/>
      <c r="O23" s="95"/>
      <c r="P23" s="95"/>
      <c r="Q23" s="96"/>
    </row>
    <row r="24" spans="1:17" s="8" customFormat="1" ht="24" customHeight="1">
      <c r="A24" s="91"/>
      <c r="B24" s="93"/>
      <c r="C24" s="93"/>
      <c r="D24" s="92"/>
      <c r="E24" s="88" t="str">
        <f>IF(ISERROR(VLOOKUP(A24,'품명,업체,단위'!$B$1:$E$45,4,0)),"",VLOOKUP(A24,'품명,업체,단위'!$B$1:$E$45,4,0))</f>
        <v/>
      </c>
      <c r="F24" s="89"/>
      <c r="G24" s="89"/>
      <c r="H24" s="89"/>
      <c r="I24" s="90"/>
      <c r="J24" s="85" t="str">
        <f>IF(ISERROR(VLOOKUP(A24,'품명,업체,단위'!$B$1:$E$45,3,0)),"",VLOOKUP(A24,'품명,업체,단위'!$B$1:$E$45,3,0))</f>
        <v/>
      </c>
      <c r="K24" s="87"/>
      <c r="L24" s="91"/>
      <c r="M24" s="92"/>
      <c r="N24" s="94"/>
      <c r="O24" s="95"/>
      <c r="P24" s="95"/>
      <c r="Q24" s="96"/>
    </row>
    <row r="25" spans="1:17" s="8" customFormat="1" ht="24" customHeight="1">
      <c r="A25" s="91"/>
      <c r="B25" s="93"/>
      <c r="C25" s="93"/>
      <c r="D25" s="92"/>
      <c r="E25" s="88" t="str">
        <f>IF(ISERROR(VLOOKUP(A25,'품명,업체,단위'!$B$1:$E$45,4,0)),"",VLOOKUP(A25,'품명,업체,단위'!$B$1:$E$45,4,0))</f>
        <v/>
      </c>
      <c r="F25" s="89"/>
      <c r="G25" s="89"/>
      <c r="H25" s="89"/>
      <c r="I25" s="90"/>
      <c r="J25" s="85" t="str">
        <f>IF(ISERROR(VLOOKUP(A25,'품명,업체,단위'!$B$1:$E$45,3,0)),"",VLOOKUP(A25,'품명,업체,단위'!$B$1:$E$45,3,0))</f>
        <v/>
      </c>
      <c r="K25" s="87"/>
      <c r="L25" s="91"/>
      <c r="M25" s="92"/>
      <c r="N25" s="94"/>
      <c r="O25" s="95"/>
      <c r="P25" s="95"/>
      <c r="Q25" s="96"/>
    </row>
    <row r="26" spans="1:17" s="8" customFormat="1" ht="24" customHeight="1">
      <c r="A26" s="91"/>
      <c r="B26" s="93"/>
      <c r="C26" s="93"/>
      <c r="D26" s="92"/>
      <c r="E26" s="88" t="str">
        <f>IF(ISERROR(VLOOKUP(A26,'품명,업체,단위'!$B$1:$E$45,4,0)),"",VLOOKUP(A26,'품명,업체,단위'!$B$1:$E$45,4,0))</f>
        <v/>
      </c>
      <c r="F26" s="89"/>
      <c r="G26" s="89"/>
      <c r="H26" s="89"/>
      <c r="I26" s="90"/>
      <c r="J26" s="85" t="str">
        <f>IF(ISERROR(VLOOKUP(A26,'품명,업체,단위'!$B$1:$E$45,3,0)),"",VLOOKUP(A26,'품명,업체,단위'!$B$1:$E$45,3,0))</f>
        <v/>
      </c>
      <c r="K26" s="87"/>
      <c r="L26" s="91"/>
      <c r="M26" s="92"/>
      <c r="N26" s="85" t="s">
        <v>0</v>
      </c>
      <c r="O26" s="86"/>
      <c r="P26" s="86"/>
      <c r="Q26" s="87"/>
    </row>
    <row r="27" spans="1:17" s="8" customFormat="1" ht="24" customHeight="1">
      <c r="A27" s="91"/>
      <c r="B27" s="93"/>
      <c r="C27" s="93"/>
      <c r="D27" s="92"/>
      <c r="E27" s="88" t="str">
        <f>IF(ISERROR(VLOOKUP(A27,'품명,업체,단위'!$B$1:$E$45,4,0)),"",VLOOKUP(A27,'품명,업체,단위'!$B$1:$E$45,4,0))</f>
        <v/>
      </c>
      <c r="F27" s="89"/>
      <c r="G27" s="89"/>
      <c r="H27" s="89"/>
      <c r="I27" s="90"/>
      <c r="J27" s="85" t="str">
        <f>IF(ISERROR(VLOOKUP(A27,'품명,업체,단위'!$B$1:$E$45,3,0)),"",VLOOKUP(A27,'품명,업체,단위'!$B$1:$E$45,3,0))</f>
        <v/>
      </c>
      <c r="K27" s="87"/>
      <c r="L27" s="91"/>
      <c r="M27" s="92"/>
      <c r="N27" s="85"/>
      <c r="O27" s="86"/>
      <c r="P27" s="86"/>
      <c r="Q27" s="87"/>
    </row>
    <row r="28" spans="1:17" s="8" customFormat="1" ht="24" customHeight="1">
      <c r="A28" s="85"/>
      <c r="B28" s="86"/>
      <c r="C28" s="86"/>
      <c r="D28" s="87"/>
      <c r="E28" s="88" t="str">
        <f>IF(ISERROR(VLOOKUP(A28,'품명,업체,단위'!$B$1:$E$45,4,0)),"",VLOOKUP(A28,'품명,업체,단위'!$B$1:$E$45,4,0))</f>
        <v/>
      </c>
      <c r="F28" s="89"/>
      <c r="G28" s="89"/>
      <c r="H28" s="89"/>
      <c r="I28" s="90"/>
      <c r="J28" s="85" t="str">
        <f>IF(ISERROR(VLOOKUP(A28,'품명,업체,단위'!$B$1:$E$45,3,0)),"",VLOOKUP(A28,'품명,업체,단위'!$B$1:$E$45,3,0))</f>
        <v/>
      </c>
      <c r="K28" s="87"/>
      <c r="L28" s="91"/>
      <c r="M28" s="92"/>
      <c r="N28" s="85"/>
      <c r="O28" s="86"/>
      <c r="P28" s="86"/>
      <c r="Q28" s="87"/>
    </row>
    <row r="29" spans="1:17" ht="24" customHeight="1">
      <c r="A29" s="78" t="s">
        <v>15</v>
      </c>
      <c r="B29" s="79"/>
      <c r="C29" s="79"/>
      <c r="D29" s="80"/>
      <c r="E29" s="78"/>
      <c r="F29" s="79"/>
      <c r="G29" s="79"/>
      <c r="H29" s="79"/>
      <c r="I29" s="80"/>
      <c r="J29" s="81"/>
      <c r="K29" s="82"/>
      <c r="L29" s="83">
        <f>SUM(L18:M28)</f>
        <v>3960</v>
      </c>
      <c r="M29" s="84"/>
      <c r="N29" s="75" t="s">
        <v>0</v>
      </c>
      <c r="O29" s="76"/>
      <c r="P29" s="76"/>
      <c r="Q29" s="77"/>
    </row>
    <row r="30" spans="1:17" ht="24" customHeight="1">
      <c r="A30" s="59" t="s">
        <v>16</v>
      </c>
      <c r="B30" s="60"/>
      <c r="C30" s="60"/>
      <c r="D30" s="61"/>
      <c r="E30" s="65" t="s">
        <v>166</v>
      </c>
      <c r="F30" s="66"/>
      <c r="G30" s="66"/>
      <c r="H30" s="66"/>
      <c r="I30" s="66"/>
      <c r="J30" s="66"/>
      <c r="K30" s="66"/>
      <c r="L30" s="66"/>
      <c r="M30" s="67"/>
      <c r="N30" s="71" t="s">
        <v>17</v>
      </c>
      <c r="O30" s="72"/>
      <c r="P30" s="71"/>
      <c r="Q30" s="72"/>
    </row>
    <row r="31" spans="1:17" ht="24" customHeight="1">
      <c r="A31" s="62"/>
      <c r="B31" s="63"/>
      <c r="C31" s="63"/>
      <c r="D31" s="64"/>
      <c r="E31" s="68"/>
      <c r="F31" s="69"/>
      <c r="G31" s="69"/>
      <c r="H31" s="69"/>
      <c r="I31" s="69"/>
      <c r="J31" s="69"/>
      <c r="K31" s="69"/>
      <c r="L31" s="69"/>
      <c r="M31" s="70"/>
      <c r="N31" s="73" t="s">
        <v>18</v>
      </c>
      <c r="O31" s="74"/>
      <c r="P31" s="73"/>
      <c r="Q31" s="74"/>
    </row>
    <row r="32" spans="1:17" ht="24" customHeight="1">
      <c r="A32" s="59"/>
      <c r="B32" s="60"/>
      <c r="C32" s="60"/>
      <c r="D32" s="61"/>
      <c r="E32" s="65"/>
      <c r="F32" s="66"/>
      <c r="G32" s="66"/>
      <c r="H32" s="66"/>
      <c r="I32" s="66"/>
      <c r="J32" s="66"/>
      <c r="K32" s="66"/>
      <c r="L32" s="66"/>
      <c r="M32" s="67"/>
      <c r="N32" s="71" t="s">
        <v>17</v>
      </c>
      <c r="O32" s="72"/>
      <c r="P32" s="71"/>
      <c r="Q32" s="72"/>
    </row>
    <row r="33" spans="1:17" ht="24" customHeight="1">
      <c r="A33" s="62"/>
      <c r="B33" s="63"/>
      <c r="C33" s="63"/>
      <c r="D33" s="64"/>
      <c r="E33" s="68"/>
      <c r="F33" s="69"/>
      <c r="G33" s="69"/>
      <c r="H33" s="69"/>
      <c r="I33" s="69"/>
      <c r="J33" s="69"/>
      <c r="K33" s="69"/>
      <c r="L33" s="69"/>
      <c r="M33" s="70"/>
      <c r="N33" s="73" t="s">
        <v>18</v>
      </c>
      <c r="O33" s="74"/>
      <c r="P33" s="73"/>
      <c r="Q33" s="74"/>
    </row>
    <row r="34" spans="1:17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4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</row>
    <row r="36" spans="1:17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44" spans="1:17">
      <c r="F44" s="56"/>
    </row>
  </sheetData>
  <mergeCells count="95">
    <mergeCell ref="A2:F2"/>
    <mergeCell ref="L2:Q2"/>
    <mergeCell ref="A3:B3"/>
    <mergeCell ref="C3:D3"/>
    <mergeCell ref="E3:F3"/>
    <mergeCell ref="L3:M3"/>
    <mergeCell ref="N3:O3"/>
    <mergeCell ref="P3:Q3"/>
    <mergeCell ref="A4:B5"/>
    <mergeCell ref="C4:D5"/>
    <mergeCell ref="E4:F5"/>
    <mergeCell ref="L4:M5"/>
    <mergeCell ref="N4:O5"/>
    <mergeCell ref="P4:Q5"/>
    <mergeCell ref="C8:D8"/>
    <mergeCell ref="E8:O8"/>
    <mergeCell ref="K10:O10"/>
    <mergeCell ref="A12:H13"/>
    <mergeCell ref="I12:J13"/>
    <mergeCell ref="A17:D17"/>
    <mergeCell ref="E17:I17"/>
    <mergeCell ref="J17:K17"/>
    <mergeCell ref="L17:M17"/>
    <mergeCell ref="N17:Q17"/>
    <mergeCell ref="A18:D18"/>
    <mergeCell ref="E18:I18"/>
    <mergeCell ref="J18:K18"/>
    <mergeCell ref="L18:M18"/>
    <mergeCell ref="N18:Q18"/>
    <mergeCell ref="N19:Q19"/>
    <mergeCell ref="A20:D20"/>
    <mergeCell ref="E20:I20"/>
    <mergeCell ref="J20:K20"/>
    <mergeCell ref="L20:M20"/>
    <mergeCell ref="N20:Q20"/>
    <mergeCell ref="A19:D19"/>
    <mergeCell ref="E19:I19"/>
    <mergeCell ref="J19:K19"/>
    <mergeCell ref="L19:M19"/>
    <mergeCell ref="N21:Q21"/>
    <mergeCell ref="A22:D22"/>
    <mergeCell ref="E22:I22"/>
    <mergeCell ref="J22:K22"/>
    <mergeCell ref="L22:M22"/>
    <mergeCell ref="N22:Q22"/>
    <mergeCell ref="A21:D21"/>
    <mergeCell ref="E21:I21"/>
    <mergeCell ref="J21:K21"/>
    <mergeCell ref="L21:M21"/>
    <mergeCell ref="N23:Q23"/>
    <mergeCell ref="A24:D24"/>
    <mergeCell ref="E24:I24"/>
    <mergeCell ref="J24:K24"/>
    <mergeCell ref="L24:M24"/>
    <mergeCell ref="N24:Q24"/>
    <mergeCell ref="A23:D23"/>
    <mergeCell ref="E23:I23"/>
    <mergeCell ref="J23:K23"/>
    <mergeCell ref="L23:M23"/>
    <mergeCell ref="N25:Q25"/>
    <mergeCell ref="A26:D26"/>
    <mergeCell ref="E26:I26"/>
    <mergeCell ref="J26:K26"/>
    <mergeCell ref="L26:M26"/>
    <mergeCell ref="N26:Q26"/>
    <mergeCell ref="A25:D25"/>
    <mergeCell ref="E25:I25"/>
    <mergeCell ref="J25:K25"/>
    <mergeCell ref="L25:M25"/>
    <mergeCell ref="N27:Q27"/>
    <mergeCell ref="A28:D28"/>
    <mergeCell ref="E28:I28"/>
    <mergeCell ref="J28:K28"/>
    <mergeCell ref="L28:M28"/>
    <mergeCell ref="N28:Q28"/>
    <mergeCell ref="A27:D27"/>
    <mergeCell ref="E27:I27"/>
    <mergeCell ref="J27:K27"/>
    <mergeCell ref="L27:M27"/>
    <mergeCell ref="N29:Q29"/>
    <mergeCell ref="A30:D31"/>
    <mergeCell ref="E30:M31"/>
    <mergeCell ref="N30:O30"/>
    <mergeCell ref="P30:Q31"/>
    <mergeCell ref="N31:O31"/>
    <mergeCell ref="A29:D29"/>
    <mergeCell ref="E29:I29"/>
    <mergeCell ref="J29:K29"/>
    <mergeCell ref="L29:M29"/>
    <mergeCell ref="A35:Q35"/>
    <mergeCell ref="A32:D33"/>
    <mergeCell ref="E32:M33"/>
    <mergeCell ref="N32:O32"/>
    <mergeCell ref="P32:Q33"/>
    <mergeCell ref="N33:O3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1" orientation="portrait" r:id="rId1"/>
  <rowBreaks count="1" manualBreakCount="1">
    <brk id="35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'품명,업체,단위'!$B:$B</xm:f>
          </x14:formula1>
          <xm:sqref>A18:D28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6"/>
  <sheetViews>
    <sheetView zoomScaleNormal="100" workbookViewId="0">
      <selection activeCell="E49" sqref="E49"/>
    </sheetView>
  </sheetViews>
  <sheetFormatPr defaultColWidth="9" defaultRowHeight="20.25"/>
  <cols>
    <col min="1" max="1" width="1.5703125" style="13" customWidth="1"/>
    <col min="2" max="2" width="34" style="20" customWidth="1"/>
    <col min="3" max="3" width="26.140625" style="20" customWidth="1"/>
    <col min="4" max="4" width="6.140625" style="13" customWidth="1"/>
    <col min="5" max="5" width="9" style="13"/>
    <col min="6" max="6" width="9" style="20"/>
    <col min="7" max="7" width="9" style="13"/>
    <col min="8" max="8" width="38.5703125" style="13" customWidth="1"/>
    <col min="9" max="16384" width="9" style="13"/>
  </cols>
  <sheetData>
    <row r="1" spans="2:9">
      <c r="B1" s="9" t="s">
        <v>19</v>
      </c>
      <c r="C1" s="10" t="s">
        <v>49</v>
      </c>
      <c r="D1" s="11" t="s">
        <v>20</v>
      </c>
      <c r="E1" s="11" t="s">
        <v>150</v>
      </c>
      <c r="F1" s="10"/>
      <c r="G1" s="12" t="s">
        <v>22</v>
      </c>
      <c r="H1" s="119" t="s">
        <v>23</v>
      </c>
      <c r="I1" s="120"/>
    </row>
    <row r="2" spans="2:9">
      <c r="B2" s="9" t="s">
        <v>24</v>
      </c>
      <c r="C2" s="10" t="s">
        <v>49</v>
      </c>
      <c r="D2" s="11" t="s">
        <v>20</v>
      </c>
      <c r="E2" s="11" t="s">
        <v>21</v>
      </c>
      <c r="F2" s="10"/>
      <c r="G2" s="116" t="s">
        <v>26</v>
      </c>
      <c r="H2" s="119" t="s">
        <v>27</v>
      </c>
      <c r="I2" s="120"/>
    </row>
    <row r="3" spans="2:9">
      <c r="B3" s="9" t="s">
        <v>28</v>
      </c>
      <c r="C3" s="10" t="s">
        <v>49</v>
      </c>
      <c r="D3" s="11" t="s">
        <v>20</v>
      </c>
      <c r="E3" s="11" t="s">
        <v>21</v>
      </c>
      <c r="F3" s="10" t="s">
        <v>25</v>
      </c>
      <c r="G3" s="117"/>
      <c r="H3" s="119" t="s">
        <v>29</v>
      </c>
      <c r="I3" s="120"/>
    </row>
    <row r="4" spans="2:9">
      <c r="B4" s="14" t="s">
        <v>30</v>
      </c>
      <c r="C4" s="10" t="s">
        <v>49</v>
      </c>
      <c r="D4" s="11" t="s">
        <v>20</v>
      </c>
      <c r="E4" s="11" t="s">
        <v>21</v>
      </c>
      <c r="F4" s="10" t="s">
        <v>25</v>
      </c>
      <c r="G4" s="117"/>
      <c r="H4" s="119" t="s">
        <v>31</v>
      </c>
      <c r="I4" s="120"/>
    </row>
    <row r="5" spans="2:9">
      <c r="B5" s="14" t="s">
        <v>32</v>
      </c>
      <c r="C5" s="10" t="s">
        <v>49</v>
      </c>
      <c r="D5" s="11" t="s">
        <v>20</v>
      </c>
      <c r="E5" s="11" t="s">
        <v>21</v>
      </c>
      <c r="F5" s="10" t="s">
        <v>25</v>
      </c>
      <c r="G5" s="117"/>
      <c r="H5" s="119" t="s">
        <v>33</v>
      </c>
      <c r="I5" s="120"/>
    </row>
    <row r="6" spans="2:9">
      <c r="B6" s="14" t="s">
        <v>34</v>
      </c>
      <c r="C6" s="10" t="s">
        <v>49</v>
      </c>
      <c r="D6" s="11" t="s">
        <v>20</v>
      </c>
      <c r="E6" s="11" t="s">
        <v>35</v>
      </c>
      <c r="F6" s="10" t="s">
        <v>25</v>
      </c>
      <c r="G6" s="117"/>
      <c r="H6" s="119" t="s">
        <v>36</v>
      </c>
      <c r="I6" s="120"/>
    </row>
    <row r="7" spans="2:9">
      <c r="B7" s="9" t="s">
        <v>37</v>
      </c>
      <c r="C7" s="10" t="s">
        <v>49</v>
      </c>
      <c r="D7" s="11" t="s">
        <v>20</v>
      </c>
      <c r="E7" s="11" t="s">
        <v>35</v>
      </c>
      <c r="F7" s="10" t="s">
        <v>25</v>
      </c>
      <c r="G7" s="117"/>
      <c r="H7" s="119" t="s">
        <v>38</v>
      </c>
      <c r="I7" s="120"/>
    </row>
    <row r="8" spans="2:9">
      <c r="B8" s="9" t="s">
        <v>39</v>
      </c>
      <c r="C8" s="10" t="s">
        <v>49</v>
      </c>
      <c r="D8" s="11" t="s">
        <v>20</v>
      </c>
      <c r="E8" s="11" t="s">
        <v>35</v>
      </c>
      <c r="F8" s="10" t="s">
        <v>25</v>
      </c>
      <c r="G8" s="117"/>
      <c r="H8" s="15" t="s">
        <v>40</v>
      </c>
      <c r="I8" s="16"/>
    </row>
    <row r="9" spans="2:9">
      <c r="B9" s="9" t="s">
        <v>41</v>
      </c>
      <c r="C9" s="10" t="s">
        <v>49</v>
      </c>
      <c r="D9" s="11" t="s">
        <v>20</v>
      </c>
      <c r="E9" s="11" t="s">
        <v>35</v>
      </c>
      <c r="F9" s="10" t="s">
        <v>25</v>
      </c>
      <c r="G9" s="118"/>
      <c r="H9" s="119" t="s">
        <v>42</v>
      </c>
      <c r="I9" s="120"/>
    </row>
    <row r="10" spans="2:9">
      <c r="B10" s="14" t="s">
        <v>163</v>
      </c>
      <c r="C10" s="10" t="s">
        <v>49</v>
      </c>
      <c r="D10" s="11" t="s">
        <v>20</v>
      </c>
      <c r="E10" s="11" t="s">
        <v>35</v>
      </c>
      <c r="F10" s="10"/>
      <c r="G10" s="121" t="s">
        <v>43</v>
      </c>
      <c r="H10" s="119"/>
      <c r="I10" s="120"/>
    </row>
    <row r="11" spans="2:9">
      <c r="B11" s="14" t="s">
        <v>44</v>
      </c>
      <c r="C11" s="10" t="s">
        <v>49</v>
      </c>
      <c r="D11" s="11" t="s">
        <v>20</v>
      </c>
      <c r="E11" s="11" t="s">
        <v>35</v>
      </c>
      <c r="F11" s="10"/>
      <c r="G11" s="121"/>
      <c r="H11" s="119" t="s">
        <v>45</v>
      </c>
      <c r="I11" s="120"/>
    </row>
    <row r="12" spans="2:9">
      <c r="B12" s="14" t="s">
        <v>46</v>
      </c>
      <c r="C12" s="10" t="s">
        <v>49</v>
      </c>
      <c r="D12" s="11" t="s">
        <v>20</v>
      </c>
      <c r="E12" s="11" t="s">
        <v>35</v>
      </c>
      <c r="F12" s="10"/>
      <c r="G12" s="121"/>
      <c r="H12" s="119" t="s">
        <v>47</v>
      </c>
      <c r="I12" s="120"/>
    </row>
    <row r="13" spans="2:9">
      <c r="B13" s="14" t="s">
        <v>48</v>
      </c>
      <c r="C13" s="10" t="s">
        <v>49</v>
      </c>
      <c r="D13" s="11" t="s">
        <v>20</v>
      </c>
      <c r="E13" s="11" t="s">
        <v>35</v>
      </c>
      <c r="F13" s="10"/>
      <c r="G13" s="122" t="s">
        <v>50</v>
      </c>
      <c r="H13" s="15" t="s">
        <v>51</v>
      </c>
      <c r="I13" s="16"/>
    </row>
    <row r="14" spans="2:9">
      <c r="B14" s="14" t="s">
        <v>52</v>
      </c>
      <c r="C14" s="10" t="s">
        <v>49</v>
      </c>
      <c r="D14" s="11" t="s">
        <v>20</v>
      </c>
      <c r="E14" s="11" t="s">
        <v>35</v>
      </c>
      <c r="F14" s="10"/>
      <c r="G14" s="123"/>
      <c r="H14" s="119" t="s">
        <v>53</v>
      </c>
      <c r="I14" s="120"/>
    </row>
    <row r="15" spans="2:9">
      <c r="B15" s="14" t="s">
        <v>54</v>
      </c>
      <c r="C15" s="10" t="s">
        <v>49</v>
      </c>
      <c r="D15" s="11" t="s">
        <v>20</v>
      </c>
      <c r="E15" s="11" t="s">
        <v>35</v>
      </c>
      <c r="F15" s="10"/>
      <c r="G15" s="124"/>
      <c r="H15" s="119" t="s">
        <v>55</v>
      </c>
      <c r="I15" s="120"/>
    </row>
    <row r="16" spans="2:9">
      <c r="B16" s="14" t="s">
        <v>56</v>
      </c>
      <c r="C16" s="10" t="s">
        <v>49</v>
      </c>
      <c r="D16" s="11" t="s">
        <v>20</v>
      </c>
      <c r="E16" s="11" t="s">
        <v>35</v>
      </c>
      <c r="F16" s="10"/>
      <c r="G16" s="116" t="s">
        <v>57</v>
      </c>
      <c r="H16" s="119" t="s">
        <v>58</v>
      </c>
      <c r="I16" s="120"/>
    </row>
    <row r="17" spans="2:9">
      <c r="B17" s="9" t="s">
        <v>59</v>
      </c>
      <c r="C17" s="10" t="s">
        <v>49</v>
      </c>
      <c r="D17" s="11" t="s">
        <v>20</v>
      </c>
      <c r="E17" s="11" t="s">
        <v>35</v>
      </c>
      <c r="F17" s="17"/>
      <c r="G17" s="117"/>
      <c r="H17" s="119" t="s">
        <v>60</v>
      </c>
      <c r="I17" s="120"/>
    </row>
    <row r="18" spans="2:9">
      <c r="B18" s="9" t="s">
        <v>61</v>
      </c>
      <c r="C18" s="10" t="s">
        <v>49</v>
      </c>
      <c r="D18" s="11" t="s">
        <v>20</v>
      </c>
      <c r="E18" s="11" t="s">
        <v>35</v>
      </c>
      <c r="F18" s="17"/>
      <c r="G18" s="118"/>
      <c r="H18" s="119" t="s">
        <v>60</v>
      </c>
      <c r="I18" s="120"/>
    </row>
    <row r="19" spans="2:9">
      <c r="B19" s="9" t="s">
        <v>62</v>
      </c>
      <c r="C19" s="10" t="s">
        <v>49</v>
      </c>
      <c r="D19" s="11" t="s">
        <v>20</v>
      </c>
      <c r="E19" s="11" t="s">
        <v>35</v>
      </c>
      <c r="F19" s="17"/>
      <c r="G19" s="18"/>
      <c r="H19" s="19"/>
      <c r="I19" s="19"/>
    </row>
    <row r="20" spans="2:9">
      <c r="B20" s="9" t="s">
        <v>63</v>
      </c>
      <c r="C20" s="10" t="s">
        <v>49</v>
      </c>
      <c r="D20" s="11" t="s">
        <v>20</v>
      </c>
      <c r="E20" s="11" t="s">
        <v>35</v>
      </c>
      <c r="F20" s="17"/>
      <c r="G20" s="18"/>
      <c r="H20" s="19"/>
      <c r="I20" s="19"/>
    </row>
    <row r="21" spans="2:9">
      <c r="B21" s="17" t="s">
        <v>149</v>
      </c>
      <c r="C21" s="10" t="s">
        <v>49</v>
      </c>
      <c r="D21" s="11" t="s">
        <v>20</v>
      </c>
      <c r="E21" s="11" t="s">
        <v>21</v>
      </c>
      <c r="F21" s="17"/>
      <c r="G21" s="18"/>
      <c r="H21" s="19"/>
      <c r="I21" s="19"/>
    </row>
    <row r="22" spans="2:9">
      <c r="B22" s="17" t="s">
        <v>64</v>
      </c>
      <c r="C22" s="10" t="s">
        <v>65</v>
      </c>
      <c r="D22" s="11" t="s">
        <v>20</v>
      </c>
      <c r="E22" s="11" t="s">
        <v>66</v>
      </c>
      <c r="F22" s="10" t="s">
        <v>25</v>
      </c>
    </row>
    <row r="23" spans="2:9">
      <c r="B23" s="17" t="s">
        <v>162</v>
      </c>
      <c r="C23" s="10" t="s">
        <v>65</v>
      </c>
      <c r="D23" s="11" t="s">
        <v>20</v>
      </c>
      <c r="E23" s="11" t="s">
        <v>68</v>
      </c>
      <c r="F23" s="10" t="s">
        <v>25</v>
      </c>
      <c r="G23" s="13" t="s">
        <v>69</v>
      </c>
    </row>
    <row r="24" spans="2:9">
      <c r="B24" s="17" t="s">
        <v>70</v>
      </c>
      <c r="C24" s="10" t="s">
        <v>65</v>
      </c>
      <c r="D24" s="11" t="s">
        <v>20</v>
      </c>
      <c r="E24" s="11" t="s">
        <v>21</v>
      </c>
      <c r="F24" s="10" t="s">
        <v>25</v>
      </c>
    </row>
    <row r="25" spans="2:9">
      <c r="B25" s="17" t="s">
        <v>71</v>
      </c>
      <c r="C25" s="10" t="s">
        <v>65</v>
      </c>
      <c r="D25" s="11" t="s">
        <v>20</v>
      </c>
      <c r="E25" s="11" t="s">
        <v>68</v>
      </c>
      <c r="F25" s="10" t="s">
        <v>25</v>
      </c>
    </row>
    <row r="26" spans="2:9">
      <c r="B26" s="17" t="s">
        <v>72</v>
      </c>
      <c r="C26" s="10" t="s">
        <v>65</v>
      </c>
      <c r="D26" s="11" t="s">
        <v>20</v>
      </c>
      <c r="E26" s="11" t="s">
        <v>21</v>
      </c>
      <c r="F26" s="10" t="s">
        <v>25</v>
      </c>
    </row>
    <row r="27" spans="2:9">
      <c r="B27" s="17" t="s">
        <v>73</v>
      </c>
      <c r="C27" s="10" t="s">
        <v>49</v>
      </c>
      <c r="D27" s="11" t="s">
        <v>20</v>
      </c>
      <c r="E27" s="11" t="s">
        <v>68</v>
      </c>
      <c r="F27" s="10"/>
    </row>
    <row r="28" spans="2:9">
      <c r="B28" s="17" t="s">
        <v>74</v>
      </c>
      <c r="C28" s="10" t="s">
        <v>75</v>
      </c>
      <c r="D28" s="11" t="s">
        <v>20</v>
      </c>
      <c r="E28" s="11" t="s">
        <v>93</v>
      </c>
      <c r="F28" s="10" t="s">
        <v>168</v>
      </c>
    </row>
    <row r="29" spans="2:9">
      <c r="B29" s="17" t="s">
        <v>169</v>
      </c>
      <c r="C29" s="10" t="s">
        <v>170</v>
      </c>
      <c r="D29" s="11" t="s">
        <v>171</v>
      </c>
      <c r="E29" s="11" t="s">
        <v>21</v>
      </c>
      <c r="F29" s="10" t="s">
        <v>25</v>
      </c>
    </row>
    <row r="30" spans="2:9">
      <c r="B30" s="17" t="s">
        <v>172</v>
      </c>
      <c r="C30" s="10" t="s">
        <v>170</v>
      </c>
      <c r="D30" s="11" t="s">
        <v>20</v>
      </c>
      <c r="E30" s="11" t="s">
        <v>21</v>
      </c>
      <c r="F30" s="10" t="s">
        <v>25</v>
      </c>
    </row>
    <row r="31" spans="2:9">
      <c r="B31" s="17" t="s">
        <v>78</v>
      </c>
      <c r="C31" s="10" t="s">
        <v>79</v>
      </c>
      <c r="D31" s="11" t="s">
        <v>20</v>
      </c>
      <c r="E31" s="11" t="s">
        <v>21</v>
      </c>
      <c r="F31" s="10" t="s">
        <v>25</v>
      </c>
    </row>
    <row r="32" spans="2:9">
      <c r="B32" s="17" t="s">
        <v>80</v>
      </c>
      <c r="C32" s="10" t="s">
        <v>79</v>
      </c>
      <c r="D32" s="11" t="s">
        <v>20</v>
      </c>
      <c r="E32" s="11" t="s">
        <v>21</v>
      </c>
      <c r="F32" s="10" t="s">
        <v>25</v>
      </c>
    </row>
    <row r="33" spans="2:10">
      <c r="B33" s="17" t="s">
        <v>81</v>
      </c>
      <c r="C33" s="10" t="s">
        <v>82</v>
      </c>
      <c r="D33" s="11" t="s">
        <v>20</v>
      </c>
      <c r="E33" s="11" t="s">
        <v>21</v>
      </c>
      <c r="F33" s="10" t="s">
        <v>25</v>
      </c>
    </row>
    <row r="34" spans="2:10">
      <c r="B34" s="17" t="s">
        <v>83</v>
      </c>
      <c r="C34" s="10" t="s">
        <v>84</v>
      </c>
      <c r="D34" s="11" t="s">
        <v>20</v>
      </c>
      <c r="E34" s="11" t="s">
        <v>21</v>
      </c>
      <c r="F34" s="10" t="s">
        <v>25</v>
      </c>
    </row>
    <row r="35" spans="2:10">
      <c r="B35" s="17" t="s">
        <v>85</v>
      </c>
      <c r="C35" s="10" t="s">
        <v>86</v>
      </c>
      <c r="D35" s="11" t="s">
        <v>76</v>
      </c>
      <c r="E35" s="11"/>
      <c r="F35" s="10"/>
    </row>
    <row r="36" spans="2:10">
      <c r="B36" s="17" t="s">
        <v>87</v>
      </c>
      <c r="C36" s="10" t="s">
        <v>88</v>
      </c>
      <c r="D36" s="11" t="s">
        <v>89</v>
      </c>
      <c r="E36" s="11" t="s">
        <v>90</v>
      </c>
      <c r="F36" s="10"/>
    </row>
    <row r="37" spans="2:10">
      <c r="B37" s="17" t="s">
        <v>156</v>
      </c>
      <c r="C37" s="10" t="s">
        <v>167</v>
      </c>
      <c r="D37" s="11" t="s">
        <v>20</v>
      </c>
      <c r="E37" s="11" t="s">
        <v>93</v>
      </c>
      <c r="F37" s="10" t="s">
        <v>25</v>
      </c>
      <c r="H37" s="13" t="s">
        <v>94</v>
      </c>
      <c r="I37" s="13">
        <v>107</v>
      </c>
      <c r="J37" s="13">
        <f>I37*20</f>
        <v>2140</v>
      </c>
    </row>
    <row r="38" spans="2:10">
      <c r="B38" s="17" t="s">
        <v>157</v>
      </c>
      <c r="C38" s="10" t="s">
        <v>167</v>
      </c>
      <c r="D38" s="11" t="s">
        <v>20</v>
      </c>
      <c r="E38" s="11" t="s">
        <v>93</v>
      </c>
      <c r="F38" s="10" t="s">
        <v>25</v>
      </c>
      <c r="H38" s="13" t="s">
        <v>96</v>
      </c>
      <c r="I38" s="13">
        <v>72</v>
      </c>
      <c r="J38" s="13">
        <f>I38*10</f>
        <v>720</v>
      </c>
    </row>
    <row r="39" spans="2:10">
      <c r="B39" s="17" t="s">
        <v>158</v>
      </c>
      <c r="C39" s="10" t="s">
        <v>167</v>
      </c>
      <c r="D39" s="11" t="s">
        <v>20</v>
      </c>
      <c r="E39" s="11" t="s">
        <v>93</v>
      </c>
      <c r="F39" s="10" t="s">
        <v>25</v>
      </c>
      <c r="H39" s="13" t="s">
        <v>98</v>
      </c>
    </row>
    <row r="40" spans="2:10">
      <c r="B40" s="17" t="s">
        <v>151</v>
      </c>
      <c r="C40" s="10" t="s">
        <v>152</v>
      </c>
      <c r="D40" s="11" t="s">
        <v>153</v>
      </c>
      <c r="E40" s="11" t="s">
        <v>154</v>
      </c>
      <c r="F40" s="10" t="s">
        <v>155</v>
      </c>
    </row>
    <row r="41" spans="2:10">
      <c r="B41" s="17" t="s">
        <v>159</v>
      </c>
      <c r="C41" s="10" t="s">
        <v>160</v>
      </c>
      <c r="D41" s="11" t="s">
        <v>20</v>
      </c>
      <c r="E41" s="11" t="s">
        <v>154</v>
      </c>
      <c r="F41" s="10" t="s">
        <v>155</v>
      </c>
    </row>
    <row r="42" spans="2:10">
      <c r="B42" s="17" t="s">
        <v>161</v>
      </c>
      <c r="C42" s="10" t="s">
        <v>49</v>
      </c>
      <c r="D42" s="11" t="s">
        <v>20</v>
      </c>
      <c r="E42" s="11" t="s">
        <v>68</v>
      </c>
      <c r="F42" s="10"/>
    </row>
    <row r="43" spans="2:10">
      <c r="B43" s="17" t="s">
        <v>165</v>
      </c>
      <c r="C43" s="10" t="s">
        <v>164</v>
      </c>
      <c r="D43" s="11" t="s">
        <v>20</v>
      </c>
      <c r="E43" s="11" t="s">
        <v>93</v>
      </c>
      <c r="F43" s="10"/>
    </row>
    <row r="44" spans="2:10">
      <c r="B44" s="17" t="s">
        <v>99</v>
      </c>
      <c r="C44" s="10" t="s">
        <v>167</v>
      </c>
      <c r="D44" s="11" t="s">
        <v>20</v>
      </c>
      <c r="E44" s="11" t="s">
        <v>93</v>
      </c>
      <c r="F44" s="10" t="s">
        <v>25</v>
      </c>
    </row>
    <row r="45" spans="2:10">
      <c r="B45" s="17" t="s">
        <v>100</v>
      </c>
      <c r="C45" s="10" t="s">
        <v>49</v>
      </c>
      <c r="D45" s="11" t="s">
        <v>20</v>
      </c>
      <c r="E45" s="11" t="s">
        <v>93</v>
      </c>
      <c r="F45" s="10"/>
    </row>
    <row r="46" spans="2:10" ht="19.5" customHeight="1">
      <c r="B46" s="13"/>
      <c r="E46" s="20"/>
      <c r="J46" s="13">
        <f>J37+J38</f>
        <v>2860</v>
      </c>
    </row>
  </sheetData>
  <mergeCells count="20">
    <mergeCell ref="H1:I1"/>
    <mergeCell ref="G2:G9"/>
    <mergeCell ref="H2:I2"/>
    <mergeCell ref="H4:I4"/>
    <mergeCell ref="H5:I5"/>
    <mergeCell ref="H6:I6"/>
    <mergeCell ref="H7:I7"/>
    <mergeCell ref="H9:I9"/>
    <mergeCell ref="H3:I3"/>
    <mergeCell ref="G16:G18"/>
    <mergeCell ref="H16:I16"/>
    <mergeCell ref="H17:I17"/>
    <mergeCell ref="H18:I18"/>
    <mergeCell ref="G10:G12"/>
    <mergeCell ref="H10:I10"/>
    <mergeCell ref="H11:I11"/>
    <mergeCell ref="H12:I12"/>
    <mergeCell ref="G13:G15"/>
    <mergeCell ref="H14:I14"/>
    <mergeCell ref="H15:I15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zoomScale="130" zoomScaleNormal="130" workbookViewId="0">
      <selection activeCell="E19" sqref="E19"/>
    </sheetView>
  </sheetViews>
  <sheetFormatPr defaultRowHeight="19.5" customHeight="1"/>
  <cols>
    <col min="1" max="1" width="19.140625" style="53" bestFit="1" customWidth="1"/>
    <col min="2" max="2" width="18.5703125" style="53" bestFit="1" customWidth="1"/>
    <col min="3" max="3" width="5.42578125" style="53" bestFit="1" customWidth="1"/>
    <col min="4" max="4" width="7.140625" style="53" bestFit="1" customWidth="1"/>
    <col min="5" max="5" width="5.42578125" style="53" bestFit="1" customWidth="1"/>
    <col min="6" max="6" width="6.42578125" bestFit="1" customWidth="1"/>
    <col min="7" max="7" width="13.7109375" bestFit="1" customWidth="1"/>
    <col min="8" max="8" width="14.42578125" bestFit="1" customWidth="1"/>
    <col min="9" max="9" width="39.140625" customWidth="1"/>
  </cols>
  <sheetData>
    <row r="1" spans="1:22" ht="18.95" customHeight="1">
      <c r="A1" s="21" t="s">
        <v>101</v>
      </c>
      <c r="B1" s="21" t="s">
        <v>102</v>
      </c>
      <c r="C1" s="21" t="s">
        <v>103</v>
      </c>
      <c r="D1" s="21" t="s">
        <v>104</v>
      </c>
      <c r="E1" s="21" t="s">
        <v>105</v>
      </c>
      <c r="F1" s="22" t="s">
        <v>106</v>
      </c>
      <c r="G1" s="22" t="s">
        <v>107</v>
      </c>
      <c r="H1" s="22" t="s">
        <v>108</v>
      </c>
      <c r="I1" s="22" t="s">
        <v>109</v>
      </c>
    </row>
    <row r="2" spans="1:22" ht="18.95" customHeight="1">
      <c r="A2" s="125" t="s">
        <v>110</v>
      </c>
      <c r="B2" s="23" t="s">
        <v>71</v>
      </c>
      <c r="C2" s="24" t="s">
        <v>20</v>
      </c>
      <c r="D2" s="24" t="s">
        <v>111</v>
      </c>
      <c r="E2" s="24" t="s">
        <v>112</v>
      </c>
      <c r="F2" s="25" t="s">
        <v>68</v>
      </c>
      <c r="G2" s="25" t="s">
        <v>113</v>
      </c>
      <c r="H2" s="25" t="s">
        <v>114</v>
      </c>
      <c r="I2" s="26" t="s">
        <v>115</v>
      </c>
    </row>
    <row r="3" spans="1:22" ht="18.95" customHeight="1">
      <c r="A3" s="126"/>
      <c r="B3" s="27" t="s">
        <v>72</v>
      </c>
      <c r="C3" s="28" t="s">
        <v>20</v>
      </c>
      <c r="D3" s="28" t="s">
        <v>116</v>
      </c>
      <c r="E3" s="28" t="s">
        <v>112</v>
      </c>
      <c r="F3" s="29" t="s">
        <v>21</v>
      </c>
      <c r="G3" s="29" t="s">
        <v>117</v>
      </c>
      <c r="H3" s="29" t="s">
        <v>118</v>
      </c>
      <c r="I3" s="30" t="s">
        <v>115</v>
      </c>
    </row>
    <row r="4" spans="1:22" ht="18.95" customHeight="1">
      <c r="A4" s="126"/>
      <c r="B4" s="27" t="s">
        <v>70</v>
      </c>
      <c r="C4" s="28" t="s">
        <v>20</v>
      </c>
      <c r="D4" s="28" t="s">
        <v>119</v>
      </c>
      <c r="E4" s="28" t="s">
        <v>112</v>
      </c>
      <c r="F4" s="29" t="s">
        <v>66</v>
      </c>
      <c r="G4" s="29" t="s">
        <v>120</v>
      </c>
      <c r="H4" s="29"/>
      <c r="I4" s="30" t="s">
        <v>121</v>
      </c>
    </row>
    <row r="5" spans="1:22" ht="18.95" customHeight="1">
      <c r="A5" s="126"/>
      <c r="B5" s="27" t="s">
        <v>64</v>
      </c>
      <c r="C5" s="28" t="s">
        <v>20</v>
      </c>
      <c r="D5" s="28" t="s">
        <v>119</v>
      </c>
      <c r="E5" s="28" t="s">
        <v>112</v>
      </c>
      <c r="F5" s="29" t="s">
        <v>66</v>
      </c>
      <c r="G5" s="29" t="s">
        <v>122</v>
      </c>
      <c r="H5" s="29"/>
      <c r="I5" s="30" t="s">
        <v>123</v>
      </c>
    </row>
    <row r="6" spans="1:22" ht="18.95" customHeight="1">
      <c r="A6" s="127"/>
      <c r="B6" s="31" t="s">
        <v>67</v>
      </c>
      <c r="C6" s="32" t="s">
        <v>20</v>
      </c>
      <c r="D6" s="32" t="s">
        <v>124</v>
      </c>
      <c r="E6" s="32" t="s">
        <v>112</v>
      </c>
      <c r="F6" s="33" t="s">
        <v>68</v>
      </c>
      <c r="G6" s="34" t="s">
        <v>125</v>
      </c>
      <c r="H6" s="33"/>
      <c r="I6" s="35" t="s">
        <v>126</v>
      </c>
    </row>
    <row r="7" spans="1:22" ht="18.95" customHeight="1">
      <c r="A7" s="128" t="s">
        <v>92</v>
      </c>
      <c r="B7" s="36" t="s">
        <v>91</v>
      </c>
      <c r="C7" s="37" t="s">
        <v>20</v>
      </c>
      <c r="D7" s="37">
        <v>0</v>
      </c>
      <c r="E7" s="37" t="s">
        <v>112</v>
      </c>
      <c r="F7" s="38" t="s">
        <v>93</v>
      </c>
      <c r="G7" s="38" t="s">
        <v>127</v>
      </c>
      <c r="H7" s="38" t="s">
        <v>128</v>
      </c>
      <c r="I7" s="39" t="s">
        <v>129</v>
      </c>
    </row>
    <row r="8" spans="1:22" ht="18.95" customHeight="1">
      <c r="A8" s="126"/>
      <c r="B8" s="27" t="s">
        <v>95</v>
      </c>
      <c r="C8" s="28" t="s">
        <v>20</v>
      </c>
      <c r="D8" s="28">
        <v>0</v>
      </c>
      <c r="E8" s="28" t="s">
        <v>112</v>
      </c>
      <c r="F8" s="29" t="s">
        <v>93</v>
      </c>
      <c r="G8" s="29" t="s">
        <v>130</v>
      </c>
      <c r="H8" s="29" t="s">
        <v>131</v>
      </c>
      <c r="I8" s="30" t="s">
        <v>132</v>
      </c>
    </row>
    <row r="9" spans="1:22" ht="18.95" customHeight="1">
      <c r="A9" s="126"/>
      <c r="B9" s="27" t="s">
        <v>97</v>
      </c>
      <c r="C9" s="28" t="s">
        <v>20</v>
      </c>
      <c r="D9" s="28">
        <v>0</v>
      </c>
      <c r="E9" s="28" t="s">
        <v>112</v>
      </c>
      <c r="F9" s="29" t="s">
        <v>93</v>
      </c>
      <c r="G9" s="29"/>
      <c r="H9" s="29"/>
      <c r="I9" s="30"/>
    </row>
    <row r="10" spans="1:22" ht="18.95" customHeight="1">
      <c r="A10" s="129"/>
      <c r="B10" s="40" t="s">
        <v>99</v>
      </c>
      <c r="C10" s="41" t="s">
        <v>20</v>
      </c>
      <c r="D10" s="41">
        <v>0</v>
      </c>
      <c r="E10" s="41" t="s">
        <v>112</v>
      </c>
      <c r="F10" s="42" t="s">
        <v>93</v>
      </c>
      <c r="G10" s="42"/>
      <c r="H10" s="42"/>
      <c r="I10" s="43"/>
    </row>
    <row r="11" spans="1:22" ht="18.95" customHeight="1">
      <c r="A11" s="130" t="s">
        <v>88</v>
      </c>
      <c r="B11" s="23" t="s">
        <v>87</v>
      </c>
      <c r="C11" s="24" t="s">
        <v>89</v>
      </c>
      <c r="D11" s="24" t="s">
        <v>133</v>
      </c>
      <c r="E11" s="24" t="s">
        <v>112</v>
      </c>
      <c r="F11" s="25" t="s">
        <v>90</v>
      </c>
      <c r="G11" s="25"/>
      <c r="H11" s="25"/>
      <c r="I11" s="26"/>
    </row>
    <row r="12" spans="1:22" ht="18.95" customHeight="1">
      <c r="A12" s="127"/>
      <c r="B12" s="31" t="s">
        <v>134</v>
      </c>
      <c r="C12" s="32" t="s">
        <v>89</v>
      </c>
      <c r="D12" s="32"/>
      <c r="E12" s="32" t="s">
        <v>112</v>
      </c>
      <c r="F12" s="33" t="s">
        <v>90</v>
      </c>
      <c r="G12" s="33"/>
      <c r="H12" s="33"/>
      <c r="I12" s="35"/>
    </row>
    <row r="13" spans="1:22" ht="18.95" customHeight="1">
      <c r="A13" s="44" t="s">
        <v>82</v>
      </c>
      <c r="B13" s="45" t="s">
        <v>135</v>
      </c>
      <c r="C13" s="44" t="s">
        <v>76</v>
      </c>
      <c r="D13" s="44" t="s">
        <v>136</v>
      </c>
      <c r="E13" s="44" t="s">
        <v>112</v>
      </c>
      <c r="F13" s="46" t="s">
        <v>21</v>
      </c>
      <c r="G13" s="46" t="s">
        <v>137</v>
      </c>
      <c r="H13" s="46" t="s">
        <v>138</v>
      </c>
      <c r="I13" s="47" t="s">
        <v>139</v>
      </c>
    </row>
    <row r="14" spans="1:22" ht="18.95" customHeight="1">
      <c r="A14" s="48" t="s">
        <v>75</v>
      </c>
      <c r="B14" s="49" t="s">
        <v>74</v>
      </c>
      <c r="C14" s="48" t="s">
        <v>76</v>
      </c>
      <c r="D14" s="48"/>
      <c r="E14" s="48" t="s">
        <v>112</v>
      </c>
      <c r="F14" s="50" t="s">
        <v>77</v>
      </c>
      <c r="G14" s="50" t="s">
        <v>140</v>
      </c>
      <c r="H14" s="50" t="s">
        <v>141</v>
      </c>
      <c r="I14" s="51" t="s">
        <v>142</v>
      </c>
      <c r="J14" t="s">
        <v>143</v>
      </c>
      <c r="V14" t="s">
        <v>144</v>
      </c>
    </row>
    <row r="15" spans="1:22" ht="19.5" customHeight="1">
      <c r="A15" s="52"/>
    </row>
  </sheetData>
  <mergeCells count="3">
    <mergeCell ref="A2:A6"/>
    <mergeCell ref="A7:A10"/>
    <mergeCell ref="A11:A12"/>
  </mergeCells>
  <phoneticPr fontId="3" type="noConversion"/>
  <hyperlinks>
    <hyperlink ref="G6" r:id="rId1" xr:uid="{00000000-0004-0000-0200-000000000000}"/>
  </hyperlinks>
  <printOptions horizontalCentered="1"/>
  <pageMargins left="0.31496062992125984" right="0.31496062992125984" top="0.35433070866141736" bottom="0.15748031496062992" header="0.31496062992125984" footer="0.31496062992125984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A3" sqref="A3"/>
    </sheetView>
  </sheetViews>
  <sheetFormatPr defaultRowHeight="15"/>
  <cols>
    <col min="1" max="1" width="11.140625" bestFit="1" customWidth="1"/>
    <col min="2" max="2" width="14.140625" bestFit="1" customWidth="1"/>
    <col min="3" max="3" width="20" bestFit="1" customWidth="1"/>
    <col min="4" max="4" width="9.5703125" style="54" bestFit="1" customWidth="1"/>
    <col min="5" max="5" width="4" bestFit="1" customWidth="1"/>
    <col min="6" max="6" width="2.85546875" bestFit="1" customWidth="1"/>
    <col min="7" max="7" width="24" customWidth="1"/>
  </cols>
  <sheetData>
    <row r="1" spans="1:6">
      <c r="A1" t="s">
        <v>145</v>
      </c>
    </row>
    <row r="2" spans="1:6">
      <c r="A2" s="46" t="s">
        <v>146</v>
      </c>
      <c r="B2" s="46" t="s">
        <v>101</v>
      </c>
      <c r="C2" s="46" t="s">
        <v>147</v>
      </c>
      <c r="D2" s="55" t="s">
        <v>148</v>
      </c>
      <c r="E2" s="46"/>
      <c r="F2" s="46"/>
    </row>
  </sheetData>
  <phoneticPr fontId="3" type="noConversion"/>
  <pageMargins left="0.70866141732283472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반출증</vt:lpstr>
      <vt:lpstr>품명,업체,단위</vt:lpstr>
      <vt:lpstr>대훈</vt:lpstr>
      <vt:lpstr>Sheet1</vt:lpstr>
      <vt:lpstr>반출증!Print_Area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이호준</dc:creator>
  <cp:lastModifiedBy>한가람</cp:lastModifiedBy>
  <cp:lastPrinted>2025-11-12T00:37:33Z</cp:lastPrinted>
  <dcterms:created xsi:type="dcterms:W3CDTF">2024-01-04T08:16:20Z</dcterms:created>
  <dcterms:modified xsi:type="dcterms:W3CDTF">2026-03-12T06:58:21Z</dcterms:modified>
</cp:coreProperties>
</file>