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junsin/Documents/"/>
    </mc:Choice>
  </mc:AlternateContent>
  <xr:revisionPtr revIDLastSave="0" documentId="13_ncr:1_{F56843DF-7521-FD40-862A-CCB09BB587EF}" xr6:coauthVersionLast="47" xr6:coauthVersionMax="47" xr10:uidLastSave="{00000000-0000-0000-0000-000000000000}"/>
  <bookViews>
    <workbookView xWindow="0" yWindow="500" windowWidth="28800" windowHeight="16240" xr2:uid="{0D3690AB-7F7C-4146-99C0-39D685F96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G80" i="1"/>
  <c r="G70" i="1"/>
  <c r="F67" i="1"/>
  <c r="F69" i="1"/>
  <c r="F71" i="1"/>
  <c r="F72" i="1"/>
  <c r="F77" i="1"/>
  <c r="T30" i="1"/>
  <c r="T22" i="1"/>
  <c r="T23" i="1"/>
  <c r="T24" i="1"/>
  <c r="T25" i="1"/>
  <c r="T26" i="1"/>
  <c r="T27" i="1"/>
  <c r="T28" i="1"/>
  <c r="T29" i="1"/>
  <c r="T21" i="1"/>
  <c r="R32" i="1"/>
  <c r="G9" i="1"/>
  <c r="G12" i="1"/>
  <c r="G13" i="1"/>
  <c r="G8" i="1"/>
  <c r="F10" i="1"/>
  <c r="G10" i="1" s="1"/>
  <c r="J18" i="1"/>
  <c r="G15" i="1"/>
  <c r="G16" i="1"/>
  <c r="G17" i="1"/>
  <c r="G18" i="1"/>
  <c r="G19" i="1"/>
  <c r="G20" i="1"/>
  <c r="G14" i="1"/>
  <c r="J28" i="1"/>
  <c r="G22" i="1"/>
  <c r="G23" i="1"/>
  <c r="G24" i="1"/>
  <c r="G25" i="1"/>
  <c r="G26" i="1"/>
  <c r="G27" i="1"/>
  <c r="G29" i="1"/>
  <c r="G30" i="1"/>
  <c r="G21" i="1"/>
  <c r="J29" i="1"/>
  <c r="J23" i="1"/>
  <c r="J34" i="1"/>
  <c r="J33" i="1"/>
  <c r="J25" i="1"/>
  <c r="G32" i="1"/>
  <c r="G33" i="1"/>
  <c r="G34" i="1"/>
  <c r="G35" i="1"/>
  <c r="G36" i="1"/>
  <c r="G31" i="1"/>
  <c r="G38" i="1"/>
  <c r="G39" i="1"/>
  <c r="G40" i="1"/>
  <c r="G41" i="1"/>
  <c r="G42" i="1"/>
  <c r="G43" i="1"/>
  <c r="G44" i="1"/>
  <c r="G45" i="1"/>
  <c r="G46" i="1"/>
  <c r="G47" i="1"/>
  <c r="G48" i="1"/>
  <c r="G37" i="1"/>
  <c r="G50" i="1"/>
  <c r="G51" i="1"/>
  <c r="G52" i="1"/>
  <c r="G49" i="1"/>
  <c r="G54" i="1"/>
  <c r="G55" i="1"/>
  <c r="G57" i="1"/>
  <c r="G58" i="1"/>
  <c r="G53" i="1"/>
  <c r="G60" i="1"/>
  <c r="G61" i="1"/>
  <c r="G62" i="1"/>
  <c r="G63" i="1"/>
  <c r="G64" i="1"/>
  <c r="G65" i="1"/>
  <c r="G59" i="1"/>
</calcChain>
</file>

<file path=xl/sharedStrings.xml><?xml version="1.0" encoding="utf-8"?>
<sst xmlns="http://schemas.openxmlformats.org/spreadsheetml/2006/main" count="400" uniqueCount="144">
  <si>
    <t>트레블월릿</t>
    <phoneticPr fontId="1" type="noConversion"/>
  </si>
  <si>
    <t>충전</t>
    <phoneticPr fontId="1" type="noConversion"/>
  </si>
  <si>
    <t>현재 잔액</t>
    <phoneticPr fontId="1" type="noConversion"/>
  </si>
  <si>
    <t>cvs pharmacy</t>
    <phoneticPr fontId="1" type="noConversion"/>
  </si>
  <si>
    <t>poke work</t>
    <phoneticPr fontId="1" type="noConversion"/>
  </si>
  <si>
    <t xml:space="preserve">inn at longwood </t>
    <phoneticPr fontId="1" type="noConversion"/>
  </si>
  <si>
    <t>peterpan bus</t>
    <phoneticPr fontId="1" type="noConversion"/>
  </si>
  <si>
    <t>broad nosh</t>
    <phoneticPr fontId="1" type="noConversion"/>
  </si>
  <si>
    <t>tennis</t>
    <phoneticPr fontId="1" type="noConversion"/>
  </si>
  <si>
    <t>us open merchandise</t>
    <phoneticPr fontId="1" type="noConversion"/>
  </si>
  <si>
    <t>mta</t>
    <phoneticPr fontId="1" type="noConversion"/>
  </si>
  <si>
    <t>seven eleven</t>
    <phoneticPr fontId="1" type="noConversion"/>
  </si>
  <si>
    <t>red poke</t>
    <phoneticPr fontId="1" type="noConversion"/>
  </si>
  <si>
    <t>centra park boat</t>
    <phoneticPr fontId="1" type="noConversion"/>
  </si>
  <si>
    <t>domino convenience</t>
    <phoneticPr fontId="1" type="noConversion"/>
  </si>
  <si>
    <t>arabica dumbo</t>
    <phoneticPr fontId="1" type="noConversion"/>
  </si>
  <si>
    <t>joes pizza</t>
    <phoneticPr fontId="1" type="noConversion"/>
  </si>
  <si>
    <t>takumi taco</t>
    <phoneticPr fontId="1" type="noConversion"/>
  </si>
  <si>
    <t xml:space="preserve">stardust </t>
    <phoneticPr fontId="1" type="noConversion"/>
  </si>
  <si>
    <t>starbucks</t>
    <phoneticPr fontId="1" type="noConversion"/>
  </si>
  <si>
    <t>whole food</t>
    <phoneticPr fontId="1" type="noConversion"/>
  </si>
  <si>
    <t>ideal vending service</t>
    <phoneticPr fontId="1" type="noConversion"/>
  </si>
  <si>
    <t>sq fat witch bakery</t>
    <phoneticPr fontId="1" type="noConversion"/>
  </si>
  <si>
    <t>takumi taco chelse</t>
    <phoneticPr fontId="1" type="noConversion"/>
  </si>
  <si>
    <t>blue bottle</t>
    <phoneticPr fontId="1" type="noConversion"/>
  </si>
  <si>
    <t>moma museum</t>
    <phoneticPr fontId="1" type="noConversion"/>
  </si>
  <si>
    <t>manhattan plaza wine</t>
    <phoneticPr fontId="1" type="noConversion"/>
  </si>
  <si>
    <t xml:space="preserve">valla table </t>
    <phoneticPr fontId="1" type="noConversion"/>
  </si>
  <si>
    <t>MC Donald</t>
    <phoneticPr fontId="1" type="noConversion"/>
  </si>
  <si>
    <t>Viagogo Tennis</t>
    <phoneticPr fontId="1" type="noConversion"/>
  </si>
  <si>
    <t>Bounce</t>
    <phoneticPr fontId="1" type="noConversion"/>
  </si>
  <si>
    <t>McDonald</t>
    <phoneticPr fontId="1" type="noConversion"/>
  </si>
  <si>
    <t>현재까지 사용금액</t>
    <phoneticPr fontId="1" type="noConversion"/>
  </si>
  <si>
    <t>달러</t>
    <phoneticPr fontId="1" type="noConversion"/>
  </si>
  <si>
    <t>한화</t>
    <phoneticPr fontId="1" type="noConversion"/>
  </si>
  <si>
    <t>국민</t>
    <phoneticPr fontId="1" type="noConversion"/>
  </si>
  <si>
    <t>long wood medical</t>
    <phoneticPr fontId="1" type="noConversion"/>
  </si>
  <si>
    <t>kcp 결제대행 마이뱅크</t>
    <phoneticPr fontId="1" type="noConversion"/>
  </si>
  <si>
    <t>summit one vanderbilt</t>
    <phoneticPr fontId="1" type="noConversion"/>
  </si>
  <si>
    <t>wanderu</t>
    <phoneticPr fontId="1" type="noConversion"/>
  </si>
  <si>
    <t>at home trip</t>
    <phoneticPr fontId="1" type="noConversion"/>
  </si>
  <si>
    <t>peter pan bus</t>
    <phoneticPr fontId="1" type="noConversion"/>
  </si>
  <si>
    <t>peterpan</t>
    <phoneticPr fontId="1" type="noConversion"/>
  </si>
  <si>
    <t>합계</t>
    <phoneticPr fontId="1" type="noConversion"/>
  </si>
  <si>
    <t>현대</t>
    <phoneticPr fontId="1" type="noConversion"/>
  </si>
  <si>
    <t>athometirp</t>
    <phoneticPr fontId="1" type="noConversion"/>
  </si>
  <si>
    <t>uber</t>
    <phoneticPr fontId="1" type="noConversion"/>
  </si>
  <si>
    <t>subway</t>
    <phoneticPr fontId="1" type="noConversion"/>
  </si>
  <si>
    <t>citi bike</t>
    <phoneticPr fontId="1" type="noConversion"/>
  </si>
  <si>
    <t>맥주 2캔, 과자</t>
    <phoneticPr fontId="1" type="noConversion"/>
  </si>
  <si>
    <t>쌀국수, 볶음밥, 에피타이저, 사이다</t>
    <phoneticPr fontId="1" type="noConversion"/>
  </si>
  <si>
    <t>콜라</t>
    <phoneticPr fontId="1" type="noConversion"/>
  </si>
  <si>
    <t>빵 2개</t>
    <phoneticPr fontId="1" type="noConversion"/>
  </si>
  <si>
    <t>us open 2인</t>
    <phoneticPr fontId="1" type="noConversion"/>
  </si>
  <si>
    <t>짐 보관 7일, 캐리어 2개</t>
    <phoneticPr fontId="1" type="noConversion"/>
  </si>
  <si>
    <t>해피밀 2세트</t>
    <phoneticPr fontId="1" type="noConversion"/>
  </si>
  <si>
    <t>식사</t>
    <phoneticPr fontId="1" type="noConversion"/>
  </si>
  <si>
    <t>여가</t>
    <phoneticPr fontId="1" type="noConversion"/>
  </si>
  <si>
    <t>필수</t>
    <phoneticPr fontId="1" type="noConversion"/>
  </si>
  <si>
    <t>아침</t>
    <phoneticPr fontId="1" type="noConversion"/>
  </si>
  <si>
    <t>점심</t>
    <phoneticPr fontId="1" type="noConversion"/>
  </si>
  <si>
    <t>음료</t>
    <phoneticPr fontId="1" type="noConversion"/>
  </si>
  <si>
    <t>저녁</t>
    <phoneticPr fontId="1" type="noConversion"/>
  </si>
  <si>
    <t>야식</t>
    <phoneticPr fontId="1" type="noConversion"/>
  </si>
  <si>
    <t>샌드위치, 아아, 과일컵, 물</t>
    <phoneticPr fontId="1" type="noConversion"/>
  </si>
  <si>
    <t>요거트, 콜라, 단백질드링크</t>
    <phoneticPr fontId="1" type="noConversion"/>
  </si>
  <si>
    <t>아아</t>
    <phoneticPr fontId="1" type="noConversion"/>
  </si>
  <si>
    <t>포케 2개</t>
    <phoneticPr fontId="1" type="noConversion"/>
  </si>
  <si>
    <t>와인 1병, 와인 따개</t>
    <phoneticPr fontId="1" type="noConversion"/>
  </si>
  <si>
    <t>엽서 1장</t>
    <phoneticPr fontId="1" type="noConversion"/>
  </si>
  <si>
    <t>베이글, 아메, 물</t>
    <phoneticPr fontId="1" type="noConversion"/>
  </si>
  <si>
    <t>현금</t>
    <phoneticPr fontId="1" type="noConversion"/>
  </si>
  <si>
    <t>트레블월렛</t>
    <phoneticPr fontId="1" type="noConversion"/>
  </si>
  <si>
    <t>할랄가이즈</t>
    <phoneticPr fontId="1" type="noConversion"/>
  </si>
  <si>
    <t>플래터 스몰 1개(9불), 레귤러 1개(11불), 콜라(3불)</t>
    <phoneticPr fontId="1" type="noConversion"/>
  </si>
  <si>
    <t>라떼 2잔(14.5불+세금)</t>
    <phoneticPr fontId="1" type="noConversion"/>
  </si>
  <si>
    <t>쇼핑</t>
    <phoneticPr fontId="1" type="noConversion"/>
  </si>
  <si>
    <t>자전거(현준)</t>
    <phoneticPr fontId="1" type="noConversion"/>
  </si>
  <si>
    <t>베이글 2개, 커피 2잔</t>
    <phoneticPr fontId="1" type="noConversion"/>
  </si>
  <si>
    <t>첼시마켓 타코(런치박스 15불, 맥주 각각 9불)</t>
    <phoneticPr fontId="1" type="noConversion"/>
  </si>
  <si>
    <t>브라우니 베이비 사이즈 2개</t>
    <phoneticPr fontId="1" type="noConversion"/>
  </si>
  <si>
    <t>커피 아메, 애플에스프레소</t>
    <phoneticPr fontId="1" type="noConversion"/>
  </si>
  <si>
    <t>게토레이</t>
    <phoneticPr fontId="1" type="noConversion"/>
  </si>
  <si>
    <t>가판대</t>
    <phoneticPr fontId="1" type="noConversion"/>
  </si>
  <si>
    <t>밥, 치킨</t>
    <phoneticPr fontId="1" type="noConversion"/>
  </si>
  <si>
    <t>에너지주스</t>
    <phoneticPr fontId="1" type="noConversion"/>
  </si>
  <si>
    <t>리틀아일랜드-&gt;소호(지민)</t>
    <phoneticPr fontId="1" type="noConversion"/>
  </si>
  <si>
    <t>리틀아일랜드-&gt;소호(현준)</t>
    <phoneticPr fontId="1" type="noConversion"/>
  </si>
  <si>
    <t>소호-&gt;숙소(현준)</t>
    <phoneticPr fontId="1" type="noConversion"/>
  </si>
  <si>
    <t>소호-&gt;숙소(지민)</t>
    <phoneticPr fontId="1" type="noConversion"/>
  </si>
  <si>
    <t>미상</t>
    <phoneticPr fontId="1" type="noConversion"/>
  </si>
  <si>
    <t>교통</t>
    <phoneticPr fontId="1" type="noConversion"/>
  </si>
  <si>
    <t>간식</t>
    <phoneticPr fontId="1" type="noConversion"/>
  </si>
  <si>
    <t>포케(제육)</t>
    <phoneticPr fontId="1" type="noConversion"/>
  </si>
  <si>
    <t>서빙 노래 식당(메뉴 2개, 맥주 2잔 80불, 세금 7불, 세금 16불)</t>
    <phoneticPr fontId="1" type="noConversion"/>
  </si>
  <si>
    <t>아메리카노</t>
    <phoneticPr fontId="1" type="noConversion"/>
  </si>
  <si>
    <t>첼시마켓 타코 팁</t>
    <phoneticPr fontId="1" type="noConversion"/>
  </si>
  <si>
    <t>숙소-&gt;메트로폴리탄(현준)</t>
    <phoneticPr fontId="1" type="noConversion"/>
  </si>
  <si>
    <t>메트로포리탄-&gt;숙소(현준)</t>
    <phoneticPr fontId="1" type="noConversion"/>
  </si>
  <si>
    <t>* 지민 별도</t>
    <phoneticPr fontId="1" type="noConversion"/>
  </si>
  <si>
    <t>팁</t>
    <phoneticPr fontId="1" type="noConversion"/>
  </si>
  <si>
    <t>mbta mticket</t>
    <phoneticPr fontId="1" type="noConversion"/>
  </si>
  <si>
    <t>비어샵 -&gt; 사우스스테이션(현준, 보스턴)</t>
    <phoneticPr fontId="1" type="noConversion"/>
  </si>
  <si>
    <t>피자 3조각, 콜라</t>
    <phoneticPr fontId="1" type="noConversion"/>
  </si>
  <si>
    <t>커피 아메, 라떼</t>
    <phoneticPr fontId="1" type="noConversion"/>
  </si>
  <si>
    <t>음료 2개, 쿠키 1개</t>
    <phoneticPr fontId="1" type="noConversion"/>
  </si>
  <si>
    <t>보트 1시간</t>
    <phoneticPr fontId="1" type="noConversion"/>
  </si>
  <si>
    <t>숙소-&gt;브루클린 다리(현준)</t>
    <phoneticPr fontId="1" type="noConversion"/>
  </si>
  <si>
    <t>브루클린 -&gt; 센트럴파크(현준)</t>
    <phoneticPr fontId="1" type="noConversion"/>
  </si>
  <si>
    <t>센트럴파크 -&gt; 숙소(현준)</t>
    <phoneticPr fontId="1" type="noConversion"/>
  </si>
  <si>
    <t>자전거 : 브루클린다리-&gt;도미노공원</t>
    <phoneticPr fontId="1" type="noConversion"/>
  </si>
  <si>
    <t>* 현준 카드 아직 안 떠서 금액 미확정</t>
    <phoneticPr fontId="1" type="noConversion"/>
  </si>
  <si>
    <t>물 2병</t>
    <phoneticPr fontId="1" type="noConversion"/>
  </si>
  <si>
    <t>허니듀스 2잔</t>
    <phoneticPr fontId="1" type="noConversion"/>
  </si>
  <si>
    <t>치킨 감자 콜라 2잔</t>
    <phoneticPr fontId="1" type="noConversion"/>
  </si>
  <si>
    <t>요거트, 음료, 탄산수</t>
    <phoneticPr fontId="1" type="noConversion"/>
  </si>
  <si>
    <t>기념품 : 모자, 키링, 뱃지, 담요</t>
    <phoneticPr fontId="1" type="noConversion"/>
  </si>
  <si>
    <t>숙소-&gt;테니스 경기장</t>
    <phoneticPr fontId="1" type="noConversion"/>
  </si>
  <si>
    <t>물</t>
    <phoneticPr fontId="1" type="noConversion"/>
  </si>
  <si>
    <t>버스 시간 변경</t>
    <phoneticPr fontId="1" type="noConversion"/>
  </si>
  <si>
    <t xml:space="preserve">음료 2개 </t>
    <phoneticPr fontId="1" type="noConversion"/>
  </si>
  <si>
    <t>150불 결제, 87불 제외하고 보증금이라 반환 예정</t>
    <phoneticPr fontId="1" type="noConversion"/>
  </si>
  <si>
    <t>숙소</t>
    <phoneticPr fontId="1" type="noConversion"/>
  </si>
  <si>
    <t xml:space="preserve">사우스스테이션(현준, 보스턴) -&gt;비어샵 </t>
    <phoneticPr fontId="1" type="noConversion"/>
  </si>
  <si>
    <t>사용금액</t>
    <phoneticPr fontId="1" type="noConversion"/>
  </si>
  <si>
    <t xml:space="preserve">충전금액 </t>
    <phoneticPr fontId="1" type="noConversion"/>
  </si>
  <si>
    <t>잔액</t>
    <phoneticPr fontId="1" type="noConversion"/>
  </si>
  <si>
    <t>사용 1573.73+반환예정 63</t>
    <phoneticPr fontId="1" type="noConversion"/>
  </si>
  <si>
    <t>환율</t>
    <phoneticPr fontId="1" type="noConversion"/>
  </si>
  <si>
    <t>숙소 이용료(보스턴 1박)</t>
    <phoneticPr fontId="1" type="noConversion"/>
  </si>
  <si>
    <t>여행자 보험</t>
    <phoneticPr fontId="1" type="noConversion"/>
  </si>
  <si>
    <t>사우스스테이션-&gt;롱우드메디칼</t>
    <phoneticPr fontId="1" type="noConversion"/>
  </si>
  <si>
    <t>써밋전망대 2인</t>
    <phoneticPr fontId="1" type="noConversion"/>
  </si>
  <si>
    <t>버스 수수료</t>
    <phoneticPr fontId="1" type="noConversion"/>
  </si>
  <si>
    <t>스마트패스 pick 4, 2인</t>
    <phoneticPr fontId="1" type="noConversion"/>
  </si>
  <si>
    <t>메트로폴리탄, 모마미술관 추가 지불</t>
    <phoneticPr fontId="1" type="noConversion"/>
  </si>
  <si>
    <t>보스턴-&gt;뉴욕 버스 2인</t>
    <phoneticPr fontId="1" type="noConversion"/>
  </si>
  <si>
    <t>뉴욕-&gt;보스턴 버스 2인</t>
    <phoneticPr fontId="1" type="noConversion"/>
  </si>
  <si>
    <t>알라딘 뮤지컬 2인</t>
    <phoneticPr fontId="1" type="noConversion"/>
  </si>
  <si>
    <t>* 한화에서 임의로 환율 나눠서 달러 계산함</t>
    <phoneticPr fontId="1" type="noConversion"/>
  </si>
  <si>
    <t xml:space="preserve">필수 </t>
    <phoneticPr fontId="1" type="noConversion"/>
  </si>
  <si>
    <t>* 달러에서 임의로 환율 곱해서 한화 계산함</t>
    <phoneticPr fontId="1" type="noConversion"/>
  </si>
  <si>
    <t>위 합계 370만 + 숙소 182만</t>
    <phoneticPr fontId="1" type="noConversion"/>
  </si>
  <si>
    <t>* 46불 제외 70불(93,450원) 현준 환수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</si>
</sst>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2" borderId="0" xfId="0" applyFill="1">
      <alignment vertical="center"/>
    </xf>
    <xf numFmtId="4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CFB-4655-ED4E-8E1F-7855478A269C}">
  <dimension ref="A2:V80"/>
  <sheetViews>
    <sheetView tabSelected="1" topLeftCell="F1" workbookViewId="0">
      <selection activeCell="S8" sqref="S8"/>
    </sheetView>
  </sheetViews>
  <sheetFormatPr baseColWidth="10" defaultRowHeight="18"/>
  <cols>
    <col min="4" max="4" width="18.7109375" bestFit="1" customWidth="1"/>
    <col min="5" max="5" width="52.85546875" bestFit="1" customWidth="1"/>
    <col min="7" max="7" width="10.7109375" style="1"/>
    <col min="12" max="12" width="20" bestFit="1" customWidth="1"/>
  </cols>
  <sheetData>
    <row r="2" spans="1:22">
      <c r="K2">
        <f>31419+3293+28077+3855.55*6+8691+3269</f>
        <v>97882.3</v>
      </c>
    </row>
    <row r="5" spans="1:22">
      <c r="D5" t="s">
        <v>0</v>
      </c>
      <c r="Q5" t="s">
        <v>35</v>
      </c>
      <c r="T5" t="s">
        <v>44</v>
      </c>
    </row>
    <row r="6" spans="1:22">
      <c r="D6" t="s">
        <v>2</v>
      </c>
      <c r="E6">
        <v>113.27</v>
      </c>
      <c r="Q6">
        <v>8.2200000000000006</v>
      </c>
      <c r="R6" t="s">
        <v>36</v>
      </c>
      <c r="S6">
        <v>39871</v>
      </c>
      <c r="T6">
        <v>8.18</v>
      </c>
      <c r="U6" t="s">
        <v>45</v>
      </c>
      <c r="V6">
        <v>404899</v>
      </c>
    </row>
    <row r="7" spans="1:22">
      <c r="D7" t="s">
        <v>32</v>
      </c>
      <c r="Q7">
        <v>8.2100000000000009</v>
      </c>
      <c r="R7" t="s">
        <v>37</v>
      </c>
      <c r="S7">
        <v>18936</v>
      </c>
      <c r="T7">
        <v>8.2100000000000009</v>
      </c>
      <c r="U7" t="s">
        <v>46</v>
      </c>
      <c r="V7">
        <v>36655</v>
      </c>
    </row>
    <row r="8" spans="1:22">
      <c r="A8">
        <v>8.2899999999999991</v>
      </c>
      <c r="B8" t="s">
        <v>56</v>
      </c>
      <c r="C8" t="s">
        <v>61</v>
      </c>
      <c r="D8" t="s">
        <v>3</v>
      </c>
      <c r="E8" t="s">
        <v>120</v>
      </c>
      <c r="F8">
        <v>4.58</v>
      </c>
      <c r="G8" s="1">
        <f>F8*1350</f>
        <v>6183</v>
      </c>
      <c r="H8" t="s">
        <v>72</v>
      </c>
      <c r="Q8">
        <v>8.19</v>
      </c>
      <c r="R8" t="s">
        <v>38</v>
      </c>
      <c r="S8">
        <v>150.38499999999999</v>
      </c>
      <c r="T8">
        <v>8.2200000000000006</v>
      </c>
      <c r="U8" t="s">
        <v>47</v>
      </c>
      <c r="V8" s="2">
        <v>3292</v>
      </c>
    </row>
    <row r="9" spans="1:22">
      <c r="B9" t="s">
        <v>56</v>
      </c>
      <c r="C9" t="s">
        <v>62</v>
      </c>
      <c r="D9" t="s">
        <v>4</v>
      </c>
      <c r="E9" t="s">
        <v>67</v>
      </c>
      <c r="F9">
        <v>34.130000000000003</v>
      </c>
      <c r="G9" s="1">
        <f t="shared" ref="G9:G13" si="0">F9*1350</f>
        <v>46075.5</v>
      </c>
      <c r="H9" t="s">
        <v>72</v>
      </c>
      <c r="Q9">
        <v>8.18</v>
      </c>
      <c r="R9" t="s">
        <v>39</v>
      </c>
      <c r="S9">
        <v>5456</v>
      </c>
      <c r="T9">
        <v>8.23</v>
      </c>
      <c r="U9" t="s">
        <v>48</v>
      </c>
      <c r="V9" s="2">
        <v>28339</v>
      </c>
    </row>
    <row r="10" spans="1:22">
      <c r="B10" t="s">
        <v>58</v>
      </c>
      <c r="C10" t="s">
        <v>122</v>
      </c>
      <c r="D10" t="s">
        <v>5</v>
      </c>
      <c r="E10" t="s">
        <v>121</v>
      </c>
      <c r="F10">
        <f>29*3</f>
        <v>87</v>
      </c>
      <c r="G10" s="1">
        <f t="shared" si="0"/>
        <v>117450</v>
      </c>
      <c r="H10" t="s">
        <v>72</v>
      </c>
      <c r="Q10">
        <v>8.18</v>
      </c>
      <c r="R10" t="s">
        <v>39</v>
      </c>
      <c r="S10">
        <v>5456</v>
      </c>
      <c r="T10">
        <v>8.26</v>
      </c>
      <c r="U10" t="s">
        <v>10</v>
      </c>
      <c r="V10">
        <v>3942</v>
      </c>
    </row>
    <row r="11" spans="1:22">
      <c r="B11" t="s">
        <v>58</v>
      </c>
      <c r="C11" t="s">
        <v>91</v>
      </c>
      <c r="D11" t="s">
        <v>101</v>
      </c>
      <c r="E11" t="s">
        <v>123</v>
      </c>
      <c r="F11">
        <v>2.4</v>
      </c>
      <c r="G11" s="1">
        <v>3269</v>
      </c>
      <c r="H11" t="s">
        <v>44</v>
      </c>
      <c r="I11" t="s">
        <v>99</v>
      </c>
      <c r="J11">
        <v>3269</v>
      </c>
      <c r="K11" t="s">
        <v>111</v>
      </c>
      <c r="Q11">
        <v>8.18</v>
      </c>
      <c r="R11" t="s">
        <v>40</v>
      </c>
      <c r="S11">
        <v>328219</v>
      </c>
      <c r="T11">
        <v>8.25</v>
      </c>
      <c r="U11" t="s">
        <v>10</v>
      </c>
      <c r="V11" s="2">
        <v>3942</v>
      </c>
    </row>
    <row r="12" spans="1:22">
      <c r="B12" t="s">
        <v>58</v>
      </c>
      <c r="C12" t="s">
        <v>91</v>
      </c>
      <c r="D12" t="s">
        <v>6</v>
      </c>
      <c r="E12" t="s">
        <v>119</v>
      </c>
      <c r="F12">
        <v>20</v>
      </c>
      <c r="G12" s="1">
        <f t="shared" si="0"/>
        <v>27000</v>
      </c>
      <c r="H12" t="s">
        <v>72</v>
      </c>
      <c r="Q12">
        <v>8.18</v>
      </c>
      <c r="R12" t="s">
        <v>40</v>
      </c>
      <c r="S12">
        <v>213342</v>
      </c>
    </row>
    <row r="13" spans="1:22">
      <c r="B13" t="s">
        <v>56</v>
      </c>
      <c r="C13" t="s">
        <v>59</v>
      </c>
      <c r="D13" t="s">
        <v>7</v>
      </c>
      <c r="E13" t="s">
        <v>78</v>
      </c>
      <c r="F13">
        <v>32.9</v>
      </c>
      <c r="G13" s="1">
        <f t="shared" si="0"/>
        <v>44415</v>
      </c>
      <c r="H13" t="s">
        <v>72</v>
      </c>
      <c r="Q13">
        <v>8.18</v>
      </c>
      <c r="R13" t="s">
        <v>41</v>
      </c>
      <c r="S13">
        <v>122519</v>
      </c>
    </row>
    <row r="14" spans="1:22">
      <c r="A14">
        <v>8.2799999999999994</v>
      </c>
      <c r="B14" t="s">
        <v>56</v>
      </c>
      <c r="C14" t="s">
        <v>62</v>
      </c>
      <c r="D14" t="s">
        <v>3</v>
      </c>
      <c r="E14" t="s">
        <v>115</v>
      </c>
      <c r="F14">
        <v>9.4</v>
      </c>
      <c r="G14" s="1">
        <f>F14*1350</f>
        <v>12690</v>
      </c>
      <c r="H14" t="s">
        <v>72</v>
      </c>
      <c r="Q14">
        <v>8.18</v>
      </c>
      <c r="R14" t="s">
        <v>42</v>
      </c>
      <c r="S14">
        <v>114355</v>
      </c>
    </row>
    <row r="15" spans="1:22">
      <c r="B15" t="s">
        <v>56</v>
      </c>
      <c r="C15" t="s">
        <v>60</v>
      </c>
      <c r="D15" t="s">
        <v>8</v>
      </c>
      <c r="E15" t="s">
        <v>114</v>
      </c>
      <c r="F15">
        <v>34</v>
      </c>
      <c r="G15" s="1">
        <f t="shared" ref="G15:G20" si="1">F15*1350</f>
        <v>45900</v>
      </c>
      <c r="H15" t="s">
        <v>72</v>
      </c>
      <c r="R15" t="s">
        <v>43</v>
      </c>
      <c r="S15">
        <v>848330</v>
      </c>
      <c r="U15" t="s">
        <v>43</v>
      </c>
      <c r="V15">
        <v>481069</v>
      </c>
    </row>
    <row r="16" spans="1:22">
      <c r="B16" t="s">
        <v>56</v>
      </c>
      <c r="C16" t="s">
        <v>61</v>
      </c>
      <c r="D16" t="s">
        <v>8</v>
      </c>
      <c r="E16" t="s">
        <v>113</v>
      </c>
      <c r="F16">
        <v>52.9</v>
      </c>
      <c r="G16" s="1">
        <f t="shared" si="1"/>
        <v>71415</v>
      </c>
      <c r="H16" t="s">
        <v>72</v>
      </c>
    </row>
    <row r="17" spans="1:20">
      <c r="B17" t="s">
        <v>57</v>
      </c>
      <c r="C17" t="s">
        <v>76</v>
      </c>
      <c r="D17" t="s">
        <v>9</v>
      </c>
      <c r="E17" t="s">
        <v>116</v>
      </c>
      <c r="F17">
        <v>116.21</v>
      </c>
      <c r="G17" s="1">
        <f t="shared" si="1"/>
        <v>156883.5</v>
      </c>
      <c r="H17" t="s">
        <v>72</v>
      </c>
      <c r="I17" t="s">
        <v>143</v>
      </c>
    </row>
    <row r="18" spans="1:20">
      <c r="B18" t="s">
        <v>58</v>
      </c>
      <c r="C18" t="s">
        <v>91</v>
      </c>
      <c r="D18" t="s">
        <v>10</v>
      </c>
      <c r="E18" t="s">
        <v>117</v>
      </c>
      <c r="F18">
        <v>2.9</v>
      </c>
      <c r="G18" s="1">
        <f t="shared" si="1"/>
        <v>3915</v>
      </c>
      <c r="H18" t="s">
        <v>72</v>
      </c>
      <c r="I18" t="s">
        <v>99</v>
      </c>
      <c r="J18">
        <f>2.9*1329.5</f>
        <v>3855.5499999999997</v>
      </c>
    </row>
    <row r="19" spans="1:20">
      <c r="B19" t="s">
        <v>56</v>
      </c>
      <c r="C19" t="s">
        <v>118</v>
      </c>
      <c r="D19" t="s">
        <v>11</v>
      </c>
      <c r="E19" t="s">
        <v>112</v>
      </c>
      <c r="F19">
        <v>4.46</v>
      </c>
      <c r="G19" s="1">
        <f t="shared" si="1"/>
        <v>6021</v>
      </c>
      <c r="H19" t="s">
        <v>72</v>
      </c>
    </row>
    <row r="20" spans="1:20">
      <c r="B20" t="s">
        <v>56</v>
      </c>
      <c r="C20" t="s">
        <v>59</v>
      </c>
      <c r="D20" t="s">
        <v>7</v>
      </c>
      <c r="E20" t="s">
        <v>78</v>
      </c>
      <c r="F20">
        <v>33.17</v>
      </c>
      <c r="G20" s="1">
        <f t="shared" si="1"/>
        <v>44779.5</v>
      </c>
      <c r="H20" t="s">
        <v>72</v>
      </c>
      <c r="Q20" s="1" t="s">
        <v>1</v>
      </c>
      <c r="R20" t="s">
        <v>33</v>
      </c>
      <c r="S20" t="s">
        <v>34</v>
      </c>
      <c r="T20" t="s">
        <v>128</v>
      </c>
    </row>
    <row r="21" spans="1:20">
      <c r="A21">
        <v>8.27</v>
      </c>
      <c r="B21" t="s">
        <v>56</v>
      </c>
      <c r="C21" t="s">
        <v>90</v>
      </c>
      <c r="D21" t="s">
        <v>11</v>
      </c>
      <c r="F21">
        <v>12.04</v>
      </c>
      <c r="G21" s="1">
        <f>F21*1350</f>
        <v>16253.999999999998</v>
      </c>
      <c r="H21" t="s">
        <v>72</v>
      </c>
      <c r="Q21">
        <v>8.2200000000000006</v>
      </c>
      <c r="R21">
        <v>200</v>
      </c>
      <c r="S21" s="1">
        <v>267400</v>
      </c>
      <c r="T21">
        <f>S21/R21</f>
        <v>1337</v>
      </c>
    </row>
    <row r="22" spans="1:20">
      <c r="B22" t="s">
        <v>56</v>
      </c>
      <c r="C22" t="s">
        <v>62</v>
      </c>
      <c r="D22" t="s">
        <v>12</v>
      </c>
      <c r="E22" t="s">
        <v>67</v>
      </c>
      <c r="F22">
        <v>31.57</v>
      </c>
      <c r="G22" s="1">
        <f t="shared" ref="G22:G30" si="2">F22*1350</f>
        <v>42619.5</v>
      </c>
      <c r="H22" t="s">
        <v>72</v>
      </c>
      <c r="Q22">
        <v>8.2200000000000006</v>
      </c>
      <c r="R22">
        <v>500</v>
      </c>
      <c r="S22" s="1">
        <v>669750</v>
      </c>
      <c r="T22">
        <f t="shared" ref="T22:T30" si="3">S22/R22</f>
        <v>1339.5</v>
      </c>
    </row>
    <row r="23" spans="1:20">
      <c r="B23" t="s">
        <v>58</v>
      </c>
      <c r="C23" t="s">
        <v>91</v>
      </c>
      <c r="D23" t="s">
        <v>10</v>
      </c>
      <c r="E23" t="s">
        <v>109</v>
      </c>
      <c r="F23">
        <v>2.9</v>
      </c>
      <c r="G23" s="1">
        <f t="shared" si="2"/>
        <v>3915</v>
      </c>
      <c r="H23" t="s">
        <v>72</v>
      </c>
      <c r="I23" t="s">
        <v>99</v>
      </c>
      <c r="J23">
        <f>2.9*1329.5</f>
        <v>3855.5499999999997</v>
      </c>
      <c r="Q23">
        <v>8.23</v>
      </c>
      <c r="R23">
        <v>300</v>
      </c>
      <c r="S23" s="1">
        <v>398700</v>
      </c>
      <c r="T23">
        <f t="shared" si="3"/>
        <v>1329</v>
      </c>
    </row>
    <row r="24" spans="1:20">
      <c r="B24" t="s">
        <v>57</v>
      </c>
      <c r="C24" t="s">
        <v>57</v>
      </c>
      <c r="D24" t="s">
        <v>13</v>
      </c>
      <c r="E24" t="s">
        <v>106</v>
      </c>
      <c r="F24">
        <v>27.22</v>
      </c>
      <c r="G24" s="1">
        <f t="shared" si="2"/>
        <v>36747</v>
      </c>
      <c r="H24" t="s">
        <v>72</v>
      </c>
      <c r="Q24">
        <v>8.26</v>
      </c>
      <c r="R24">
        <v>100</v>
      </c>
      <c r="S24" s="1">
        <v>132900</v>
      </c>
      <c r="T24">
        <f t="shared" si="3"/>
        <v>1329</v>
      </c>
    </row>
    <row r="25" spans="1:20">
      <c r="B25" t="s">
        <v>58</v>
      </c>
      <c r="C25" t="s">
        <v>91</v>
      </c>
      <c r="D25" t="s">
        <v>10</v>
      </c>
      <c r="E25" t="s">
        <v>108</v>
      </c>
      <c r="F25">
        <v>2.9</v>
      </c>
      <c r="G25" s="1">
        <f t="shared" si="2"/>
        <v>3915</v>
      </c>
      <c r="H25" t="s">
        <v>72</v>
      </c>
      <c r="I25" t="s">
        <v>99</v>
      </c>
      <c r="J25">
        <f>2.9*1329.5</f>
        <v>3855.5499999999997</v>
      </c>
      <c r="Q25">
        <v>8.27</v>
      </c>
      <c r="R25">
        <v>100</v>
      </c>
      <c r="S25" s="1">
        <v>133200</v>
      </c>
      <c r="T25">
        <f t="shared" si="3"/>
        <v>1332</v>
      </c>
    </row>
    <row r="26" spans="1:20">
      <c r="B26" t="s">
        <v>56</v>
      </c>
      <c r="C26" t="s">
        <v>92</v>
      </c>
      <c r="D26" t="s">
        <v>14</v>
      </c>
      <c r="E26" t="s">
        <v>105</v>
      </c>
      <c r="F26">
        <v>8.2899999999999991</v>
      </c>
      <c r="G26" s="1">
        <f t="shared" si="2"/>
        <v>11191.499999999998</v>
      </c>
      <c r="H26" t="s">
        <v>72</v>
      </c>
      <c r="Q26">
        <v>8.2799999999999994</v>
      </c>
      <c r="R26">
        <v>200</v>
      </c>
      <c r="S26" s="1">
        <v>267380</v>
      </c>
      <c r="T26">
        <f t="shared" si="3"/>
        <v>1336.9</v>
      </c>
    </row>
    <row r="27" spans="1:20">
      <c r="B27" t="s">
        <v>56</v>
      </c>
      <c r="C27" t="s">
        <v>61</v>
      </c>
      <c r="D27" t="s">
        <v>15</v>
      </c>
      <c r="E27" t="s">
        <v>104</v>
      </c>
      <c r="F27">
        <v>12.25</v>
      </c>
      <c r="G27" s="1">
        <f t="shared" si="2"/>
        <v>16537.5</v>
      </c>
      <c r="H27" t="s">
        <v>72</v>
      </c>
      <c r="Q27">
        <v>8.2899999999999991</v>
      </c>
      <c r="R27">
        <v>100</v>
      </c>
      <c r="S27" s="1">
        <v>133550</v>
      </c>
      <c r="T27">
        <f t="shared" si="3"/>
        <v>1335.5</v>
      </c>
    </row>
    <row r="28" spans="1:20">
      <c r="B28" t="s">
        <v>57</v>
      </c>
      <c r="C28" t="s">
        <v>57</v>
      </c>
      <c r="D28" t="s">
        <v>48</v>
      </c>
      <c r="E28" t="s">
        <v>110</v>
      </c>
      <c r="F28">
        <v>6.4</v>
      </c>
      <c r="G28" s="1">
        <v>8691</v>
      </c>
      <c r="H28" t="s">
        <v>44</v>
      </c>
      <c r="I28" t="s">
        <v>99</v>
      </c>
      <c r="J28">
        <f>6516+2175</f>
        <v>8691</v>
      </c>
      <c r="K28" t="s">
        <v>111</v>
      </c>
      <c r="Q28">
        <v>8.2899999999999991</v>
      </c>
      <c r="R28">
        <v>150</v>
      </c>
      <c r="S28" s="1">
        <v>200250</v>
      </c>
      <c r="T28">
        <f t="shared" si="3"/>
        <v>1335</v>
      </c>
    </row>
    <row r="29" spans="1:20">
      <c r="B29" t="s">
        <v>58</v>
      </c>
      <c r="C29" t="s">
        <v>91</v>
      </c>
      <c r="D29" t="s">
        <v>10</v>
      </c>
      <c r="E29" t="s">
        <v>107</v>
      </c>
      <c r="F29">
        <v>2.9</v>
      </c>
      <c r="G29" s="1">
        <f t="shared" si="2"/>
        <v>3915</v>
      </c>
      <c r="H29" t="s">
        <v>72</v>
      </c>
      <c r="I29" t="s">
        <v>99</v>
      </c>
      <c r="J29">
        <f>2.9*1329.5</f>
        <v>3855.5499999999997</v>
      </c>
      <c r="Q29">
        <v>8.2899999999999991</v>
      </c>
      <c r="R29">
        <v>100</v>
      </c>
      <c r="S29" s="1">
        <v>133500</v>
      </c>
      <c r="T29">
        <f t="shared" si="3"/>
        <v>1335</v>
      </c>
    </row>
    <row r="30" spans="1:20">
      <c r="B30" t="s">
        <v>56</v>
      </c>
      <c r="C30" t="s">
        <v>60</v>
      </c>
      <c r="D30" t="s">
        <v>16</v>
      </c>
      <c r="E30" t="s">
        <v>103</v>
      </c>
      <c r="F30">
        <v>20.5</v>
      </c>
      <c r="G30" s="1">
        <f t="shared" si="2"/>
        <v>27675</v>
      </c>
      <c r="H30" t="s">
        <v>72</v>
      </c>
      <c r="Q30" t="s">
        <v>43</v>
      </c>
      <c r="R30">
        <v>1750</v>
      </c>
      <c r="S30">
        <v>2336630</v>
      </c>
      <c r="T30">
        <f t="shared" si="3"/>
        <v>1335.2171428571428</v>
      </c>
    </row>
    <row r="31" spans="1:20">
      <c r="A31">
        <v>8.26</v>
      </c>
      <c r="B31" t="s">
        <v>56</v>
      </c>
      <c r="C31" t="s">
        <v>100</v>
      </c>
      <c r="D31" t="s">
        <v>17</v>
      </c>
      <c r="E31" t="s">
        <v>96</v>
      </c>
      <c r="F31">
        <v>5</v>
      </c>
      <c r="G31" s="1">
        <f>F31*1350</f>
        <v>6750</v>
      </c>
      <c r="H31" t="s">
        <v>72</v>
      </c>
    </row>
    <row r="32" spans="1:20">
      <c r="B32" t="s">
        <v>56</v>
      </c>
      <c r="C32" t="s">
        <v>62</v>
      </c>
      <c r="D32" t="s">
        <v>18</v>
      </c>
      <c r="E32" t="s">
        <v>94</v>
      </c>
      <c r="F32">
        <v>103.75</v>
      </c>
      <c r="G32" s="1">
        <f t="shared" ref="G32:G36" si="4">F32*1350</f>
        <v>140062.5</v>
      </c>
      <c r="H32" t="s">
        <v>72</v>
      </c>
      <c r="Q32" t="s">
        <v>124</v>
      </c>
      <c r="R32">
        <f>1573.73+63</f>
        <v>1636.73</v>
      </c>
      <c r="S32" t="s">
        <v>127</v>
      </c>
    </row>
    <row r="33" spans="1:18">
      <c r="B33" t="s">
        <v>58</v>
      </c>
      <c r="C33" t="s">
        <v>91</v>
      </c>
      <c r="D33" t="s">
        <v>10</v>
      </c>
      <c r="E33" t="s">
        <v>97</v>
      </c>
      <c r="F33">
        <v>2.9</v>
      </c>
      <c r="G33" s="1">
        <f t="shared" si="4"/>
        <v>3915</v>
      </c>
      <c r="H33" t="s">
        <v>72</v>
      </c>
      <c r="I33" t="s">
        <v>99</v>
      </c>
      <c r="J33">
        <f>2.9*1329.5</f>
        <v>3855.5499999999997</v>
      </c>
      <c r="Q33" t="s">
        <v>125</v>
      </c>
      <c r="R33">
        <v>1750</v>
      </c>
    </row>
    <row r="34" spans="1:18">
      <c r="B34" t="s">
        <v>58</v>
      </c>
      <c r="C34" t="s">
        <v>91</v>
      </c>
      <c r="D34" t="s">
        <v>10</v>
      </c>
      <c r="E34" t="s">
        <v>98</v>
      </c>
      <c r="F34">
        <v>2.9</v>
      </c>
      <c r="G34" s="1">
        <f t="shared" si="4"/>
        <v>3915</v>
      </c>
      <c r="H34" t="s">
        <v>72</v>
      </c>
      <c r="I34" t="s">
        <v>99</v>
      </c>
      <c r="J34">
        <f>2.9*1329.5</f>
        <v>3855.5499999999997</v>
      </c>
      <c r="Q34" t="s">
        <v>126</v>
      </c>
      <c r="R34">
        <v>113.27</v>
      </c>
    </row>
    <row r="35" spans="1:18">
      <c r="B35" t="s">
        <v>56</v>
      </c>
      <c r="C35" t="s">
        <v>59</v>
      </c>
      <c r="D35" t="s">
        <v>12</v>
      </c>
      <c r="E35" t="s">
        <v>93</v>
      </c>
      <c r="F35">
        <v>21.18</v>
      </c>
      <c r="G35" s="1">
        <f t="shared" si="4"/>
        <v>28593</v>
      </c>
      <c r="H35" t="s">
        <v>72</v>
      </c>
    </row>
    <row r="36" spans="1:18">
      <c r="B36" t="s">
        <v>56</v>
      </c>
      <c r="C36" t="s">
        <v>61</v>
      </c>
      <c r="D36" t="s">
        <v>19</v>
      </c>
      <c r="E36" t="s">
        <v>95</v>
      </c>
      <c r="F36">
        <v>5.93</v>
      </c>
      <c r="G36" s="1">
        <f t="shared" si="4"/>
        <v>8005.5</v>
      </c>
      <c r="H36" t="s">
        <v>72</v>
      </c>
    </row>
    <row r="37" spans="1:18">
      <c r="A37">
        <v>8.25</v>
      </c>
      <c r="B37" t="s">
        <v>56</v>
      </c>
      <c r="C37" t="s">
        <v>61</v>
      </c>
      <c r="D37" t="s">
        <v>20</v>
      </c>
      <c r="E37" t="s">
        <v>85</v>
      </c>
      <c r="F37">
        <v>1.82</v>
      </c>
      <c r="G37" s="1">
        <f>F37*1350</f>
        <v>2457</v>
      </c>
      <c r="H37" t="s">
        <v>72</v>
      </c>
    </row>
    <row r="38" spans="1:18">
      <c r="B38" t="s">
        <v>56</v>
      </c>
      <c r="C38" t="s">
        <v>62</v>
      </c>
      <c r="D38" t="s">
        <v>20</v>
      </c>
      <c r="E38" t="s">
        <v>84</v>
      </c>
      <c r="F38">
        <v>30.01</v>
      </c>
      <c r="G38" s="1">
        <f t="shared" ref="G38:G48" si="5">F38*1350</f>
        <v>40513.5</v>
      </c>
      <c r="H38" t="s">
        <v>72</v>
      </c>
    </row>
    <row r="39" spans="1:18">
      <c r="B39" t="s">
        <v>58</v>
      </c>
      <c r="C39" t="s">
        <v>90</v>
      </c>
      <c r="D39" t="s">
        <v>21</v>
      </c>
      <c r="F39">
        <v>1.35</v>
      </c>
      <c r="G39" s="1">
        <f t="shared" si="5"/>
        <v>1822.5000000000002</v>
      </c>
      <c r="H39" t="s">
        <v>72</v>
      </c>
    </row>
    <row r="40" spans="1:18">
      <c r="B40" t="s">
        <v>58</v>
      </c>
      <c r="C40" t="s">
        <v>91</v>
      </c>
      <c r="D40" t="s">
        <v>10</v>
      </c>
      <c r="E40" t="s">
        <v>87</v>
      </c>
      <c r="F40">
        <v>2.9</v>
      </c>
      <c r="G40" s="1">
        <f t="shared" si="5"/>
        <v>3915</v>
      </c>
      <c r="H40" t="s">
        <v>72</v>
      </c>
    </row>
    <row r="41" spans="1:18">
      <c r="B41" t="s">
        <v>58</v>
      </c>
      <c r="C41" t="s">
        <v>91</v>
      </c>
      <c r="D41" t="s">
        <v>10</v>
      </c>
      <c r="E41" t="s">
        <v>88</v>
      </c>
      <c r="F41">
        <v>2.9</v>
      </c>
      <c r="G41" s="1">
        <f t="shared" si="5"/>
        <v>3915</v>
      </c>
      <c r="H41" t="s">
        <v>72</v>
      </c>
    </row>
    <row r="42" spans="1:18">
      <c r="B42" t="s">
        <v>56</v>
      </c>
      <c r="C42" t="s">
        <v>61</v>
      </c>
      <c r="D42" t="s">
        <v>19</v>
      </c>
      <c r="E42" t="s">
        <v>81</v>
      </c>
      <c r="F42">
        <v>13.28</v>
      </c>
      <c r="G42" s="1">
        <f t="shared" si="5"/>
        <v>17928</v>
      </c>
      <c r="H42" t="s">
        <v>72</v>
      </c>
    </row>
    <row r="43" spans="1:18">
      <c r="B43" t="s">
        <v>56</v>
      </c>
      <c r="C43" t="s">
        <v>92</v>
      </c>
      <c r="D43" t="s">
        <v>22</v>
      </c>
      <c r="E43" t="s">
        <v>80</v>
      </c>
      <c r="F43">
        <v>6.5</v>
      </c>
      <c r="G43" s="1">
        <f t="shared" si="5"/>
        <v>8775</v>
      </c>
      <c r="H43" t="s">
        <v>72</v>
      </c>
    </row>
    <row r="44" spans="1:18">
      <c r="B44" t="s">
        <v>56</v>
      </c>
      <c r="C44" t="s">
        <v>60</v>
      </c>
      <c r="D44" t="s">
        <v>23</v>
      </c>
      <c r="E44" t="s">
        <v>79</v>
      </c>
      <c r="F44">
        <v>33</v>
      </c>
      <c r="G44" s="1">
        <f t="shared" si="5"/>
        <v>44550</v>
      </c>
      <c r="H44" t="s">
        <v>72</v>
      </c>
    </row>
    <row r="45" spans="1:18">
      <c r="B45" t="s">
        <v>56</v>
      </c>
      <c r="C45" t="s">
        <v>61</v>
      </c>
      <c r="D45" t="s">
        <v>83</v>
      </c>
      <c r="E45" t="s">
        <v>82</v>
      </c>
      <c r="F45">
        <v>4</v>
      </c>
      <c r="G45" s="1">
        <f t="shared" si="5"/>
        <v>5400</v>
      </c>
      <c r="H45" t="s">
        <v>71</v>
      </c>
    </row>
    <row r="46" spans="1:18">
      <c r="B46" t="s">
        <v>56</v>
      </c>
      <c r="C46" t="s">
        <v>59</v>
      </c>
      <c r="D46" t="s">
        <v>7</v>
      </c>
      <c r="E46" t="s">
        <v>78</v>
      </c>
      <c r="F46">
        <v>30.73</v>
      </c>
      <c r="G46" s="1">
        <f t="shared" si="5"/>
        <v>41485.5</v>
      </c>
      <c r="H46" t="s">
        <v>72</v>
      </c>
    </row>
    <row r="47" spans="1:18">
      <c r="B47" t="s">
        <v>58</v>
      </c>
      <c r="C47" t="s">
        <v>91</v>
      </c>
      <c r="D47" t="s">
        <v>10</v>
      </c>
      <c r="E47" t="s">
        <v>89</v>
      </c>
      <c r="F47">
        <v>2.9</v>
      </c>
      <c r="G47" s="1">
        <f t="shared" si="5"/>
        <v>3915</v>
      </c>
      <c r="H47" t="s">
        <v>44</v>
      </c>
    </row>
    <row r="48" spans="1:18">
      <c r="B48" t="s">
        <v>58</v>
      </c>
      <c r="C48" t="s">
        <v>91</v>
      </c>
      <c r="D48" t="s">
        <v>10</v>
      </c>
      <c r="E48" t="s">
        <v>86</v>
      </c>
      <c r="F48">
        <v>2.9</v>
      </c>
      <c r="G48" s="1">
        <f t="shared" si="5"/>
        <v>3915</v>
      </c>
      <c r="H48" t="s">
        <v>72</v>
      </c>
    </row>
    <row r="49" spans="1:10">
      <c r="A49">
        <v>8.24</v>
      </c>
      <c r="B49" t="s">
        <v>56</v>
      </c>
      <c r="C49" t="s">
        <v>61</v>
      </c>
      <c r="D49" t="s">
        <v>24</v>
      </c>
      <c r="E49" t="s">
        <v>75</v>
      </c>
      <c r="F49">
        <v>15.79</v>
      </c>
      <c r="G49" s="1">
        <f>F49*1350</f>
        <v>21316.5</v>
      </c>
      <c r="H49" t="s">
        <v>72</v>
      </c>
    </row>
    <row r="50" spans="1:10">
      <c r="B50" t="s">
        <v>56</v>
      </c>
      <c r="C50" t="s">
        <v>60</v>
      </c>
      <c r="D50" t="s">
        <v>73</v>
      </c>
      <c r="E50" t="s">
        <v>74</v>
      </c>
      <c r="F50">
        <v>23</v>
      </c>
      <c r="G50" s="1">
        <f t="shared" ref="G50:G52" si="6">F50*1350</f>
        <v>31050</v>
      </c>
      <c r="H50" t="s">
        <v>71</v>
      </c>
    </row>
    <row r="51" spans="1:10">
      <c r="B51" t="s">
        <v>57</v>
      </c>
      <c r="C51" t="s">
        <v>76</v>
      </c>
      <c r="D51" t="s">
        <v>25</v>
      </c>
      <c r="E51" t="s">
        <v>69</v>
      </c>
      <c r="F51">
        <v>2.1800000000000002</v>
      </c>
      <c r="G51" s="1">
        <f t="shared" si="6"/>
        <v>2943</v>
      </c>
      <c r="H51" t="s">
        <v>72</v>
      </c>
    </row>
    <row r="52" spans="1:10">
      <c r="B52" t="s">
        <v>56</v>
      </c>
      <c r="C52" t="s">
        <v>59</v>
      </c>
      <c r="D52" t="s">
        <v>7</v>
      </c>
      <c r="E52" t="s">
        <v>70</v>
      </c>
      <c r="F52">
        <v>25</v>
      </c>
      <c r="G52" s="1">
        <f t="shared" si="6"/>
        <v>33750</v>
      </c>
      <c r="H52" t="s">
        <v>72</v>
      </c>
    </row>
    <row r="53" spans="1:10">
      <c r="A53">
        <v>8.23</v>
      </c>
      <c r="B53" t="s">
        <v>56</v>
      </c>
      <c r="C53" t="s">
        <v>63</v>
      </c>
      <c r="D53" t="s">
        <v>26</v>
      </c>
      <c r="E53" t="s">
        <v>68</v>
      </c>
      <c r="F53">
        <v>17.399999999999999</v>
      </c>
      <c r="G53" s="1">
        <f>F53*1350</f>
        <v>23489.999999999996</v>
      </c>
      <c r="H53" t="s">
        <v>72</v>
      </c>
    </row>
    <row r="54" spans="1:10">
      <c r="B54" t="s">
        <v>56</v>
      </c>
      <c r="C54" t="s">
        <v>62</v>
      </c>
      <c r="D54" t="s">
        <v>12</v>
      </c>
      <c r="E54" t="s">
        <v>67</v>
      </c>
      <c r="F54">
        <v>33.21</v>
      </c>
      <c r="G54" s="1">
        <f t="shared" ref="G54:G58" si="7">F54*1350</f>
        <v>44833.5</v>
      </c>
      <c r="H54" t="s">
        <v>72</v>
      </c>
    </row>
    <row r="55" spans="1:10">
      <c r="B55" t="s">
        <v>56</v>
      </c>
      <c r="C55" t="s">
        <v>61</v>
      </c>
      <c r="D55" t="s">
        <v>19</v>
      </c>
      <c r="E55" t="s">
        <v>66</v>
      </c>
      <c r="F55">
        <v>5.28</v>
      </c>
      <c r="G55" s="1">
        <f t="shared" si="7"/>
        <v>7128</v>
      </c>
      <c r="H55" t="s">
        <v>72</v>
      </c>
    </row>
    <row r="56" spans="1:10">
      <c r="B56" t="s">
        <v>57</v>
      </c>
      <c r="C56" t="s">
        <v>57</v>
      </c>
      <c r="D56" t="s">
        <v>48</v>
      </c>
      <c r="E56" t="s">
        <v>77</v>
      </c>
      <c r="F56">
        <v>19</v>
      </c>
      <c r="G56" s="1">
        <v>28339</v>
      </c>
      <c r="H56" t="s">
        <v>44</v>
      </c>
      <c r="I56" t="s">
        <v>99</v>
      </c>
      <c r="J56">
        <v>28077</v>
      </c>
    </row>
    <row r="57" spans="1:10">
      <c r="B57" t="s">
        <v>56</v>
      </c>
      <c r="C57" t="s">
        <v>60</v>
      </c>
      <c r="D57" t="s">
        <v>11</v>
      </c>
      <c r="E57" t="s">
        <v>65</v>
      </c>
      <c r="F57">
        <v>10.64</v>
      </c>
      <c r="G57" s="1">
        <f t="shared" si="7"/>
        <v>14364</v>
      </c>
      <c r="H57" t="s">
        <v>72</v>
      </c>
    </row>
    <row r="58" spans="1:10">
      <c r="B58" t="s">
        <v>56</v>
      </c>
      <c r="C58" t="s">
        <v>59</v>
      </c>
      <c r="D58" t="s">
        <v>11</v>
      </c>
      <c r="E58" t="s">
        <v>64</v>
      </c>
      <c r="F58">
        <v>19.75</v>
      </c>
      <c r="G58" s="1">
        <f t="shared" si="7"/>
        <v>26662.5</v>
      </c>
      <c r="H58" t="s">
        <v>72</v>
      </c>
    </row>
    <row r="59" spans="1:10">
      <c r="A59">
        <v>8.2200000000000006</v>
      </c>
      <c r="B59" t="s">
        <v>56</v>
      </c>
      <c r="C59" t="s">
        <v>63</v>
      </c>
      <c r="D59" t="s">
        <v>11</v>
      </c>
      <c r="E59" t="s">
        <v>49</v>
      </c>
      <c r="F59">
        <v>13.13</v>
      </c>
      <c r="G59" s="1">
        <f>F59*1350</f>
        <v>17725.5</v>
      </c>
      <c r="H59" t="s">
        <v>72</v>
      </c>
    </row>
    <row r="60" spans="1:10">
      <c r="B60" t="s">
        <v>56</v>
      </c>
      <c r="C60" t="s">
        <v>62</v>
      </c>
      <c r="D60" t="s">
        <v>27</v>
      </c>
      <c r="E60" t="s">
        <v>50</v>
      </c>
      <c r="F60">
        <v>65.319999999999993</v>
      </c>
      <c r="G60" s="1">
        <f t="shared" ref="G60:G65" si="8">F60*1350</f>
        <v>88181.999999999985</v>
      </c>
      <c r="H60" t="s">
        <v>72</v>
      </c>
    </row>
    <row r="61" spans="1:10">
      <c r="B61" t="s">
        <v>56</v>
      </c>
      <c r="C61" t="s">
        <v>61</v>
      </c>
      <c r="D61" t="s">
        <v>21</v>
      </c>
      <c r="E61" t="s">
        <v>51</v>
      </c>
      <c r="F61">
        <v>1.5</v>
      </c>
      <c r="G61" s="1">
        <f t="shared" si="8"/>
        <v>2025</v>
      </c>
      <c r="H61" t="s">
        <v>72</v>
      </c>
    </row>
    <row r="62" spans="1:10">
      <c r="B62" t="s">
        <v>56</v>
      </c>
      <c r="C62" t="s">
        <v>60</v>
      </c>
      <c r="D62" t="s">
        <v>28</v>
      </c>
      <c r="E62" t="s">
        <v>52</v>
      </c>
      <c r="F62">
        <v>6.4</v>
      </c>
      <c r="G62" s="1">
        <f t="shared" si="8"/>
        <v>8640</v>
      </c>
      <c r="H62" t="s">
        <v>72</v>
      </c>
    </row>
    <row r="63" spans="1:10">
      <c r="B63" t="s">
        <v>57</v>
      </c>
      <c r="C63" t="s">
        <v>57</v>
      </c>
      <c r="D63" t="s">
        <v>29</v>
      </c>
      <c r="E63" t="s">
        <v>53</v>
      </c>
      <c r="F63">
        <v>415.37</v>
      </c>
      <c r="G63" s="1">
        <f t="shared" si="8"/>
        <v>560749.5</v>
      </c>
      <c r="H63" t="s">
        <v>72</v>
      </c>
    </row>
    <row r="64" spans="1:10">
      <c r="B64" t="s">
        <v>58</v>
      </c>
      <c r="C64" t="s">
        <v>58</v>
      </c>
      <c r="D64" t="s">
        <v>30</v>
      </c>
      <c r="E64" t="s">
        <v>54</v>
      </c>
      <c r="F64">
        <v>105.21</v>
      </c>
      <c r="G64" s="1">
        <f t="shared" si="8"/>
        <v>142033.5</v>
      </c>
      <c r="H64" t="s">
        <v>72</v>
      </c>
    </row>
    <row r="65" spans="1:10">
      <c r="B65" t="s">
        <v>56</v>
      </c>
      <c r="C65" t="s">
        <v>59</v>
      </c>
      <c r="D65" t="s">
        <v>31</v>
      </c>
      <c r="E65" t="s">
        <v>55</v>
      </c>
      <c r="F65">
        <v>18.28</v>
      </c>
      <c r="G65" s="1">
        <f t="shared" si="8"/>
        <v>24678</v>
      </c>
      <c r="H65" t="s">
        <v>72</v>
      </c>
    </row>
    <row r="66" spans="1:10">
      <c r="A66">
        <v>8.2100000000000009</v>
      </c>
      <c r="B66" t="s">
        <v>58</v>
      </c>
      <c r="C66" t="s">
        <v>91</v>
      </c>
      <c r="D66" t="s">
        <v>101</v>
      </c>
      <c r="E66" t="s">
        <v>102</v>
      </c>
      <c r="F66">
        <v>2.4</v>
      </c>
      <c r="G66" s="1">
        <v>3292</v>
      </c>
      <c r="H66" t="s">
        <v>44</v>
      </c>
      <c r="I66" t="s">
        <v>99</v>
      </c>
      <c r="J66">
        <v>3293</v>
      </c>
    </row>
    <row r="67" spans="1:10">
      <c r="A67">
        <v>8.2200000000000006</v>
      </c>
      <c r="B67" t="s">
        <v>58</v>
      </c>
      <c r="C67" t="s">
        <v>122</v>
      </c>
      <c r="D67" t="s">
        <v>36</v>
      </c>
      <c r="E67" t="s">
        <v>129</v>
      </c>
      <c r="F67" s="3">
        <f>G67/1350</f>
        <v>29.534074074074073</v>
      </c>
      <c r="G67" s="1">
        <v>39871</v>
      </c>
      <c r="H67" t="s">
        <v>35</v>
      </c>
      <c r="I67" t="s">
        <v>139</v>
      </c>
    </row>
    <row r="68" spans="1:10">
      <c r="A68">
        <v>8.2100000000000009</v>
      </c>
      <c r="B68" t="s">
        <v>58</v>
      </c>
      <c r="C68" t="s">
        <v>140</v>
      </c>
      <c r="D68" t="s">
        <v>37</v>
      </c>
      <c r="E68" t="s">
        <v>130</v>
      </c>
      <c r="F68">
        <v>0</v>
      </c>
      <c r="G68" s="1">
        <v>18936</v>
      </c>
      <c r="H68" t="s">
        <v>35</v>
      </c>
      <c r="I68" t="s">
        <v>99</v>
      </c>
      <c r="J68">
        <v>31419</v>
      </c>
    </row>
    <row r="69" spans="1:10">
      <c r="A69">
        <v>8.2100000000000009</v>
      </c>
      <c r="B69" t="s">
        <v>58</v>
      </c>
      <c r="C69" t="s">
        <v>91</v>
      </c>
      <c r="D69" t="s">
        <v>46</v>
      </c>
      <c r="E69" t="s">
        <v>131</v>
      </c>
      <c r="F69" s="3">
        <f>G69/1350</f>
        <v>27.151851851851852</v>
      </c>
      <c r="G69" s="1">
        <v>36655</v>
      </c>
      <c r="H69" t="s">
        <v>44</v>
      </c>
      <c r="I69" t="s">
        <v>139</v>
      </c>
    </row>
    <row r="70" spans="1:10">
      <c r="A70">
        <v>8.19</v>
      </c>
      <c r="B70" t="s">
        <v>57</v>
      </c>
      <c r="C70" t="s">
        <v>57</v>
      </c>
      <c r="D70" t="s">
        <v>38</v>
      </c>
      <c r="E70" t="s">
        <v>132</v>
      </c>
      <c r="F70">
        <v>150.38499999999999</v>
      </c>
      <c r="G70" s="1">
        <f>F70*1350</f>
        <v>203019.75</v>
      </c>
      <c r="H70" t="s">
        <v>35</v>
      </c>
      <c r="I70" t="s">
        <v>141</v>
      </c>
    </row>
    <row r="71" spans="1:10">
      <c r="A71">
        <v>8.18</v>
      </c>
      <c r="B71" t="s">
        <v>58</v>
      </c>
      <c r="C71" t="s">
        <v>91</v>
      </c>
      <c r="D71" t="s">
        <v>39</v>
      </c>
      <c r="E71" t="s">
        <v>133</v>
      </c>
      <c r="F71" s="3">
        <f>G71/1350</f>
        <v>4.0511111111111111</v>
      </c>
      <c r="G71" s="1">
        <v>5469</v>
      </c>
      <c r="H71" t="s">
        <v>35</v>
      </c>
      <c r="I71" t="s">
        <v>139</v>
      </c>
    </row>
    <row r="72" spans="1:10">
      <c r="A72">
        <v>8.18</v>
      </c>
      <c r="B72" t="s">
        <v>58</v>
      </c>
      <c r="C72" t="s">
        <v>91</v>
      </c>
      <c r="D72" t="s">
        <v>39</v>
      </c>
      <c r="E72" t="s">
        <v>133</v>
      </c>
      <c r="F72" s="3">
        <f>G72/1350</f>
        <v>4.0511111111111111</v>
      </c>
      <c r="G72" s="1">
        <v>5469</v>
      </c>
      <c r="H72" t="s">
        <v>35</v>
      </c>
      <c r="I72" t="s">
        <v>139</v>
      </c>
    </row>
    <row r="73" spans="1:10">
      <c r="A73">
        <v>8.18</v>
      </c>
      <c r="B73" t="s">
        <v>57</v>
      </c>
      <c r="C73" t="s">
        <v>57</v>
      </c>
      <c r="D73" t="s">
        <v>40</v>
      </c>
      <c r="E73" t="s">
        <v>134</v>
      </c>
      <c r="F73">
        <v>240</v>
      </c>
      <c r="G73" s="1">
        <v>328219</v>
      </c>
      <c r="H73" t="s">
        <v>35</v>
      </c>
    </row>
    <row r="74" spans="1:10">
      <c r="A74">
        <v>8.18</v>
      </c>
      <c r="B74" t="s">
        <v>57</v>
      </c>
      <c r="C74" t="s">
        <v>57</v>
      </c>
      <c r="D74" t="s">
        <v>40</v>
      </c>
      <c r="E74" t="s">
        <v>135</v>
      </c>
      <c r="F74">
        <v>156</v>
      </c>
      <c r="G74" s="1">
        <v>213342</v>
      </c>
      <c r="H74" t="s">
        <v>35</v>
      </c>
    </row>
    <row r="75" spans="1:10">
      <c r="A75">
        <v>8.18</v>
      </c>
      <c r="B75" t="s">
        <v>58</v>
      </c>
      <c r="C75" t="s">
        <v>91</v>
      </c>
      <c r="D75" t="s">
        <v>41</v>
      </c>
      <c r="E75" t="s">
        <v>136</v>
      </c>
      <c r="F75">
        <v>93</v>
      </c>
      <c r="G75" s="1">
        <v>122519</v>
      </c>
      <c r="H75" t="s">
        <v>35</v>
      </c>
    </row>
    <row r="76" spans="1:10">
      <c r="A76">
        <v>8.18</v>
      </c>
      <c r="B76" t="s">
        <v>58</v>
      </c>
      <c r="C76" t="s">
        <v>91</v>
      </c>
      <c r="D76" t="s">
        <v>42</v>
      </c>
      <c r="E76" t="s">
        <v>137</v>
      </c>
      <c r="F76">
        <v>87</v>
      </c>
      <c r="G76" s="1">
        <v>114355</v>
      </c>
      <c r="H76" t="s">
        <v>35</v>
      </c>
    </row>
    <row r="77" spans="1:10">
      <c r="A77">
        <v>8.18</v>
      </c>
      <c r="B77" t="s">
        <v>57</v>
      </c>
      <c r="C77" t="s">
        <v>57</v>
      </c>
      <c r="D77" t="s">
        <v>45</v>
      </c>
      <c r="E77" t="s">
        <v>138</v>
      </c>
      <c r="F77" s="3">
        <f>G77/1350</f>
        <v>299.92518518518517</v>
      </c>
      <c r="G77" s="1">
        <v>404899</v>
      </c>
      <c r="H77" t="s">
        <v>44</v>
      </c>
      <c r="I77" t="s">
        <v>139</v>
      </c>
    </row>
    <row r="80" spans="1:10">
      <c r="E80" t="s">
        <v>142</v>
      </c>
      <c r="G80" s="1">
        <f>370+182</f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 신</dc:creator>
  <cp:lastModifiedBy>현준 신</cp:lastModifiedBy>
  <dcterms:created xsi:type="dcterms:W3CDTF">2024-08-29T23:43:05Z</dcterms:created>
  <dcterms:modified xsi:type="dcterms:W3CDTF">2024-09-05T19:24:29Z</dcterms:modified>
</cp:coreProperties>
</file>