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308D2A30-BBA0-804D-929B-3312F3808C6E}" xr6:coauthVersionLast="47" xr6:coauthVersionMax="47" xr10:uidLastSave="{00000000-0000-0000-0000-000000000000}"/>
  <bookViews>
    <workbookView xWindow="0" yWindow="0" windowWidth="28800" windowHeight="18000" xr2:uid="{70C4BAF3-F941-D447-B9E1-0D4F09C65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0" i="1"/>
  <c r="I51" i="1"/>
  <c r="I49" i="1"/>
  <c r="I47" i="1"/>
  <c r="K42" i="1"/>
  <c r="K41" i="1"/>
  <c r="K38" i="1"/>
  <c r="K40" i="1"/>
  <c r="K39" i="1"/>
  <c r="K27" i="1"/>
  <c r="K31" i="1"/>
  <c r="F41" i="1"/>
  <c r="F36" i="1"/>
  <c r="F35" i="1"/>
  <c r="F40" i="1"/>
  <c r="F39" i="1"/>
  <c r="F38" i="1"/>
  <c r="F37" i="1"/>
  <c r="F14" i="1"/>
</calcChain>
</file>

<file path=xl/sharedStrings.xml><?xml version="1.0" encoding="utf-8"?>
<sst xmlns="http://schemas.openxmlformats.org/spreadsheetml/2006/main" count="104" uniqueCount="55">
  <si>
    <t>7월 카드값</t>
    <phoneticPr fontId="1" type="noConversion"/>
  </si>
  <si>
    <t>씨유팔공</t>
    <phoneticPr fontId="1" type="noConversion"/>
  </si>
  <si>
    <t>휴게소</t>
    <phoneticPr fontId="1" type="noConversion"/>
  </si>
  <si>
    <t>언더아머</t>
    <phoneticPr fontId="1" type="noConversion"/>
  </si>
  <si>
    <t>코인랔가</t>
    <phoneticPr fontId="1" type="noConversion"/>
  </si>
  <si>
    <t>스벅</t>
    <phoneticPr fontId="1" type="noConversion"/>
  </si>
  <si>
    <t>비타민</t>
    <phoneticPr fontId="1" type="noConversion"/>
  </si>
  <si>
    <t>편의점</t>
    <phoneticPr fontId="1" type="noConversion"/>
  </si>
  <si>
    <t>캐리어</t>
    <phoneticPr fontId="1" type="noConversion"/>
  </si>
  <si>
    <t>주유소</t>
    <phoneticPr fontId="1" type="noConversion"/>
  </si>
  <si>
    <t>장보기</t>
    <phoneticPr fontId="1" type="noConversion"/>
  </si>
  <si>
    <t>패스트개러지</t>
    <phoneticPr fontId="1" type="noConversion"/>
  </si>
  <si>
    <t>돼지국밥</t>
    <phoneticPr fontId="1" type="noConversion"/>
  </si>
  <si>
    <t>세차</t>
    <phoneticPr fontId="1" type="noConversion"/>
  </si>
  <si>
    <t>할매떡복이</t>
    <phoneticPr fontId="1" type="noConversion"/>
  </si>
  <si>
    <t>볼링클럽</t>
    <phoneticPr fontId="1" type="noConversion"/>
  </si>
  <si>
    <t>국군복지단</t>
    <phoneticPr fontId="1" type="noConversion"/>
  </si>
  <si>
    <t>다솜채</t>
    <phoneticPr fontId="1" type="noConversion"/>
  </si>
  <si>
    <t>피엑스</t>
    <phoneticPr fontId="1" type="noConversion"/>
  </si>
  <si>
    <t>gpt</t>
    <phoneticPr fontId="1" type="noConversion"/>
  </si>
  <si>
    <t>코레일 유통</t>
    <phoneticPr fontId="1" type="noConversion"/>
  </si>
  <si>
    <t>도시철도</t>
    <phoneticPr fontId="1" type="noConversion"/>
  </si>
  <si>
    <t>천리집</t>
    <phoneticPr fontId="1" type="noConversion"/>
  </si>
  <si>
    <t>빽다방</t>
    <phoneticPr fontId="1" type="noConversion"/>
  </si>
  <si>
    <t>대신기업</t>
    <phoneticPr fontId="1" type="noConversion"/>
  </si>
  <si>
    <t>병원</t>
    <phoneticPr fontId="1" type="noConversion"/>
  </si>
  <si>
    <t>약국</t>
    <phoneticPr fontId="1" type="noConversion"/>
  </si>
  <si>
    <t>피부과</t>
    <phoneticPr fontId="1" type="noConversion"/>
  </si>
  <si>
    <t>유튭</t>
    <phoneticPr fontId="1" type="noConversion"/>
  </si>
  <si>
    <t>씨유</t>
    <phoneticPr fontId="1" type="noConversion"/>
  </si>
  <si>
    <t>텐퍼센트</t>
    <phoneticPr fontId="1" type="noConversion"/>
  </si>
  <si>
    <t>피부비뇨기과</t>
    <phoneticPr fontId="1" type="noConversion"/>
  </si>
  <si>
    <t>현준</t>
    <phoneticPr fontId="1" type="noConversion"/>
  </si>
  <si>
    <t>치킨</t>
    <phoneticPr fontId="1" type="noConversion"/>
  </si>
  <si>
    <t>김치찌개</t>
    <phoneticPr fontId="1" type="noConversion"/>
  </si>
  <si>
    <t>레드콤보 치킨</t>
    <phoneticPr fontId="1" type="noConversion"/>
  </si>
  <si>
    <t>카페</t>
    <phoneticPr fontId="1" type="noConversion"/>
  </si>
  <si>
    <t>선형대수학 강의</t>
    <phoneticPr fontId="1" type="noConversion"/>
  </si>
  <si>
    <t>스포티지사이드미러</t>
    <phoneticPr fontId="1" type="noConversion"/>
  </si>
  <si>
    <t>육전</t>
    <phoneticPr fontId="1" type="noConversion"/>
  </si>
  <si>
    <t>차 수리</t>
    <phoneticPr fontId="1" type="noConversion"/>
  </si>
  <si>
    <t>미국준비</t>
    <phoneticPr fontId="1" type="noConversion"/>
  </si>
  <si>
    <t>딥러닝 강의</t>
    <phoneticPr fontId="1" type="noConversion"/>
  </si>
  <si>
    <t>주차</t>
    <phoneticPr fontId="1" type="noConversion"/>
  </si>
  <si>
    <t>코베아 불판 기름마개</t>
    <phoneticPr fontId="1" type="noConversion"/>
  </si>
  <si>
    <t>트리트먼트, 세럼</t>
    <phoneticPr fontId="1" type="noConversion"/>
  </si>
  <si>
    <t>우둔살</t>
    <phoneticPr fontId="1" type="noConversion"/>
  </si>
  <si>
    <t>비뇨기과</t>
    <phoneticPr fontId="1" type="noConversion"/>
  </si>
  <si>
    <t>특별비</t>
    <phoneticPr fontId="1" type="noConversion"/>
  </si>
  <si>
    <t>경제 강의</t>
    <phoneticPr fontId="1" type="noConversion"/>
  </si>
  <si>
    <t>강의</t>
    <phoneticPr fontId="1" type="noConversion"/>
  </si>
  <si>
    <t>생활비</t>
    <phoneticPr fontId="1" type="noConversion"/>
  </si>
  <si>
    <t>총액</t>
    <phoneticPr fontId="1" type="noConversion"/>
  </si>
  <si>
    <t>주유</t>
    <phoneticPr fontId="1" type="noConversion"/>
  </si>
  <si>
    <t>주유비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</si>
</sst>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98F-B965-F249-9B5A-9791839B457C}">
  <dimension ref="D6:L56"/>
  <sheetViews>
    <sheetView tabSelected="1" topLeftCell="E44" zoomScale="200" workbookViewId="0">
      <selection activeCell="J54" sqref="J54"/>
    </sheetView>
  </sheetViews>
  <sheetFormatPr baseColWidth="10" defaultRowHeight="18"/>
  <cols>
    <col min="5" max="5" width="17.5703125" bestFit="1" customWidth="1"/>
    <col min="6" max="6" width="8.7109375" bestFit="1" customWidth="1"/>
    <col min="7" max="7" width="18.28515625" bestFit="1" customWidth="1"/>
    <col min="10" max="10" width="19.5703125" bestFit="1" customWidth="1"/>
  </cols>
  <sheetData>
    <row r="6" spans="4:12">
      <c r="E6" t="s">
        <v>0</v>
      </c>
    </row>
    <row r="7" spans="4:12">
      <c r="D7">
        <v>7.1</v>
      </c>
      <c r="E7" t="s">
        <v>37</v>
      </c>
      <c r="F7" s="7">
        <v>59400</v>
      </c>
      <c r="G7" t="s">
        <v>50</v>
      </c>
      <c r="I7">
        <v>6.28</v>
      </c>
      <c r="J7" t="s">
        <v>14</v>
      </c>
      <c r="K7">
        <v>3500</v>
      </c>
    </row>
    <row r="8" spans="4:12">
      <c r="D8">
        <v>7.5</v>
      </c>
      <c r="E8" t="s">
        <v>35</v>
      </c>
      <c r="F8">
        <v>41000</v>
      </c>
      <c r="I8">
        <v>6.28</v>
      </c>
      <c r="J8" t="s">
        <v>7</v>
      </c>
      <c r="K8">
        <v>9000</v>
      </c>
    </row>
    <row r="9" spans="4:12">
      <c r="D9">
        <v>7.11</v>
      </c>
      <c r="E9" t="s">
        <v>36</v>
      </c>
      <c r="F9">
        <v>13000</v>
      </c>
      <c r="I9">
        <v>6.29</v>
      </c>
      <c r="J9" t="s">
        <v>15</v>
      </c>
      <c r="K9">
        <v>54000</v>
      </c>
    </row>
    <row r="10" spans="4:12">
      <c r="D10">
        <v>7.11</v>
      </c>
      <c r="E10" t="s">
        <v>33</v>
      </c>
      <c r="F10">
        <v>30400</v>
      </c>
      <c r="I10">
        <v>6.3</v>
      </c>
      <c r="J10" t="s">
        <v>43</v>
      </c>
      <c r="K10">
        <v>1000</v>
      </c>
    </row>
    <row r="11" spans="4:12">
      <c r="D11">
        <v>7.11</v>
      </c>
      <c r="E11" t="s">
        <v>1</v>
      </c>
      <c r="F11">
        <v>3650</v>
      </c>
      <c r="I11">
        <v>7.1</v>
      </c>
      <c r="J11" t="s">
        <v>44</v>
      </c>
      <c r="K11">
        <v>6000</v>
      </c>
    </row>
    <row r="12" spans="4:12">
      <c r="D12">
        <v>7.11</v>
      </c>
      <c r="E12" t="s">
        <v>2</v>
      </c>
      <c r="F12">
        <v>3000</v>
      </c>
      <c r="I12">
        <v>7.2</v>
      </c>
      <c r="J12" t="s">
        <v>45</v>
      </c>
      <c r="K12">
        <v>37420</v>
      </c>
    </row>
    <row r="13" spans="4:12">
      <c r="D13">
        <v>7.11</v>
      </c>
      <c r="E13" t="s">
        <v>7</v>
      </c>
      <c r="F13">
        <v>12670</v>
      </c>
      <c r="I13">
        <v>7.2</v>
      </c>
      <c r="J13" t="s">
        <v>42</v>
      </c>
      <c r="K13" s="7">
        <v>122000</v>
      </c>
      <c r="L13" t="s">
        <v>50</v>
      </c>
    </row>
    <row r="14" spans="4:12">
      <c r="D14">
        <v>7.14</v>
      </c>
      <c r="E14" t="s">
        <v>3</v>
      </c>
      <c r="F14" s="3">
        <f>357100+130800</f>
        <v>487900</v>
      </c>
      <c r="G14" t="s">
        <v>48</v>
      </c>
      <c r="I14">
        <v>7.3</v>
      </c>
      <c r="J14" t="s">
        <v>46</v>
      </c>
      <c r="K14">
        <v>65800</v>
      </c>
    </row>
    <row r="15" spans="4:12">
      <c r="D15">
        <v>7.14</v>
      </c>
      <c r="E15" t="s">
        <v>4</v>
      </c>
      <c r="F15">
        <v>2000</v>
      </c>
      <c r="I15">
        <v>7.4</v>
      </c>
      <c r="J15" t="s">
        <v>17</v>
      </c>
      <c r="K15">
        <v>7000</v>
      </c>
    </row>
    <row r="16" spans="4:12">
      <c r="D16">
        <v>7.16</v>
      </c>
      <c r="E16" t="s">
        <v>33</v>
      </c>
      <c r="F16">
        <v>20000</v>
      </c>
      <c r="I16">
        <v>7.4</v>
      </c>
      <c r="J16" t="s">
        <v>9</v>
      </c>
      <c r="K16" s="1">
        <v>60000</v>
      </c>
    </row>
    <row r="17" spans="4:12">
      <c r="D17">
        <v>7.19</v>
      </c>
      <c r="E17" t="s">
        <v>5</v>
      </c>
      <c r="F17" s="6">
        <v>46400</v>
      </c>
      <c r="G17" t="s">
        <v>32</v>
      </c>
      <c r="I17">
        <v>7.6</v>
      </c>
      <c r="J17" t="s">
        <v>19</v>
      </c>
      <c r="K17" s="8">
        <v>31019</v>
      </c>
      <c r="L17" t="s">
        <v>32</v>
      </c>
    </row>
    <row r="18" spans="4:12">
      <c r="D18">
        <v>7.2</v>
      </c>
      <c r="E18" t="s">
        <v>38</v>
      </c>
      <c r="F18" s="4">
        <v>77000</v>
      </c>
      <c r="G18" t="s">
        <v>40</v>
      </c>
      <c r="I18">
        <v>7.6</v>
      </c>
      <c r="J18" t="s">
        <v>49</v>
      </c>
      <c r="K18" s="8">
        <v>31000</v>
      </c>
      <c r="L18" t="s">
        <v>32</v>
      </c>
    </row>
    <row r="19" spans="4:12">
      <c r="D19">
        <v>7.2</v>
      </c>
      <c r="E19" t="s">
        <v>39</v>
      </c>
      <c r="F19">
        <v>36900</v>
      </c>
      <c r="I19">
        <v>7.11</v>
      </c>
      <c r="J19" t="s">
        <v>9</v>
      </c>
      <c r="K19" s="1">
        <v>50000</v>
      </c>
    </row>
    <row r="20" spans="4:12">
      <c r="D20">
        <v>7.21</v>
      </c>
      <c r="E20" t="s">
        <v>6</v>
      </c>
      <c r="F20">
        <v>12230</v>
      </c>
      <c r="I20">
        <v>7.12</v>
      </c>
      <c r="J20" t="s">
        <v>20</v>
      </c>
      <c r="K20">
        <v>900</v>
      </c>
    </row>
    <row r="21" spans="4:12">
      <c r="D21">
        <v>7.21</v>
      </c>
      <c r="E21" t="s">
        <v>7</v>
      </c>
      <c r="F21">
        <v>3700</v>
      </c>
      <c r="I21">
        <v>7.13</v>
      </c>
      <c r="J21" t="s">
        <v>21</v>
      </c>
      <c r="K21">
        <v>3100</v>
      </c>
    </row>
    <row r="22" spans="4:12">
      <c r="D22">
        <v>7.21</v>
      </c>
      <c r="E22" t="s">
        <v>8</v>
      </c>
      <c r="F22" s="5">
        <v>238000</v>
      </c>
      <c r="G22" t="s">
        <v>41</v>
      </c>
      <c r="I22">
        <v>7.15</v>
      </c>
      <c r="J22" t="s">
        <v>22</v>
      </c>
      <c r="K22" s="8">
        <v>9000</v>
      </c>
      <c r="L22" t="s">
        <v>32</v>
      </c>
    </row>
    <row r="23" spans="4:12">
      <c r="D23">
        <v>7.21</v>
      </c>
      <c r="E23" t="s">
        <v>34</v>
      </c>
      <c r="F23">
        <v>11305</v>
      </c>
      <c r="I23">
        <v>7.15</v>
      </c>
      <c r="J23" t="s">
        <v>9</v>
      </c>
      <c r="K23" s="1">
        <v>60000</v>
      </c>
    </row>
    <row r="24" spans="4:12">
      <c r="D24">
        <v>7.26</v>
      </c>
      <c r="E24" t="s">
        <v>9</v>
      </c>
      <c r="F24" s="1">
        <v>60000</v>
      </c>
      <c r="I24">
        <v>7.15</v>
      </c>
      <c r="J24" t="s">
        <v>23</v>
      </c>
      <c r="K24" s="8">
        <v>3000</v>
      </c>
      <c r="L24" t="s">
        <v>32</v>
      </c>
    </row>
    <row r="25" spans="4:12">
      <c r="D25">
        <v>7.27</v>
      </c>
      <c r="E25" t="s">
        <v>2</v>
      </c>
      <c r="F25" s="6">
        <v>3000</v>
      </c>
      <c r="G25" t="s">
        <v>32</v>
      </c>
      <c r="I25">
        <v>7.15</v>
      </c>
      <c r="J25" t="s">
        <v>24</v>
      </c>
      <c r="K25" s="8">
        <v>2400</v>
      </c>
      <c r="L25" t="s">
        <v>32</v>
      </c>
    </row>
    <row r="26" spans="4:12">
      <c r="D26">
        <v>7.29</v>
      </c>
      <c r="E26" t="s">
        <v>9</v>
      </c>
      <c r="F26" s="1">
        <v>50000</v>
      </c>
      <c r="I26">
        <v>7.16</v>
      </c>
      <c r="J26" t="s">
        <v>16</v>
      </c>
      <c r="K26" s="8">
        <v>9930</v>
      </c>
      <c r="L26" t="s">
        <v>32</v>
      </c>
    </row>
    <row r="27" spans="4:12">
      <c r="D27">
        <v>7.29</v>
      </c>
      <c r="E27" t="s">
        <v>10</v>
      </c>
      <c r="F27">
        <v>28070</v>
      </c>
      <c r="I27">
        <v>7.16</v>
      </c>
      <c r="J27" t="s">
        <v>47</v>
      </c>
      <c r="K27" s="2">
        <f>88400+6480</f>
        <v>94880</v>
      </c>
      <c r="L27" t="s">
        <v>25</v>
      </c>
    </row>
    <row r="28" spans="4:12">
      <c r="D28">
        <v>7.29</v>
      </c>
      <c r="E28" t="s">
        <v>11</v>
      </c>
      <c r="F28" s="4">
        <v>12000</v>
      </c>
      <c r="G28" t="s">
        <v>40</v>
      </c>
      <c r="I28">
        <v>7.19</v>
      </c>
      <c r="J28" t="s">
        <v>18</v>
      </c>
      <c r="K28" s="8">
        <v>5510</v>
      </c>
      <c r="L28" t="s">
        <v>32</v>
      </c>
    </row>
    <row r="29" spans="4:12">
      <c r="D29">
        <v>7.29</v>
      </c>
      <c r="E29" t="s">
        <v>12</v>
      </c>
      <c r="F29" s="4">
        <v>43000</v>
      </c>
      <c r="G29" t="s">
        <v>40</v>
      </c>
      <c r="I29">
        <v>7.19</v>
      </c>
      <c r="J29" t="s">
        <v>26</v>
      </c>
      <c r="K29" s="2">
        <v>17100</v>
      </c>
      <c r="L29" t="s">
        <v>25</v>
      </c>
    </row>
    <row r="30" spans="4:12">
      <c r="D30">
        <v>7.3</v>
      </c>
      <c r="E30" t="s">
        <v>5</v>
      </c>
      <c r="F30" s="6">
        <v>4500</v>
      </c>
      <c r="G30" t="s">
        <v>32</v>
      </c>
      <c r="I30">
        <v>7.19</v>
      </c>
      <c r="J30" t="s">
        <v>27</v>
      </c>
      <c r="K30" s="2">
        <v>253000</v>
      </c>
      <c r="L30" t="s">
        <v>25</v>
      </c>
    </row>
    <row r="31" spans="4:12">
      <c r="D31">
        <v>7.3</v>
      </c>
      <c r="E31" t="s">
        <v>10</v>
      </c>
      <c r="F31">
        <v>14600</v>
      </c>
      <c r="I31">
        <v>7.19</v>
      </c>
      <c r="J31" t="s">
        <v>27</v>
      </c>
      <c r="K31" s="2">
        <f>26500+11400</f>
        <v>37900</v>
      </c>
      <c r="L31" t="s">
        <v>25</v>
      </c>
    </row>
    <row r="32" spans="4:12">
      <c r="D32">
        <v>7.31</v>
      </c>
      <c r="E32" t="s">
        <v>13</v>
      </c>
      <c r="F32" s="4">
        <v>12000</v>
      </c>
      <c r="G32" t="s">
        <v>40</v>
      </c>
      <c r="I32">
        <v>7.2</v>
      </c>
      <c r="J32" t="s">
        <v>28</v>
      </c>
      <c r="K32" s="8">
        <v>2184</v>
      </c>
      <c r="L32" t="s">
        <v>32</v>
      </c>
    </row>
    <row r="33" spans="6:12">
      <c r="I33">
        <v>7.2</v>
      </c>
      <c r="J33" t="s">
        <v>9</v>
      </c>
      <c r="K33" s="1">
        <v>40000</v>
      </c>
    </row>
    <row r="34" spans="6:12">
      <c r="I34">
        <v>7.21</v>
      </c>
      <c r="J34" t="s">
        <v>29</v>
      </c>
      <c r="K34">
        <v>19720</v>
      </c>
    </row>
    <row r="35" spans="6:12">
      <c r="F35">
        <f>SUM(F32,F28:F29,F18)</f>
        <v>144000</v>
      </c>
      <c r="G35" t="s">
        <v>40</v>
      </c>
      <c r="I35">
        <v>7.21</v>
      </c>
      <c r="J35" t="s">
        <v>30</v>
      </c>
      <c r="K35">
        <v>6700</v>
      </c>
    </row>
    <row r="36" spans="6:12">
      <c r="F36">
        <f>SUM(F30,F25,F17)</f>
        <v>53900</v>
      </c>
      <c r="G36" t="s">
        <v>32</v>
      </c>
      <c r="I36">
        <v>7.25</v>
      </c>
      <c r="J36" t="s">
        <v>31</v>
      </c>
      <c r="K36" s="2">
        <v>18700</v>
      </c>
      <c r="L36" t="s">
        <v>25</v>
      </c>
    </row>
    <row r="37" spans="6:12">
      <c r="F37">
        <f>F22</f>
        <v>238000</v>
      </c>
      <c r="G37" t="s">
        <v>41</v>
      </c>
    </row>
    <row r="38" spans="6:12">
      <c r="F38">
        <f>F7</f>
        <v>59400</v>
      </c>
      <c r="G38" t="s">
        <v>50</v>
      </c>
      <c r="K38">
        <f>K13</f>
        <v>122000</v>
      </c>
      <c r="L38" t="s">
        <v>50</v>
      </c>
    </row>
    <row r="39" spans="6:12">
      <c r="F39">
        <f>SUM(F31,F27,F23,F19:F21,F15:F16,F8:F13)</f>
        <v>232525</v>
      </c>
      <c r="G39" t="s">
        <v>51</v>
      </c>
      <c r="K39">
        <f>SUM(K36,K29:K31,K27)</f>
        <v>421580</v>
      </c>
      <c r="L39" t="s">
        <v>25</v>
      </c>
    </row>
    <row r="40" spans="6:12">
      <c r="F40">
        <f>F14</f>
        <v>487900</v>
      </c>
      <c r="G40" t="s">
        <v>48</v>
      </c>
      <c r="K40">
        <f>SUM(K32,K28,K24:K26,K17:K18,K22)</f>
        <v>94043</v>
      </c>
      <c r="L40" t="s">
        <v>32</v>
      </c>
    </row>
    <row r="41" spans="6:12">
      <c r="F41">
        <f>SUM(F26,F24)</f>
        <v>110000</v>
      </c>
      <c r="G41" t="s">
        <v>9</v>
      </c>
      <c r="K41">
        <f>SUM(K33,K23,K19,K16)</f>
        <v>210000</v>
      </c>
      <c r="L41" t="s">
        <v>53</v>
      </c>
    </row>
    <row r="42" spans="6:12">
      <c r="K42">
        <f>SUM(K34:K35,K20:K21,K14:K15,K7:K12)</f>
        <v>214140</v>
      </c>
      <c r="L42" t="s">
        <v>51</v>
      </c>
    </row>
    <row r="43" spans="6:12">
      <c r="F43">
        <v>1325725</v>
      </c>
      <c r="G43" t="s">
        <v>52</v>
      </c>
    </row>
    <row r="44" spans="6:12">
      <c r="K44">
        <v>1061763</v>
      </c>
      <c r="L44" t="s">
        <v>52</v>
      </c>
    </row>
    <row r="47" spans="6:12">
      <c r="H47" t="s">
        <v>52</v>
      </c>
      <c r="I47">
        <f>SUM(F43,K44)</f>
        <v>2387488</v>
      </c>
    </row>
    <row r="49" spans="8:9">
      <c r="H49" t="s">
        <v>40</v>
      </c>
      <c r="I49">
        <f>F35</f>
        <v>144000</v>
      </c>
    </row>
    <row r="50" spans="8:9">
      <c r="H50" t="s">
        <v>32</v>
      </c>
      <c r="I50">
        <f>SUM(F36,K40)</f>
        <v>147943</v>
      </c>
    </row>
    <row r="51" spans="8:9">
      <c r="H51" t="s">
        <v>41</v>
      </c>
      <c r="I51">
        <f>F37</f>
        <v>238000</v>
      </c>
    </row>
    <row r="52" spans="8:9">
      <c r="H52" t="s">
        <v>50</v>
      </c>
      <c r="I52">
        <f>SUM(F38,K38)</f>
        <v>181400</v>
      </c>
    </row>
    <row r="53" spans="8:9">
      <c r="H53" t="s">
        <v>51</v>
      </c>
      <c r="I53">
        <f>SUM(F39,K42)</f>
        <v>446665</v>
      </c>
    </row>
    <row r="54" spans="8:9">
      <c r="H54" t="s">
        <v>48</v>
      </c>
      <c r="I54">
        <f>F40</f>
        <v>487900</v>
      </c>
    </row>
    <row r="55" spans="8:9">
      <c r="H55" t="s">
        <v>54</v>
      </c>
      <c r="I55">
        <f>SUM(F41,K41)</f>
        <v>320000</v>
      </c>
    </row>
    <row r="56" spans="8:9">
      <c r="H56" t="s">
        <v>25</v>
      </c>
      <c r="I56">
        <f>K39</f>
        <v>421580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2024-08-07T04:03:35Z</dcterms:created>
  <dcterms:modified xsi:type="dcterms:W3CDTF">2024-08-07T06:57:57Z</dcterms:modified>
</cp:coreProperties>
</file>