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G-1_BOM" sheetId="1" r:id="rId3"/>
  </sheets>
</workbook>
</file>

<file path=xl/sharedStrings.xml><?xml version="1.0" encoding="utf-8"?>
<sst xmlns="http://schemas.openxmlformats.org/spreadsheetml/2006/main" uniqueCount="317">
  <si>
    <t>Designator</t>
  </si>
  <si>
    <t>Footprint</t>
  </si>
  <si>
    <t>Value</t>
  </si>
  <si>
    <t>Tolerance</t>
  </si>
  <si>
    <t>Quantity</t>
  </si>
  <si>
    <t>Manufacturer</t>
  </si>
  <si>
    <t>Manufacturer Part Number</t>
  </si>
  <si>
    <t>Description</t>
  </si>
  <si>
    <t>Component Documentation</t>
  </si>
  <si>
    <t>Supplier</t>
  </si>
  <si>
    <t xml:space="preserve">Supplier Part Number </t>
  </si>
  <si>
    <t>Price Break @500+</t>
  </si>
  <si>
    <t>Price Break @1000+</t>
  </si>
  <si>
    <t>MOQ @500</t>
  </si>
  <si>
    <t>MOQ @1000</t>
  </si>
  <si>
    <t>MOQ @500 Cost</t>
  </si>
  <si>
    <t>MOQ @1000 Cost</t>
  </si>
  <si>
    <t>Actual Required @ 500</t>
  </si>
  <si>
    <t>Actual Required @ 1000</t>
  </si>
  <si>
    <t>MOQ Surplus @500</t>
  </si>
  <si>
    <t>MOQ Surplus @1000</t>
  </si>
  <si>
    <t>MOQ Surplus $@500</t>
  </si>
  <si>
    <t>MOQ Surplus $@1000</t>
  </si>
  <si>
    <t>Digi-Reel Part Number</t>
  </si>
  <si>
    <t>Digi-Reel Best Break @500</t>
  </si>
  <si>
    <t>Digi-Reel Best Break @1000</t>
  </si>
  <si>
    <t>Digi-Reel Cost @500</t>
  </si>
  <si>
    <t>Digi-Reel Cost @1000</t>
  </si>
  <si>
    <t>C1, C2, C3, C4, C5, C6, C7, C8, C9, C10, C11, C12, C13, C14, C15, C16, C17, C18, C19, C20, C21, C22, C23, C25, C27, C66, C67, C68, C69, C70, C71, C79, C80,C92</t>
  </si>
  <si>
    <t>0402 (1005 METRIC)</t>
  </si>
  <si>
    <t>0.1uF</t>
  </si>
  <si>
    <t>Kemet</t>
  </si>
  <si>
    <t>C0402C104J4RACTU</t>
  </si>
  <si>
    <t>CAP CER 0.1UF 16V 5% X7R 0402</t>
  </si>
  <si>
    <t>http://www.kemet.com/Lists/ProductCatalog/Attachments/53/KEM_C1002_X7R_SMD.pdf</t>
  </si>
  <si>
    <t>Digi-Key</t>
  </si>
  <si>
    <t>399-7761-2-ND</t>
  </si>
  <si>
    <t>399-7761-6-ND</t>
  </si>
  <si>
    <t>C24, C26</t>
  </si>
  <si>
    <t>15pF</t>
  </si>
  <si>
    <t>CBR04C150F1GAC</t>
  </si>
  <si>
    <t>CAP CER 15PF 100V 1% NP0 0402</t>
  </si>
  <si>
    <t>http://www.kemet.com/Lists/ProductCatalog/Attachments/490/KEM_C1030_CBR_SMD.pdf</t>
  </si>
  <si>
    <t>399-11249-2-ND</t>
  </si>
  <si>
    <t>399-11249-6-ND</t>
  </si>
  <si>
    <t>C28, C29, C30, C31, C32, C33, C38, C39, C40, C41, C42, C43, C49, C50, C51, C52, C53, C54, C59, C60, C61, C62, C84, C85, C86, C87, C88, C89</t>
  </si>
  <si>
    <t>0.47uF</t>
  </si>
  <si>
    <t>C0402C474K9PACTU</t>
  </si>
  <si>
    <t>CAP CER 0.47UF 6.3V 10% X5R 0402</t>
  </si>
  <si>
    <t>http://www.kemet.com/Lists/ProductCatalog/Attachments/19/KEM_C1006_X5R_SMD.pdf</t>
  </si>
  <si>
    <t>399-4899-2-ND</t>
  </si>
  <si>
    <t>399-4899-6-ND</t>
  </si>
  <si>
    <t>C34, C35, C44, C45, C46, C55, C56, C63, C64</t>
  </si>
  <si>
    <t>0603 (1608 METRIC)</t>
  </si>
  <si>
    <t>4.7uF</t>
  </si>
  <si>
    <t>C0603C475K9PACTU</t>
  </si>
  <si>
    <t>CAP CER 4.7UF 6.3% 10% X5R 0603</t>
  </si>
  <si>
    <t>399-3482-2-ND</t>
  </si>
  <si>
    <t>399-3482-6-ND</t>
  </si>
  <si>
    <t>C36, C37, C47, C48, C58</t>
  </si>
  <si>
    <t>100uF</t>
  </si>
  <si>
    <t>AVX</t>
  </si>
  <si>
    <t>F980G107MMA</t>
  </si>
  <si>
    <t>CAP TANT 100UF 4V 20% 0603</t>
  </si>
  <si>
    <t>http://www.avx.com/docs/Catalogs/f98.pdf</t>
  </si>
  <si>
    <t>F980G107MMAAVX-ND</t>
  </si>
  <si>
    <t>-</t>
  </si>
  <si>
    <t>C57</t>
  </si>
  <si>
    <t>47uF</t>
  </si>
  <si>
    <t>F980J476MMA</t>
  </si>
  <si>
    <t>CAP TANT 47UF 6.3V 20% 0603</t>
  </si>
  <si>
    <t>478-8644-2-ND</t>
  </si>
  <si>
    <t>478-8644-6-ND</t>
  </si>
  <si>
    <t>C65</t>
  </si>
  <si>
    <t>C1206</t>
  </si>
  <si>
    <t>F950J107KAAAQ2</t>
  </si>
  <si>
    <t>CAP TANT 100UF 6.3V 10% 1206</t>
  </si>
  <si>
    <r>
      <rPr>
        <sz val="8"/>
        <color indexed="8"/>
        <rFont val="Segoe UI"/>
      </rPr>
      <t>http://www.avx.com/docs/Catalogs/f95.pdf</t>
    </r>
  </si>
  <si>
    <t>478-8387-2-ND</t>
  </si>
  <si>
    <t>478-8387-6-ND</t>
  </si>
  <si>
    <t>C72, C73, C76, C77</t>
  </si>
  <si>
    <t>10uF</t>
  </si>
  <si>
    <t>TDK</t>
  </si>
  <si>
    <t>C1608JB0J106K080AB</t>
  </si>
  <si>
    <t>CAP CER 10UF 6.3V 10% JB 0603</t>
  </si>
  <si>
    <t>http://product.tdk.com/en/catalog/datasheets/mlcc_commercial_general_en.pdf</t>
  </si>
  <si>
    <t>445-11185-2-ND</t>
  </si>
  <si>
    <t>445-11185-6-ND</t>
  </si>
  <si>
    <t>C74, C75, C82</t>
  </si>
  <si>
    <t>C0805</t>
  </si>
  <si>
    <t>Taiyo Yuden</t>
  </si>
  <si>
    <t>JMK212B7106KG-T</t>
  </si>
  <si>
    <t>CAP CER 10UF 6.3V 10% X7R 0805</t>
  </si>
  <si>
    <t>http://www.yuden.co.jp/productdata/catalog/en/mlcc_all_e.pdf</t>
  </si>
  <si>
    <t>587-2396-2-ND</t>
  </si>
  <si>
    <t>587-2396-6-ND</t>
  </si>
  <si>
    <t>C78, C81</t>
  </si>
  <si>
    <t>C1005X5R0J106M050BC</t>
  </si>
  <si>
    <t>CAP CER 10UF 6.3V 20% X5R 0402</t>
  </si>
  <si>
    <t>445-8920-2-ND</t>
  </si>
  <si>
    <t>445-8920-6-ND</t>
  </si>
  <si>
    <t>C83, C90, C91</t>
  </si>
  <si>
    <t xml:space="preserve">Samsung </t>
  </si>
  <si>
    <t>CL05A475KQ5NRNC</t>
  </si>
  <si>
    <t>CAP CER 4.7UF 6.3% 10% X5R 0402</t>
  </si>
  <si>
    <t>http://www.samsungsem.com/global/support/library/product-catalog/__icsFiles/afieldfile/2014/11/13/MLCC.pdf</t>
  </si>
  <si>
    <t>1276-1481-2-ND</t>
  </si>
  <si>
    <t>1276-1481-6-ND</t>
  </si>
  <si>
    <t>C93, C94, C95, C96</t>
  </si>
  <si>
    <t>C97</t>
  </si>
  <si>
    <t>100pF</t>
  </si>
  <si>
    <t>CBR04C101F3GAC</t>
  </si>
  <si>
    <t>CAP CER 100PF 25V 1% NP0 0402</t>
  </si>
  <si>
    <t>399-11246-2-ND</t>
  </si>
  <si>
    <t>399-11246-6-ND</t>
  </si>
  <si>
    <t>D1</t>
  </si>
  <si>
    <t>——</t>
  </si>
  <si>
    <t>Panasonic</t>
  </si>
  <si>
    <t>LNJ426W83RA</t>
  </si>
  <si>
    <t>LED HI-BRIGHT AMBER USS 0603</t>
  </si>
  <si>
    <t>http://media.digikey.com/pdf/Data%20Sheets/Panasonic%20LEDs%20PDFs/LNJ426W83RA.pdf</t>
  </si>
  <si>
    <t>P13681DKR-ND</t>
  </si>
  <si>
    <t>D2</t>
  </si>
  <si>
    <t>0606 (1616 METRIC)</t>
  </si>
  <si>
    <t>Avago</t>
  </si>
  <si>
    <t>HSMF-C114</t>
  </si>
  <si>
    <t>LED CHIP RGB 1.6X1.5X0.35MM SMD</t>
  </si>
  <si>
    <t>http://www.avagotech.com/docs/AV02-2451EN</t>
  </si>
  <si>
    <t>516-1795-1-ND</t>
  </si>
  <si>
    <t>516-1795-6-ND</t>
  </si>
  <si>
    <t>P1, P2</t>
  </si>
  <si>
    <t>FH12-40S-0.5SH(55)</t>
  </si>
  <si>
    <t>Hirose Electric</t>
  </si>
  <si>
    <t>CONN FFC BOTTOM 40POS 0.50MM R/A</t>
  </si>
  <si>
    <t>http://media.digikey.com/pdf/Data%20Sheets/Hirose%20PDFs/FH12.pdf</t>
  </si>
  <si>
    <t>HFJ140TR-ND</t>
  </si>
  <si>
    <t>HFJ140DKR-ND</t>
  </si>
  <si>
    <t>P3</t>
  </si>
  <si>
    <t>W.FL-R-SMT-1</t>
  </si>
  <si>
    <t>W.FL-R-SMT-1(10)</t>
  </si>
  <si>
    <t>CONN W.FL JACK STR 50 OHM SMD</t>
  </si>
  <si>
    <t>http://www.hirose.co.jp/cataloge_hp/ed_WFL_20141024.pdf</t>
  </si>
  <si>
    <t>H9173TR-ND</t>
  </si>
  <si>
    <t>H9173DKR-ND</t>
  </si>
  <si>
    <t>P4</t>
  </si>
  <si>
    <t>0.4MM 14POS SMD</t>
  </si>
  <si>
    <t>Molex</t>
  </si>
  <si>
    <t>CONN 0.4MM BTB RCPT 14POS SMD</t>
  </si>
  <si>
    <t>http://www.molex.com/pdm_docs/sd/5024261430_sd.pdf</t>
  </si>
  <si>
    <t>WM9059CT-ND</t>
  </si>
  <si>
    <t>WM9059DKR-ND</t>
  </si>
  <si>
    <t>P7</t>
  </si>
  <si>
    <t>MicroSD</t>
  </si>
  <si>
    <t>TFR CARD ASSY 8CKT EMBSTPPKG</t>
  </si>
  <si>
    <t>http://www.molex.com/pdm_docs/sd/5008730816_sd.pdf</t>
  </si>
  <si>
    <t>5008730816-ND</t>
  </si>
  <si>
    <t>R1, R2, R9, R10,R52</t>
  </si>
  <si>
    <t>100R</t>
  </si>
  <si>
    <t>ERA-2AEB101X</t>
  </si>
  <si>
    <t>RES SMD 100 OHM 0.1% 1/16W 0402</t>
  </si>
  <si>
    <t>http://industrial.panasonic.com/lecs/www-data/pdf/AOA0000/AOA0000CE26.pdf</t>
  </si>
  <si>
    <t>P100DCTR-ND</t>
  </si>
  <si>
    <t>P100DCDKR-ND</t>
  </si>
  <si>
    <t>R3, R4, R5, R6, R7, R8,R27, R28, R30, R33, R34, R35, R36, R39, R40, R41, R42, R43, R44, R45</t>
  </si>
  <si>
    <t>4.7K</t>
  </si>
  <si>
    <t>ERA-2AEB472X</t>
  </si>
  <si>
    <t>RES SMD 4.7K OHM 0.1% 1/16W 0402</t>
  </si>
  <si>
    <r>
      <rPr>
        <sz val="8"/>
        <color indexed="8"/>
        <rFont val="Segoe UI"/>
      </rPr>
      <t>http://industrial.panasonic.com/lecs/www-data/pdf/AOA0000/AOA0000CE26.pdf</t>
    </r>
  </si>
  <si>
    <t>P4.7KDCTR-ND</t>
  </si>
  <si>
    <t>P4.7KDCDKR-ND</t>
  </si>
  <si>
    <t>R11, R12,R25, R26</t>
  </si>
  <si>
    <t>240R</t>
  </si>
  <si>
    <t>ERA-2AEB241X</t>
  </si>
  <si>
    <t>RES SMD 240 OHM 0.1% 1/16W 0402</t>
  </si>
  <si>
    <t>P240DCTR-ND</t>
  </si>
  <si>
    <t>P240DCDKR-ND</t>
  </si>
  <si>
    <t>R13, R19</t>
  </si>
  <si>
    <t>50R</t>
  </si>
  <si>
    <t>Vishay</t>
  </si>
  <si>
    <t>FC0402E50R0BST1</t>
  </si>
  <si>
    <t>RES SMD 50 OHM 0.1% 1/20W 0402</t>
  </si>
  <si>
    <r>
      <rPr>
        <sz val="8"/>
        <color indexed="8"/>
        <rFont val="Segoe UI"/>
      </rPr>
      <t>http://www.vishay.com/docs/60093/fcseries.pdf</t>
    </r>
  </si>
  <si>
    <t>FC0402-50BWTR-ND</t>
  </si>
  <si>
    <t>FC0402-50BWDKR-ND</t>
  </si>
  <si>
    <t>R14, R15, R16, R17, R18, R20, R21, R22, R23, R24</t>
  </si>
  <si>
    <t>0804, CONVEX</t>
  </si>
  <si>
    <t>49.9R</t>
  </si>
  <si>
    <t>CRA04S08349R9FTD</t>
  </si>
  <si>
    <t>RES ARRAY 49.9 OHM 4 RES 0804</t>
  </si>
  <si>
    <r>
      <rPr>
        <sz val="8"/>
        <color indexed="8"/>
        <rFont val="Segoe UI"/>
      </rPr>
      <t>http://www.vishay.com/docs/31043/cra04s.pdf</t>
    </r>
  </si>
  <si>
    <t>CRA4S849.9ATR-ND</t>
  </si>
  <si>
    <t>CRA4S849.9ADKR-ND</t>
  </si>
  <si>
    <t>R29, R63, R64, R65, R66, R73, R75</t>
  </si>
  <si>
    <t>10K</t>
  </si>
  <si>
    <t>ERA-2AEB103X</t>
  </si>
  <si>
    <t>RES SMD 10K OHM 0.1% 1/16W 0402</t>
  </si>
  <si>
    <t>P10KDCTR-ND</t>
  </si>
  <si>
    <t>P10KDCDKR-ND</t>
  </si>
  <si>
    <t>R31, R32</t>
  </si>
  <si>
    <t>1K</t>
  </si>
  <si>
    <t>ERA-2AEB102X</t>
  </si>
  <si>
    <t>RES SMD 1K OHM 0.1% 1/16W 0402</t>
  </si>
  <si>
    <t>P1.0KDCTR-ND</t>
  </si>
  <si>
    <t>P1.0KDCDKR-ND</t>
  </si>
  <si>
    <t>R37, R47, R49, R50, R60, R74</t>
  </si>
  <si>
    <t>100K</t>
  </si>
  <si>
    <t>ERA-2AEB104X</t>
  </si>
  <si>
    <t>RES SMD 100K OHM 0.1% 1/16W 0402</t>
  </si>
  <si>
    <t>P100KDCTR-ND</t>
  </si>
  <si>
    <t>P100KDCDKR-ND</t>
  </si>
  <si>
    <t>R38</t>
  </si>
  <si>
    <t>130R</t>
  </si>
  <si>
    <t>ERA-2AEB131X</t>
  </si>
  <si>
    <t>RES SMD 130 OHM 0.1% 1/16W 0402</t>
  </si>
  <si>
    <t>P130DCTR-ND</t>
  </si>
  <si>
    <t>P130DCDKR-ND</t>
  </si>
  <si>
    <t>R55, R56, R58, R67, R68, R71</t>
  </si>
  <si>
    <t>2.2K</t>
  </si>
  <si>
    <t>ERA-2AEB222X</t>
  </si>
  <si>
    <t>RES SMD 2.2K OHM 0.1% 1/16W 0402</t>
  </si>
  <si>
    <t>P2.2KDCTR-ND</t>
  </si>
  <si>
    <t>P2.2KDCDKR-ND</t>
  </si>
  <si>
    <t>R46, R48</t>
  </si>
  <si>
    <t>0R</t>
  </si>
  <si>
    <t>ERJ-2GE0R00X</t>
  </si>
  <si>
    <t>RES SMD 0.0 OHM JUMPER 1/10W 0402</t>
  </si>
  <si>
    <r>
      <rPr>
        <sz val="8"/>
        <color indexed="8"/>
        <rFont val="Segoe UI"/>
      </rPr>
      <t>http://industrial.panasonic.com/ww/products/resistors/chip-resistors/chip-resistors/thick-film-chip-resistors/ERJ2GE0R00X</t>
    </r>
  </si>
  <si>
    <t>P0.0JTR-ND</t>
  </si>
  <si>
    <t>P0.0JDKR-ND</t>
  </si>
  <si>
    <t>R51, R53, R54</t>
  </si>
  <si>
    <t>47R</t>
  </si>
  <si>
    <t>ERA-2AEB470X</t>
  </si>
  <si>
    <t>RES SMD 47 OHM 0.1% 1/16W 0402</t>
  </si>
  <si>
    <t>P47DCTR-ND</t>
  </si>
  <si>
    <t>P47DCDKR-ND</t>
  </si>
  <si>
    <t>R57, R69</t>
  </si>
  <si>
    <t>12K</t>
  </si>
  <si>
    <t>ERA-2AEB123X</t>
  </si>
  <si>
    <t>RES SMD 12K OHM 0.1% 1/16W 0402</t>
  </si>
  <si>
    <t>P12KDCTR-ND</t>
  </si>
  <si>
    <t>P12KDCDKR-ND</t>
  </si>
  <si>
    <t>R59, R70</t>
  </si>
  <si>
    <t>5.1K</t>
  </si>
  <si>
    <t>ERA-2AEB512X</t>
  </si>
  <si>
    <t>RES SMD 5.1K OHM 0.1% 1/16W 0402</t>
  </si>
  <si>
    <t>P5.1KDCTR-ND</t>
  </si>
  <si>
    <t>P5.1KDCDKR-ND</t>
  </si>
  <si>
    <t>R61, R72</t>
  </si>
  <si>
    <t>24K</t>
  </si>
  <si>
    <t>ERA-2AEB243X</t>
  </si>
  <si>
    <t>RES SMD 24K OHM 0.1% 1/16W 0402</t>
  </si>
  <si>
    <t>P24KDCTR-ND</t>
  </si>
  <si>
    <t>P24KDCDKR-ND</t>
  </si>
  <si>
    <t>U1, U2</t>
  </si>
  <si>
    <t>96-FBGA</t>
  </si>
  <si>
    <t>Micron</t>
  </si>
  <si>
    <t>MT41J256M16HA-093G:E</t>
  </si>
  <si>
    <t>IC DDR3 SDRAM 4GBIT FBGA</t>
  </si>
  <si>
    <t>http://www.micron.com/~/media/Documents/Products/Data%20Sheet/DRAM/DDR3/4Gb_DDR3_SDRAM.pdf</t>
  </si>
  <si>
    <t>Avnet</t>
  </si>
  <si>
    <t>U3 {A}</t>
  </si>
  <si>
    <t>484-FBGA</t>
  </si>
  <si>
    <t>Xilinx</t>
  </si>
  <si>
    <t>XC6SLX100T-3FGG484I</t>
  </si>
  <si>
    <t>IC FPGA 296 I/O 484FBGA</t>
  </si>
  <si>
    <r>
      <rPr>
        <sz val="8"/>
        <color indexed="8"/>
        <rFont val="Segoe UI"/>
      </rPr>
      <t>http://www.xilinx.com/support/documentation/data_sheets/ds160.pdf</t>
    </r>
  </si>
  <si>
    <t>U3 {B}</t>
  </si>
  <si>
    <t>XC6SLX150T-3FGG484I</t>
  </si>
  <si>
    <t>http://www.xilinx.com/support/documentation/data_sheets/ds160.pdf</t>
  </si>
  <si>
    <t>U4</t>
  </si>
  <si>
    <t>SOIC-8</t>
  </si>
  <si>
    <t>N25Q128A13EF840E</t>
  </si>
  <si>
    <t>IC FLASH 128MBIT 108MHZ 8SO</t>
  </si>
  <si>
    <t>http://www.micron.com/~/media/Documents/Products/Data%20Sheet/NOR%20Flash/Serial%20NOR/N25Q/n25q_128mb_3v_65nm.pdf</t>
  </si>
  <si>
    <t>557-1561-ND</t>
  </si>
  <si>
    <t>U5</t>
  </si>
  <si>
    <t>4-SMD NO LEAD</t>
  </si>
  <si>
    <t>Abracon</t>
  </si>
  <si>
    <t>ASEM1-100.000MHZ-LC-T</t>
  </si>
  <si>
    <t>OSC MEMS 100.000MHZ CMOS SMD</t>
  </si>
  <si>
    <t>http://www.abracon.com/Oscillators/ASEM.pdf</t>
  </si>
  <si>
    <t>535-9777-1-ND</t>
  </si>
  <si>
    <t>535-9777-6-ND</t>
  </si>
  <si>
    <t>U6</t>
  </si>
  <si>
    <t>CTS-Frequency Controls</t>
  </si>
  <si>
    <t>TC25L5I32K7680</t>
  </si>
  <si>
    <t>OSC XO 32.768KHZ CMOS SMD</t>
  </si>
  <si>
    <t>http://media.digikey.com/pdf/Data%20Sheets/CTS%20Corporation%20PDFs/Model%20TC25.pdf</t>
  </si>
  <si>
    <t>CTX1183TR-ND</t>
  </si>
  <si>
    <t>CTX1183DKR-ND</t>
  </si>
  <si>
    <t>U7, U9</t>
  </si>
  <si>
    <t>10-UDFN</t>
  </si>
  <si>
    <t>Diodes Incorporated</t>
  </si>
  <si>
    <t>AP7176BFN-7</t>
  </si>
  <si>
    <t>IC REG LDO ADJ 3A 10-DFN</t>
  </si>
  <si>
    <t>http://diodes.com/datasheets/AP7176B.pdf</t>
  </si>
  <si>
    <t>AP7176BFN-7DICT-ND</t>
  </si>
  <si>
    <t>AP7176BFN-7DIDKR-ND</t>
  </si>
  <si>
    <t>U8</t>
  </si>
  <si>
    <t>10-VSON</t>
  </si>
  <si>
    <t>Texas Instruments</t>
  </si>
  <si>
    <t>TPS51200DRCR</t>
  </si>
  <si>
    <t>IC CONV DDR DDR2 DDR3 10SON</t>
  </si>
  <si>
    <t>http://www.ti.com/lit/ds/symlink/tps51200.pdf</t>
  </si>
  <si>
    <t>296-26978-1-ND</t>
  </si>
  <si>
    <t>296-26978-6-ND</t>
  </si>
  <si>
    <t>JTAG adapter P1</t>
  </si>
  <si>
    <t>.4MM 14 POS SMD</t>
  </si>
  <si>
    <t>AXE614124</t>
  </si>
  <si>
    <t>CONN HEADER .4MM 14 POS SMD</t>
  </si>
  <si>
    <t>http://www3.panasonic.biz/ac/e_download/control/connector/base-fpc/catalog/con_eng_a4s.pdf</t>
  </si>
  <si>
    <t>255-3200-2-ND</t>
  </si>
  <si>
    <t>JTAG adapter P2</t>
  </si>
  <si>
    <t>2MM 14 POS THROUGH HOLE</t>
  </si>
  <si>
    <t>CONN HEADER 14POS 2MM VERT GOLD</t>
  </si>
  <si>
    <t>http://www.molex.com/pdm_docs/sd/877581416_sd.pdf</t>
  </si>
  <si>
    <t>WM18838-ND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</si>
</sst>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00"/>
    <numFmt numFmtId="60" formatCode="0.0%"/>
  </numFmts>
  <fonts count="4">
    <font>
      <sz val="12"/>
      <color indexed="8"/>
      <name val="Verdana"/>
    </font>
    <font>
      <sz val="12"/>
      <color indexed="8"/>
      <name val="Verdana"/>
    </font>
    <font>
      <sz val="15"/>
      <color indexed="8"/>
      <name val="Verdana"/>
    </font>
    <font>
      <sz val="8"/>
      <color indexed="8"/>
      <name val="Segoe U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bottom"/>
    </xf>
    <xf numFmtId="0" fontId="3" borderId="1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horizontal="right" vertical="bottom"/>
    </xf>
    <xf numFmtId="9" fontId="3" borderId="1" applyNumberFormat="1" applyFont="1" applyFill="0" applyBorder="1" applyAlignment="1" applyProtection="0">
      <alignment horizontal="right" vertical="bottom"/>
    </xf>
    <xf numFmtId="0" fontId="3" borderId="1" applyNumberFormat="1" applyFont="1" applyFill="0" applyBorder="1" applyAlignment="1" applyProtection="0">
      <alignment horizontal="left" vertical="bottom"/>
    </xf>
    <xf numFmtId="59" fontId="3" borderId="1" applyNumberFormat="1" applyFont="1" applyFill="0" applyBorder="1" applyAlignment="1" applyProtection="0">
      <alignment horizontal="right" vertical="bottom"/>
    </xf>
    <xf numFmtId="3" fontId="3" borderId="1" applyNumberFormat="1" applyFont="1" applyFill="0" applyBorder="1" applyAlignment="1" applyProtection="0">
      <alignment horizontal="right" vertical="bottom"/>
    </xf>
    <xf numFmtId="1" fontId="3" borderId="1" applyNumberFormat="1" applyFont="1" applyFill="0" applyBorder="1" applyAlignment="1" applyProtection="0">
      <alignment horizontal="right" vertical="bottom"/>
    </xf>
    <xf numFmtId="1" fontId="3" borderId="2" applyNumberFormat="1" applyFont="1" applyFill="0" applyBorder="1" applyAlignment="1" applyProtection="0">
      <alignment horizontal="right" vertical="bottom"/>
    </xf>
    <xf numFmtId="1" fontId="3" borderId="1" applyNumberFormat="1" applyFont="1" applyFill="0" applyBorder="1" applyAlignment="1" applyProtection="0">
      <alignment horizontal="left" vertical="bottom"/>
    </xf>
    <xf numFmtId="60" fontId="3" borderId="1" applyNumberFormat="1" applyFont="1" applyFill="0" applyBorder="1" applyAlignment="1" applyProtection="0">
      <alignment horizontal="right" vertical="bottom"/>
    </xf>
    <xf numFmtId="59" fontId="3" borderId="1" applyNumberFormat="1" applyFont="1" applyFill="0" applyBorder="1" applyAlignment="1" applyProtection="0">
      <alignment vertical="bottom"/>
    </xf>
    <xf numFmtId="3" fontId="3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hyperlink" Target="http://www.xilinx.com/support/documentation/data_sheets/ds160.pdf" TargetMode="Externa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AB45"/>
  <sheetViews>
    <sheetView workbookViewId="0" showGridLines="0" defaultGridColor="1"/>
  </sheetViews>
  <sheetFormatPr defaultColWidth="6.625" defaultRowHeight="15" customHeight="1" outlineLevelRow="0" outlineLevelCol="0"/>
  <cols>
    <col min="1" max="1" width="85.375" style="1" customWidth="1"/>
    <col min="2" max="2" width="16" style="1" customWidth="1"/>
    <col min="3" max="3" width="14.125" style="1" customWidth="1"/>
    <col min="4" max="4" width="9.375" style="1" customWidth="1"/>
    <col min="5" max="5" width="7.75" style="1" customWidth="1"/>
    <col min="6" max="6" width="13" style="1" customWidth="1"/>
    <col min="7" max="7" width="20.375" style="1" customWidth="1"/>
    <col min="8" max="8" width="45.25" style="1" customWidth="1"/>
    <col min="9" max="9" width="69.875" style="1" customWidth="1"/>
    <col min="10" max="10" width="9.5" style="1" customWidth="1"/>
    <col min="11" max="11" width="17.75" style="1" customWidth="1"/>
    <col min="12" max="12" width="12.625" style="1" customWidth="1"/>
    <col min="13" max="13" width="12.625" style="1" customWidth="1"/>
    <col min="14" max="14" width="11.125" style="1" customWidth="1"/>
    <col min="15" max="15" width="11.125" style="1" customWidth="1"/>
    <col min="16" max="16" width="11.125" style="1" customWidth="1"/>
    <col min="17" max="17" width="11.25" style="1" customWidth="1"/>
    <col min="18" max="18" width="12.375" style="1" customWidth="1"/>
    <col min="19" max="19" width="14" style="1" customWidth="1"/>
    <col min="20" max="20" width="11.125" style="1" customWidth="1"/>
    <col min="21" max="21" width="11.25" style="1" customWidth="1"/>
    <col min="22" max="22" width="13.375" style="1" customWidth="1"/>
    <col min="23" max="23" width="13.375" style="1" customWidth="1"/>
    <col min="24" max="24" width="13.375" style="1" customWidth="1"/>
    <col min="25" max="25" width="15.5" style="1" customWidth="1"/>
    <col min="26" max="26" width="15.875" style="1" customWidth="1"/>
    <col min="27" max="27" width="12.25" style="1" customWidth="1"/>
    <col min="28" max="28" width="13.25" style="1" customWidth="1"/>
    <col min="29" max="256" width="6.625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</row>
    <row r="2" ht="15" customHeight="1">
      <c r="A2" t="s" s="3">
        <v>28</v>
      </c>
      <c r="B2" t="s" s="3">
        <v>29</v>
      </c>
      <c r="C2" t="s" s="4">
        <v>30</v>
      </c>
      <c r="D2" s="5">
        <v>0.05</v>
      </c>
      <c r="E2" s="3">
        <v>34</v>
      </c>
      <c r="F2" t="s" s="3">
        <v>31</v>
      </c>
      <c r="G2" t="s" s="6">
        <v>32</v>
      </c>
      <c r="H2" t="s" s="3">
        <v>33</v>
      </c>
      <c r="I2" t="s" s="3">
        <v>34</v>
      </c>
      <c r="J2" t="s" s="3">
        <v>35</v>
      </c>
      <c r="K2" t="s" s="3">
        <v>36</v>
      </c>
      <c r="L2" s="7">
        <v>0.08463</v>
      </c>
      <c r="M2" s="7">
        <v>0.07643999999999999</v>
      </c>
      <c r="N2" s="8">
        <v>20000</v>
      </c>
      <c r="O2" s="8">
        <v>50000</v>
      </c>
      <c r="P2" s="8">
        <f>PRODUCT(L2,N2)</f>
        <v>1692.6</v>
      </c>
      <c r="Q2" s="8">
        <f>PRODUCT(M2,O2)</f>
        <v>3822</v>
      </c>
      <c r="R2" s="8">
        <f>PRODUCT(E2,500)</f>
        <v>17000</v>
      </c>
      <c r="S2" s="8">
        <f>PRODUCT(E2,1000)</f>
        <v>34000</v>
      </c>
      <c r="T2" s="8">
        <f>SUM(N2-R2)</f>
        <v>3000</v>
      </c>
      <c r="U2" s="8">
        <f>SUM(O2-S2)</f>
        <v>16000</v>
      </c>
      <c r="V2" s="8">
        <f>PRODUCT(L2,T2)</f>
        <v>253.89</v>
      </c>
      <c r="W2" s="8">
        <f>PRODUCT(M2,U2)</f>
        <v>1223.04</v>
      </c>
      <c r="X2" t="s" s="6">
        <v>37</v>
      </c>
      <c r="Y2" s="7">
        <v>0.10374</v>
      </c>
      <c r="Z2" s="7">
        <v>0.10374</v>
      </c>
      <c r="AA2" s="9">
        <f>PRODUCT(E2,Y2,500)+7</f>
        <v>1770.58</v>
      </c>
      <c r="AB2" s="10">
        <f>PRODUCT(E2,Z2,1000)+7</f>
        <v>3534.16</v>
      </c>
    </row>
    <row r="3" ht="15" customHeight="1">
      <c r="A3" t="s" s="3">
        <v>38</v>
      </c>
      <c r="B3" t="s" s="3">
        <v>29</v>
      </c>
      <c r="C3" t="s" s="4">
        <v>39</v>
      </c>
      <c r="D3" s="5">
        <v>0.01</v>
      </c>
      <c r="E3" s="3">
        <v>2</v>
      </c>
      <c r="F3" t="s" s="3">
        <v>31</v>
      </c>
      <c r="G3" t="s" s="6">
        <v>40</v>
      </c>
      <c r="H3" t="s" s="3">
        <v>41</v>
      </c>
      <c r="I3" t="s" s="3">
        <v>42</v>
      </c>
      <c r="J3" t="s" s="3">
        <v>35</v>
      </c>
      <c r="K3" t="s" s="3">
        <v>43</v>
      </c>
      <c r="L3" s="7">
        <v>0.14252</v>
      </c>
      <c r="M3" s="7">
        <v>0.14252</v>
      </c>
      <c r="N3" s="8">
        <v>10000</v>
      </c>
      <c r="O3" s="8">
        <v>10000</v>
      </c>
      <c r="P3" s="8">
        <f>PRODUCT(L3,N3)</f>
        <v>1425.2</v>
      </c>
      <c r="Q3" s="8">
        <f>PRODUCT(M3,O3)</f>
        <v>1425.2</v>
      </c>
      <c r="R3" s="8">
        <f>PRODUCT(E3,500)</f>
        <v>1000</v>
      </c>
      <c r="S3" s="8">
        <f>PRODUCT(E3,1000)</f>
        <v>2000</v>
      </c>
      <c r="T3" s="8">
        <f>SUM(N3-R3)</f>
        <v>9000</v>
      </c>
      <c r="U3" s="8">
        <f>SUM(O3-S3)</f>
        <v>8000</v>
      </c>
      <c r="V3" s="8">
        <f>PRODUCT(L3,T3)</f>
        <v>1282.68</v>
      </c>
      <c r="W3" s="8">
        <f>PRODUCT(M3,U3)</f>
        <v>1140.16</v>
      </c>
      <c r="X3" t="s" s="6">
        <v>44</v>
      </c>
      <c r="Y3" s="7">
        <v>0.22905</v>
      </c>
      <c r="Z3" s="7">
        <v>0.19851</v>
      </c>
      <c r="AA3" s="9">
        <f>PRODUCT(E3,Y3,500)+7</f>
        <v>236.05</v>
      </c>
      <c r="AB3" s="10">
        <f>PRODUCT(E3,Z3,1000)+7</f>
        <v>404.02</v>
      </c>
    </row>
    <row r="4" ht="15" customHeight="1">
      <c r="A4" t="s" s="3">
        <v>45</v>
      </c>
      <c r="B4" t="s" s="3">
        <v>29</v>
      </c>
      <c r="C4" t="s" s="4">
        <v>46</v>
      </c>
      <c r="D4" s="5">
        <v>0.1</v>
      </c>
      <c r="E4" s="3">
        <v>28</v>
      </c>
      <c r="F4" t="s" s="3">
        <v>31</v>
      </c>
      <c r="G4" t="s" s="6">
        <v>47</v>
      </c>
      <c r="H4" t="s" s="3">
        <v>48</v>
      </c>
      <c r="I4" t="s" s="3">
        <v>49</v>
      </c>
      <c r="J4" t="s" s="3">
        <v>35</v>
      </c>
      <c r="K4" t="s" s="3">
        <v>50</v>
      </c>
      <c r="L4" s="7">
        <v>0.01615</v>
      </c>
      <c r="M4" s="7">
        <v>0.0153</v>
      </c>
      <c r="N4" s="8">
        <v>20000</v>
      </c>
      <c r="O4" s="8">
        <v>30000</v>
      </c>
      <c r="P4" s="8">
        <f>PRODUCT(L4,N4)</f>
        <v>323</v>
      </c>
      <c r="Q4" s="8">
        <f>PRODUCT(M4,O4)</f>
        <v>459</v>
      </c>
      <c r="R4" s="8">
        <f>PRODUCT(E4,500)</f>
        <v>14000</v>
      </c>
      <c r="S4" s="8">
        <f>PRODUCT(E4,1000)</f>
        <v>28000</v>
      </c>
      <c r="T4" s="8">
        <f>SUM(N4-R4)</f>
        <v>6000</v>
      </c>
      <c r="U4" s="8">
        <f>SUM(O4-S4)</f>
        <v>2000</v>
      </c>
      <c r="V4" s="8">
        <f>PRODUCT(L4,T4)</f>
        <v>96.90000000000001</v>
      </c>
      <c r="W4" s="8">
        <f>PRODUCT(M4,U4)</f>
        <v>30.6</v>
      </c>
      <c r="X4" t="s" s="6">
        <v>51</v>
      </c>
      <c r="Y4" s="7">
        <v>0.01976</v>
      </c>
      <c r="Z4" s="7">
        <v>0.01976</v>
      </c>
      <c r="AA4" s="9">
        <f>PRODUCT(E4,Y4,500)+7</f>
        <v>283.64</v>
      </c>
      <c r="AB4" s="10">
        <f>PRODUCT(E4,Z4,1000)+7</f>
        <v>560.28</v>
      </c>
    </row>
    <row r="5" ht="15" customHeight="1">
      <c r="A5" t="s" s="3">
        <v>52</v>
      </c>
      <c r="B5" t="s" s="3">
        <v>53</v>
      </c>
      <c r="C5" t="s" s="4">
        <v>54</v>
      </c>
      <c r="D5" s="5">
        <v>0.1</v>
      </c>
      <c r="E5" s="3">
        <v>9</v>
      </c>
      <c r="F5" t="s" s="3">
        <v>31</v>
      </c>
      <c r="G5" t="s" s="6">
        <v>55</v>
      </c>
      <c r="H5" t="s" s="3">
        <v>56</v>
      </c>
      <c r="I5" t="s" s="3">
        <v>49</v>
      </c>
      <c r="J5" t="s" s="3">
        <v>35</v>
      </c>
      <c r="K5" t="s" s="3">
        <v>57</v>
      </c>
      <c r="L5" s="7">
        <v>0.018</v>
      </c>
      <c r="M5" s="7">
        <v>0.0171</v>
      </c>
      <c r="N5" s="8">
        <v>8000</v>
      </c>
      <c r="O5" s="8">
        <v>12000</v>
      </c>
      <c r="P5" s="8">
        <f>PRODUCT(L5,N5)</f>
        <v>144</v>
      </c>
      <c r="Q5" s="8">
        <f>PRODUCT(M5,O5)</f>
        <v>205.2</v>
      </c>
      <c r="R5" s="8">
        <f>PRODUCT(E5,500)</f>
        <v>4500</v>
      </c>
      <c r="S5" s="8">
        <f>PRODUCT(E5,1000)</f>
        <v>9000</v>
      </c>
      <c r="T5" s="8">
        <f>SUM(N5-R5)</f>
        <v>3500</v>
      </c>
      <c r="U5" s="8">
        <f>SUM(O5-S5)</f>
        <v>3000</v>
      </c>
      <c r="V5" s="8">
        <f>PRODUCT(L5,T5)</f>
        <v>62.99999999999999</v>
      </c>
      <c r="W5" s="8">
        <f>PRODUCT(M5,U5)</f>
        <v>51.3</v>
      </c>
      <c r="X5" t="s" s="6">
        <v>58</v>
      </c>
      <c r="Y5" s="7">
        <v>0.02475</v>
      </c>
      <c r="Z5" s="7">
        <v>0.02475</v>
      </c>
      <c r="AA5" s="9">
        <f>PRODUCT(E5,Y5,500)+7</f>
        <v>118.375</v>
      </c>
      <c r="AB5" s="10">
        <f>PRODUCT(E5,Z5,1000)+7</f>
        <v>229.75</v>
      </c>
    </row>
    <row r="6" ht="15" customHeight="1">
      <c r="A6" t="s" s="3">
        <v>59</v>
      </c>
      <c r="B6" t="s" s="3">
        <v>53</v>
      </c>
      <c r="C6" t="s" s="4">
        <v>60</v>
      </c>
      <c r="D6" s="5">
        <v>0.2</v>
      </c>
      <c r="E6" s="3">
        <v>5</v>
      </c>
      <c r="F6" t="s" s="3">
        <v>61</v>
      </c>
      <c r="G6" t="s" s="6">
        <v>62</v>
      </c>
      <c r="H6" t="s" s="3">
        <v>63</v>
      </c>
      <c r="I6" t="s" s="3">
        <v>64</v>
      </c>
      <c r="J6" t="s" s="3">
        <v>35</v>
      </c>
      <c r="K6" t="s" s="3">
        <v>65</v>
      </c>
      <c r="L6" s="7">
        <v>0.40824</v>
      </c>
      <c r="M6" s="7">
        <v>0.40824</v>
      </c>
      <c r="N6" s="8">
        <v>4000</v>
      </c>
      <c r="O6" s="8">
        <v>8000</v>
      </c>
      <c r="P6" s="8">
        <f>PRODUCT(L6,N6)</f>
        <v>1632.96</v>
      </c>
      <c r="Q6" s="8">
        <f>PRODUCT(M6,O6)</f>
        <v>3265.92</v>
      </c>
      <c r="R6" s="8">
        <f>PRODUCT(E6,500)</f>
        <v>2500</v>
      </c>
      <c r="S6" s="8">
        <f>PRODUCT(E6,1000)</f>
        <v>5000</v>
      </c>
      <c r="T6" s="8">
        <f>SUM(N6-R6)</f>
        <v>1500</v>
      </c>
      <c r="U6" s="8">
        <f>SUM(O6-S6)</f>
        <v>3000</v>
      </c>
      <c r="V6" s="8">
        <f>PRODUCT(L6,T6)</f>
        <v>612.36</v>
      </c>
      <c r="W6" s="8">
        <f>PRODUCT(M6,U6)</f>
        <v>1224.72</v>
      </c>
      <c r="X6" t="s" s="6">
        <v>66</v>
      </c>
      <c r="Y6" s="9"/>
      <c r="Z6" s="9"/>
      <c r="AA6" s="9">
        <f>PRODUCT(E6,Y6,500)+7</f>
        <v>2507</v>
      </c>
      <c r="AB6" s="10">
        <f>PRODUCT(E6,Z6,1000)+7</f>
        <v>5007</v>
      </c>
    </row>
    <row r="7" ht="15" customHeight="1">
      <c r="A7" t="s" s="3">
        <v>67</v>
      </c>
      <c r="B7" t="s" s="3">
        <v>53</v>
      </c>
      <c r="C7" t="s" s="4">
        <v>68</v>
      </c>
      <c r="D7" s="5">
        <v>0.2</v>
      </c>
      <c r="E7" s="3">
        <v>1</v>
      </c>
      <c r="F7" t="s" s="3">
        <v>61</v>
      </c>
      <c r="G7" t="s" s="6">
        <v>69</v>
      </c>
      <c r="H7" t="s" s="3">
        <v>70</v>
      </c>
      <c r="I7" t="s" s="3">
        <v>64</v>
      </c>
      <c r="J7" t="s" s="3">
        <v>35</v>
      </c>
      <c r="K7" t="s" s="3">
        <v>71</v>
      </c>
      <c r="L7" s="7">
        <v>0.1857</v>
      </c>
      <c r="M7" s="7">
        <v>0.1857</v>
      </c>
      <c r="N7" s="8">
        <v>4000</v>
      </c>
      <c r="O7" s="8">
        <v>4000</v>
      </c>
      <c r="P7" s="8">
        <f>PRODUCT(L7,N7)</f>
        <v>742.8000000000001</v>
      </c>
      <c r="Q7" s="8">
        <f>PRODUCT(M7,O7)</f>
        <v>742.8000000000001</v>
      </c>
      <c r="R7" s="8">
        <f>PRODUCT(E7,500)</f>
        <v>500</v>
      </c>
      <c r="S7" s="8">
        <f>PRODUCT(E7,1000)</f>
        <v>1000</v>
      </c>
      <c r="T7" s="8">
        <f>SUM(N7-R7)</f>
        <v>3500</v>
      </c>
      <c r="U7" s="8">
        <f>SUM(O7-S7)</f>
        <v>3000</v>
      </c>
      <c r="V7" s="8">
        <f>PRODUCT(L7,T7)</f>
        <v>649.95</v>
      </c>
      <c r="W7" s="8">
        <f>PRODUCT(M7,U7)</f>
        <v>557.1</v>
      </c>
      <c r="X7" t="s" s="6">
        <v>72</v>
      </c>
      <c r="Y7" s="7">
        <v>0.30332</v>
      </c>
      <c r="Z7" s="7">
        <v>0.27855</v>
      </c>
      <c r="AA7" s="9">
        <f>PRODUCT(E7,Y7,500)+7</f>
        <v>158.66</v>
      </c>
      <c r="AB7" s="10">
        <f>PRODUCT(E7,Z7,1000)+7</f>
        <v>285.55</v>
      </c>
    </row>
    <row r="8" ht="15" customHeight="1">
      <c r="A8" t="s" s="3">
        <v>73</v>
      </c>
      <c r="B8" t="s" s="3">
        <v>74</v>
      </c>
      <c r="C8" t="s" s="4">
        <v>60</v>
      </c>
      <c r="D8" s="5">
        <v>0.1</v>
      </c>
      <c r="E8" s="3">
        <v>1</v>
      </c>
      <c r="F8" t="s" s="3">
        <v>61</v>
      </c>
      <c r="G8" t="s" s="6">
        <v>75</v>
      </c>
      <c r="H8" t="s" s="3">
        <v>76</v>
      </c>
      <c r="I8" t="s" s="3">
        <v>77</v>
      </c>
      <c r="J8" t="s" s="3">
        <v>35</v>
      </c>
      <c r="K8" t="s" s="3">
        <v>78</v>
      </c>
      <c r="L8" s="7">
        <v>0.35434</v>
      </c>
      <c r="M8" s="7">
        <v>0.35434</v>
      </c>
      <c r="N8" s="8">
        <v>2500</v>
      </c>
      <c r="O8" s="8">
        <v>2500</v>
      </c>
      <c r="P8" s="8">
        <f>PRODUCT(L8,N8)</f>
        <v>885.85</v>
      </c>
      <c r="Q8" s="8">
        <f>PRODUCT(M8,O8)</f>
        <v>885.85</v>
      </c>
      <c r="R8" s="8">
        <f>PRODUCT(E8,500)</f>
        <v>500</v>
      </c>
      <c r="S8" s="8">
        <f>PRODUCT(E8,1000)</f>
        <v>1000</v>
      </c>
      <c r="T8" s="8">
        <f>SUM(N8-R8)</f>
        <v>2000</v>
      </c>
      <c r="U8" s="8">
        <f>SUM(O8-S8)</f>
        <v>1500</v>
      </c>
      <c r="V8" s="8">
        <f>PRODUCT(L8,T8)</f>
        <v>708.6799999999999</v>
      </c>
      <c r="W8" s="8">
        <f>PRODUCT(M8,U8)</f>
        <v>531.51</v>
      </c>
      <c r="X8" t="s" s="6">
        <v>79</v>
      </c>
      <c r="Y8" s="7">
        <v>0.54416</v>
      </c>
      <c r="Z8" s="7">
        <v>0.5062</v>
      </c>
      <c r="AA8" s="9">
        <f>PRODUCT(E8,Y8,500)+7</f>
        <v>279.08</v>
      </c>
      <c r="AB8" s="10">
        <f>PRODUCT(E8,Z8,1000)+7</f>
        <v>513.2</v>
      </c>
    </row>
    <row r="9" ht="15" customHeight="1">
      <c r="A9" t="s" s="3">
        <v>80</v>
      </c>
      <c r="B9" t="s" s="3">
        <v>53</v>
      </c>
      <c r="C9" t="s" s="4">
        <v>81</v>
      </c>
      <c r="D9" s="5">
        <v>0.1</v>
      </c>
      <c r="E9" s="3">
        <v>4</v>
      </c>
      <c r="F9" t="s" s="3">
        <v>82</v>
      </c>
      <c r="G9" t="s" s="6">
        <v>83</v>
      </c>
      <c r="H9" t="s" s="3">
        <v>84</v>
      </c>
      <c r="I9" t="s" s="3">
        <v>85</v>
      </c>
      <c r="J9" t="s" s="3">
        <v>35</v>
      </c>
      <c r="K9" t="s" s="3">
        <v>86</v>
      </c>
      <c r="L9" s="7">
        <v>0.0765</v>
      </c>
      <c r="M9" s="7">
        <v>0.0765</v>
      </c>
      <c r="N9" s="8">
        <v>4000</v>
      </c>
      <c r="O9" s="8">
        <v>4000</v>
      </c>
      <c r="P9" s="8">
        <f>PRODUCT(L9,N9)</f>
        <v>306</v>
      </c>
      <c r="Q9" s="8">
        <f>PRODUCT(M9,O9)</f>
        <v>306</v>
      </c>
      <c r="R9" s="8">
        <f>PRODUCT(E9,500)</f>
        <v>2000</v>
      </c>
      <c r="S9" s="8">
        <f>PRODUCT(E9,1000)</f>
        <v>4000</v>
      </c>
      <c r="T9" s="8">
        <f>SUM(N9-R9)</f>
        <v>2000</v>
      </c>
      <c r="U9" s="8">
        <f>SUM(O9-S9)</f>
        <v>0</v>
      </c>
      <c r="V9" s="8">
        <f>PRODUCT(L9,T9)</f>
        <v>153</v>
      </c>
      <c r="W9" s="8">
        <f>PRODUCT(M9,U9)</f>
        <v>0</v>
      </c>
      <c r="X9" t="s" s="6">
        <v>87</v>
      </c>
      <c r="Y9" s="7">
        <v>0.1035</v>
      </c>
      <c r="Z9" s="7">
        <v>0.1035</v>
      </c>
      <c r="AA9" s="9">
        <f>PRODUCT(E9,Y9,500)+7</f>
        <v>214</v>
      </c>
      <c r="AB9" s="10">
        <f>PRODUCT(E9,Z9,1000)+7</f>
        <v>421</v>
      </c>
    </row>
    <row r="10" ht="15" customHeight="1">
      <c r="A10" t="s" s="3">
        <v>88</v>
      </c>
      <c r="B10" t="s" s="3">
        <v>89</v>
      </c>
      <c r="C10" t="s" s="4">
        <v>81</v>
      </c>
      <c r="D10" s="5">
        <v>0.1</v>
      </c>
      <c r="E10" s="3">
        <v>3</v>
      </c>
      <c r="F10" t="s" s="3">
        <v>90</v>
      </c>
      <c r="G10" t="s" s="6">
        <v>91</v>
      </c>
      <c r="H10" t="s" s="3">
        <v>92</v>
      </c>
      <c r="I10" t="s" s="3">
        <v>93</v>
      </c>
      <c r="J10" t="s" s="3">
        <v>35</v>
      </c>
      <c r="K10" t="s" s="3">
        <v>94</v>
      </c>
      <c r="L10" s="7">
        <v>0.04884</v>
      </c>
      <c r="M10" s="7">
        <v>0.04884</v>
      </c>
      <c r="N10" s="8">
        <v>3000</v>
      </c>
      <c r="O10" s="8">
        <v>3000</v>
      </c>
      <c r="P10" s="8">
        <f>PRODUCT(L10,N10)</f>
        <v>146.52</v>
      </c>
      <c r="Q10" s="8">
        <f>PRODUCT(M10,O10)</f>
        <v>146.52</v>
      </c>
      <c r="R10" s="8">
        <f>PRODUCT(E10,500)</f>
        <v>1500</v>
      </c>
      <c r="S10" s="8">
        <f>PRODUCT(E10,1000)</f>
        <v>3000</v>
      </c>
      <c r="T10" s="8">
        <f>SUM(N10-R10)</f>
        <v>1500</v>
      </c>
      <c r="U10" s="8">
        <f>SUM(O10-S10)</f>
        <v>0</v>
      </c>
      <c r="V10" s="8">
        <f>PRODUCT(L10,T10)</f>
        <v>73.26000000000001</v>
      </c>
      <c r="W10" s="8">
        <f>PRODUCT(M10,U10)</f>
        <v>0</v>
      </c>
      <c r="X10" t="s" s="6">
        <v>95</v>
      </c>
      <c r="Y10" s="7">
        <v>0.05661</v>
      </c>
      <c r="Z10" s="7">
        <v>0.05661</v>
      </c>
      <c r="AA10" s="9">
        <f>PRODUCT(E10,Y10,500)+7</f>
        <v>91.91500000000001</v>
      </c>
      <c r="AB10" s="10">
        <f>PRODUCT(E10,Z10,1000)+7</f>
        <v>176.83</v>
      </c>
    </row>
    <row r="11" ht="15" customHeight="1">
      <c r="A11" t="s" s="3">
        <v>96</v>
      </c>
      <c r="B11" t="s" s="3">
        <v>29</v>
      </c>
      <c r="C11" t="s" s="4">
        <v>81</v>
      </c>
      <c r="D11" s="5">
        <v>0.2</v>
      </c>
      <c r="E11" s="3">
        <v>2</v>
      </c>
      <c r="F11" t="s" s="3">
        <v>82</v>
      </c>
      <c r="G11" t="s" s="6">
        <v>97</v>
      </c>
      <c r="H11" t="s" s="3">
        <v>98</v>
      </c>
      <c r="I11" t="s" s="3">
        <v>85</v>
      </c>
      <c r="J11" t="s" s="3">
        <v>35</v>
      </c>
      <c r="K11" t="s" s="3">
        <v>99</v>
      </c>
      <c r="L11" s="7">
        <v>0.119</v>
      </c>
      <c r="M11" s="7">
        <v>0.119</v>
      </c>
      <c r="N11" s="8">
        <v>10000</v>
      </c>
      <c r="O11" s="8">
        <v>10000</v>
      </c>
      <c r="P11" s="8">
        <f>PRODUCT(L11,N11)</f>
        <v>1190</v>
      </c>
      <c r="Q11" s="8">
        <f>PRODUCT(M11,O11)</f>
        <v>1190</v>
      </c>
      <c r="R11" s="8">
        <f>PRODUCT(E11,500)</f>
        <v>1000</v>
      </c>
      <c r="S11" s="8">
        <f>PRODUCT(E11,1000)</f>
        <v>2000</v>
      </c>
      <c r="T11" s="8">
        <f>SUM(N11-R11)</f>
        <v>9000</v>
      </c>
      <c r="U11" s="8">
        <f>SUM(O11-S11)</f>
        <v>8000</v>
      </c>
      <c r="V11" s="8">
        <f>PRODUCT(L11,T11)</f>
        <v>1071</v>
      </c>
      <c r="W11" s="8">
        <f>PRODUCT(M11,U11)</f>
        <v>952</v>
      </c>
      <c r="X11" t="s" s="6">
        <v>100</v>
      </c>
      <c r="Y11" s="7">
        <v>0.19125</v>
      </c>
      <c r="Z11" s="7">
        <v>0.15725</v>
      </c>
      <c r="AA11" s="9">
        <f>PRODUCT(E11,Y11,500)+7</f>
        <v>198.25</v>
      </c>
      <c r="AB11" s="10">
        <f>PRODUCT(E11,Z11,1000)+7</f>
        <v>321.5</v>
      </c>
    </row>
    <row r="12" ht="15" customHeight="1">
      <c r="A12" t="s" s="3">
        <v>101</v>
      </c>
      <c r="B12" t="s" s="3">
        <v>29</v>
      </c>
      <c r="C12" t="s" s="4">
        <v>54</v>
      </c>
      <c r="D12" s="5">
        <v>0.1</v>
      </c>
      <c r="E12" s="3">
        <v>3</v>
      </c>
      <c r="F12" t="s" s="3">
        <v>102</v>
      </c>
      <c r="G12" t="s" s="6">
        <v>103</v>
      </c>
      <c r="H12" t="s" s="3">
        <v>104</v>
      </c>
      <c r="I12" t="s" s="3">
        <v>105</v>
      </c>
      <c r="J12" t="s" s="3">
        <v>35</v>
      </c>
      <c r="K12" t="s" s="3">
        <v>106</v>
      </c>
      <c r="L12" s="7">
        <v>0.08</v>
      </c>
      <c r="M12" s="7">
        <v>0.08</v>
      </c>
      <c r="N12" s="8">
        <v>10000</v>
      </c>
      <c r="O12" s="8">
        <v>10000</v>
      </c>
      <c r="P12" s="8">
        <f>PRODUCT(L12,N12)</f>
        <v>800</v>
      </c>
      <c r="Q12" s="8">
        <f>PRODUCT(M12,O12)</f>
        <v>800</v>
      </c>
      <c r="R12" s="8">
        <f>PRODUCT(E12,500)</f>
        <v>1500</v>
      </c>
      <c r="S12" s="8">
        <f>PRODUCT(E12,1000)</f>
        <v>3000</v>
      </c>
      <c r="T12" s="8">
        <f>SUM(N12-R12)</f>
        <v>8500</v>
      </c>
      <c r="U12" s="8">
        <f>SUM(O12-S12)</f>
        <v>7000</v>
      </c>
      <c r="V12" s="8">
        <f>PRODUCT(L12,T12)</f>
        <v>680</v>
      </c>
      <c r="W12" s="8">
        <f>PRODUCT(M12,U12)</f>
        <v>560</v>
      </c>
      <c r="X12" t="s" s="6">
        <v>107</v>
      </c>
      <c r="Y12" s="7">
        <v>0.11967</v>
      </c>
      <c r="Z12" s="7">
        <v>0.10233</v>
      </c>
      <c r="AA12" s="9">
        <f>PRODUCT(E12,Y12,500)+7</f>
        <v>186.505</v>
      </c>
      <c r="AB12" s="10">
        <f>PRODUCT(E12,Z12,1000)+7</f>
        <v>313.99</v>
      </c>
    </row>
    <row r="13" ht="15" customHeight="1">
      <c r="A13" t="s" s="3">
        <v>108</v>
      </c>
      <c r="B13" t="s" s="3">
        <v>53</v>
      </c>
      <c r="C13" t="s" s="4">
        <v>81</v>
      </c>
      <c r="D13" s="5">
        <v>0.1</v>
      </c>
      <c r="E13" s="3">
        <v>4</v>
      </c>
      <c r="F13" t="s" s="3">
        <v>82</v>
      </c>
      <c r="G13" t="s" s="6">
        <v>83</v>
      </c>
      <c r="H13" t="s" s="3">
        <v>84</v>
      </c>
      <c r="I13" t="s" s="3">
        <v>85</v>
      </c>
      <c r="J13" t="s" s="3">
        <v>35</v>
      </c>
      <c r="K13" t="s" s="3">
        <v>86</v>
      </c>
      <c r="L13" s="7">
        <v>0.0765</v>
      </c>
      <c r="M13" s="7">
        <v>0.0765</v>
      </c>
      <c r="N13" s="8">
        <v>4000</v>
      </c>
      <c r="O13" s="8">
        <v>4000</v>
      </c>
      <c r="P13" s="8">
        <f>PRODUCT(L13,N13)</f>
        <v>306</v>
      </c>
      <c r="Q13" s="8">
        <f>PRODUCT(M13,O13)</f>
        <v>306</v>
      </c>
      <c r="R13" s="8">
        <f>PRODUCT(E13,500)</f>
        <v>2000</v>
      </c>
      <c r="S13" s="8">
        <f>PRODUCT(E13,1000)</f>
        <v>4000</v>
      </c>
      <c r="T13" s="8">
        <f>SUM(N13-R13)</f>
        <v>2000</v>
      </c>
      <c r="U13" s="8">
        <f>SUM(O13-S13)</f>
        <v>0</v>
      </c>
      <c r="V13" s="8">
        <f>PRODUCT(L13,T13)</f>
        <v>153</v>
      </c>
      <c r="W13" s="8">
        <f>PRODUCT(M13,U13)</f>
        <v>0</v>
      </c>
      <c r="X13" t="s" s="6">
        <v>87</v>
      </c>
      <c r="Y13" s="7">
        <v>0.1035</v>
      </c>
      <c r="Z13" s="7">
        <v>0.1035</v>
      </c>
      <c r="AA13" s="9">
        <f>PRODUCT(E13,Y13,500)+7</f>
        <v>214</v>
      </c>
      <c r="AB13" s="10">
        <f>PRODUCT(E13,Z13,1000)+7</f>
        <v>421</v>
      </c>
    </row>
    <row r="14" ht="15" customHeight="1">
      <c r="A14" t="s" s="3">
        <v>109</v>
      </c>
      <c r="B14" t="s" s="3">
        <v>29</v>
      </c>
      <c r="C14" t="s" s="4">
        <v>110</v>
      </c>
      <c r="D14" s="5">
        <v>0.01</v>
      </c>
      <c r="E14" s="3">
        <v>1</v>
      </c>
      <c r="F14" t="s" s="3">
        <v>31</v>
      </c>
      <c r="G14" t="s" s="6">
        <v>111</v>
      </c>
      <c r="H14" t="s" s="3">
        <v>112</v>
      </c>
      <c r="I14" t="s" s="3">
        <v>42</v>
      </c>
      <c r="J14" t="s" s="3">
        <v>35</v>
      </c>
      <c r="K14" t="s" s="3">
        <v>113</v>
      </c>
      <c r="L14" s="7">
        <v>0.0888</v>
      </c>
      <c r="M14" s="7">
        <v>0.0888</v>
      </c>
      <c r="N14" s="8">
        <v>10000</v>
      </c>
      <c r="O14" s="8">
        <v>10000</v>
      </c>
      <c r="P14" s="8">
        <f>PRODUCT(L14,N14)</f>
        <v>888</v>
      </c>
      <c r="Q14" s="8">
        <f>PRODUCT(M14,O14)</f>
        <v>888</v>
      </c>
      <c r="R14" s="8">
        <f>PRODUCT(E14,500)</f>
        <v>500</v>
      </c>
      <c r="S14" s="8">
        <f>PRODUCT(E14,1000)</f>
        <v>1000</v>
      </c>
      <c r="T14" s="8">
        <f>SUM(N14-R14)</f>
        <v>9500</v>
      </c>
      <c r="U14" s="8">
        <f>SUM(O14-S14)</f>
        <v>9000</v>
      </c>
      <c r="V14" s="8">
        <f>PRODUCT(L14,T14)</f>
        <v>843.6</v>
      </c>
      <c r="W14" s="8">
        <f>PRODUCT(M14,U14)</f>
        <v>799.2</v>
      </c>
      <c r="X14" t="s" s="6">
        <v>114</v>
      </c>
      <c r="Y14" s="7">
        <v>0.15852</v>
      </c>
      <c r="Z14" s="7">
        <v>0.12765</v>
      </c>
      <c r="AA14" s="9">
        <f>PRODUCT(E14,Y14,500)+7</f>
        <v>86.25999999999999</v>
      </c>
      <c r="AB14" s="10">
        <f>PRODUCT(E14,Z14,1000)+7</f>
        <v>134.65</v>
      </c>
    </row>
    <row r="15" ht="15" customHeight="1">
      <c r="A15" t="s" s="3">
        <v>115</v>
      </c>
      <c r="B15" t="s" s="3">
        <v>53</v>
      </c>
      <c r="C15" t="s" s="4">
        <v>116</v>
      </c>
      <c r="D15" t="s" s="4">
        <v>116</v>
      </c>
      <c r="E15" s="3">
        <v>1</v>
      </c>
      <c r="F15" t="s" s="3">
        <v>117</v>
      </c>
      <c r="G15" t="s" s="6">
        <v>118</v>
      </c>
      <c r="H15" t="s" s="3">
        <v>119</v>
      </c>
      <c r="I15" t="s" s="3">
        <v>120</v>
      </c>
      <c r="J15" t="s" s="3">
        <v>35</v>
      </c>
      <c r="K15" t="s" s="3">
        <v>121</v>
      </c>
      <c r="L15" s="7">
        <v>0.15832</v>
      </c>
      <c r="M15" s="7">
        <v>0.11859</v>
      </c>
      <c r="N15" s="8">
        <v>500</v>
      </c>
      <c r="O15" s="8">
        <v>1000</v>
      </c>
      <c r="P15" s="8">
        <f>PRODUCT(L15,N15)</f>
        <v>79.16</v>
      </c>
      <c r="Q15" s="8">
        <f>PRODUCT(M15,O15)</f>
        <v>118.59</v>
      </c>
      <c r="R15" s="8">
        <f>PRODUCT(E15,500)</f>
        <v>500</v>
      </c>
      <c r="S15" s="8">
        <f>PRODUCT(E15,1000)</f>
        <v>1000</v>
      </c>
      <c r="T15" s="8">
        <f>SUM(N15-R15)</f>
        <v>0</v>
      </c>
      <c r="U15" s="8">
        <f>SUM(O15-S15)</f>
        <v>0</v>
      </c>
      <c r="V15" s="8">
        <f>PRODUCT(L15,T15)</f>
        <v>0</v>
      </c>
      <c r="W15" s="8">
        <f>PRODUCT(M15,U15)</f>
        <v>0</v>
      </c>
      <c r="X15" t="s" s="6">
        <v>66</v>
      </c>
      <c r="Y15" s="9"/>
      <c r="Z15" s="9"/>
      <c r="AA15" s="9">
        <f>PRODUCT(E15,Y15,500)+7</f>
        <v>507</v>
      </c>
      <c r="AB15" s="10">
        <f>PRODUCT(E15,Z15,1000)+7</f>
        <v>1007</v>
      </c>
    </row>
    <row r="16" ht="15" customHeight="1">
      <c r="A16" t="s" s="3">
        <v>122</v>
      </c>
      <c r="B16" t="s" s="3">
        <v>123</v>
      </c>
      <c r="C16" t="s" s="4">
        <v>116</v>
      </c>
      <c r="D16" t="s" s="4">
        <v>116</v>
      </c>
      <c r="E16" s="3">
        <v>1</v>
      </c>
      <c r="F16" t="s" s="3">
        <v>124</v>
      </c>
      <c r="G16" t="s" s="6">
        <v>125</v>
      </c>
      <c r="H16" t="s" s="3">
        <v>126</v>
      </c>
      <c r="I16" t="s" s="3">
        <v>127</v>
      </c>
      <c r="J16" t="s" s="3">
        <v>35</v>
      </c>
      <c r="K16" t="s" s="3">
        <v>128</v>
      </c>
      <c r="L16" s="7">
        <v>0.8325</v>
      </c>
      <c r="M16" s="7">
        <v>0.72</v>
      </c>
      <c r="N16" s="8">
        <v>500</v>
      </c>
      <c r="O16" s="8">
        <v>1000</v>
      </c>
      <c r="P16" s="8">
        <f>PRODUCT(L16,N16)</f>
        <v>416.25</v>
      </c>
      <c r="Q16" s="8">
        <f>PRODUCT(M16,O16)</f>
        <v>720</v>
      </c>
      <c r="R16" s="8">
        <f>PRODUCT(E16,500)</f>
        <v>500</v>
      </c>
      <c r="S16" s="8">
        <f>PRODUCT(E16,1000)</f>
        <v>1000</v>
      </c>
      <c r="T16" s="8">
        <f>SUM(N16-R16)</f>
        <v>0</v>
      </c>
      <c r="U16" s="8">
        <f>SUM(O16-S16)</f>
        <v>0</v>
      </c>
      <c r="V16" s="8">
        <f>PRODUCT(L16,T16)</f>
        <v>0</v>
      </c>
      <c r="W16" s="8">
        <f>PRODUCT(M16,U16)</f>
        <v>0</v>
      </c>
      <c r="X16" t="s" s="6">
        <v>129</v>
      </c>
      <c r="Y16" s="7">
        <v>0.8325</v>
      </c>
      <c r="Z16" s="7">
        <v>0.72</v>
      </c>
      <c r="AA16" s="9">
        <f>PRODUCT(E16,Y16,500)+7</f>
        <v>423.25</v>
      </c>
      <c r="AB16" s="10">
        <f>PRODUCT(E16,Z16,1000)+7</f>
        <v>727</v>
      </c>
    </row>
    <row r="17" ht="15" customHeight="1">
      <c r="A17" t="s" s="3">
        <v>130</v>
      </c>
      <c r="B17" t="s" s="3">
        <v>131</v>
      </c>
      <c r="C17" t="s" s="4">
        <v>116</v>
      </c>
      <c r="D17" t="s" s="4">
        <v>116</v>
      </c>
      <c r="E17" s="3">
        <v>2</v>
      </c>
      <c r="F17" t="s" s="3">
        <v>132</v>
      </c>
      <c r="G17" t="s" s="3">
        <v>131</v>
      </c>
      <c r="H17" t="s" s="3">
        <v>133</v>
      </c>
      <c r="I17" t="s" s="3">
        <v>134</v>
      </c>
      <c r="J17" t="s" s="3">
        <v>35</v>
      </c>
      <c r="K17" t="s" s="3">
        <v>135</v>
      </c>
      <c r="L17" s="7">
        <v>1.694</v>
      </c>
      <c r="M17" s="7">
        <v>1.694</v>
      </c>
      <c r="N17" s="8">
        <v>2000</v>
      </c>
      <c r="O17" s="8">
        <v>2000</v>
      </c>
      <c r="P17" s="8">
        <f>PRODUCT(L17,N17)</f>
        <v>3388</v>
      </c>
      <c r="Q17" s="8">
        <f>PRODUCT(M17,O17)</f>
        <v>3388</v>
      </c>
      <c r="R17" s="8">
        <f>PRODUCT(E17,500)</f>
        <v>1000</v>
      </c>
      <c r="S17" s="8">
        <f>PRODUCT(E17,1000)</f>
        <v>2000</v>
      </c>
      <c r="T17" s="8">
        <f>SUM(N17-R17)</f>
        <v>1000</v>
      </c>
      <c r="U17" s="8">
        <f>SUM(O17-S17)</f>
        <v>0</v>
      </c>
      <c r="V17" s="8">
        <f>PRODUCT(L17,T17)</f>
        <v>1694</v>
      </c>
      <c r="W17" s="8">
        <f>PRODUCT(M17,U17)</f>
        <v>0</v>
      </c>
      <c r="X17" t="s" s="6">
        <v>136</v>
      </c>
      <c r="Y17" s="7">
        <v>1.92995</v>
      </c>
      <c r="Z17" s="7">
        <v>1.92995</v>
      </c>
      <c r="AA17" s="9">
        <f>PRODUCT(E17,Y17,500)+7</f>
        <v>1936.95</v>
      </c>
      <c r="AB17" s="10">
        <f>PRODUCT(E17,Z17,1000)+7</f>
        <v>3866.9</v>
      </c>
    </row>
    <row r="18" ht="15" customHeight="1">
      <c r="A18" t="s" s="3">
        <v>137</v>
      </c>
      <c r="B18" t="s" s="3">
        <v>138</v>
      </c>
      <c r="C18" t="s" s="4">
        <v>116</v>
      </c>
      <c r="D18" t="s" s="4">
        <v>116</v>
      </c>
      <c r="E18" s="3">
        <v>1</v>
      </c>
      <c r="F18" t="s" s="3">
        <v>132</v>
      </c>
      <c r="G18" t="s" s="3">
        <v>139</v>
      </c>
      <c r="H18" t="s" s="3">
        <v>140</v>
      </c>
      <c r="I18" t="s" s="3">
        <v>141</v>
      </c>
      <c r="J18" t="s" s="3">
        <v>35</v>
      </c>
      <c r="K18" t="s" s="3">
        <v>142</v>
      </c>
      <c r="L18" s="7">
        <v>0.72</v>
      </c>
      <c r="M18" s="7">
        <v>0.72</v>
      </c>
      <c r="N18" s="8">
        <v>2000</v>
      </c>
      <c r="O18" s="8">
        <v>2000</v>
      </c>
      <c r="P18" s="8">
        <f>PRODUCT(L18,N18)</f>
        <v>1440</v>
      </c>
      <c r="Q18" s="8">
        <f>PRODUCT(M18,O18)</f>
        <v>1440</v>
      </c>
      <c r="R18" s="8">
        <f>PRODUCT(E18,500)</f>
        <v>500</v>
      </c>
      <c r="S18" s="8">
        <f>PRODUCT(E18,1000)</f>
        <v>1000</v>
      </c>
      <c r="T18" s="8">
        <f>SUM(N18-R18)</f>
        <v>1500</v>
      </c>
      <c r="U18" s="8">
        <f>SUM(O18-S18)</f>
        <v>1000</v>
      </c>
      <c r="V18" s="8">
        <f>PRODUCT(L18,T18)</f>
        <v>1080</v>
      </c>
      <c r="W18" s="8">
        <f>PRODUCT(M18,U18)</f>
        <v>720</v>
      </c>
      <c r="X18" t="s" s="6">
        <v>143</v>
      </c>
      <c r="Y18" s="7">
        <v>0.9694</v>
      </c>
      <c r="Z18" s="7">
        <v>0.8448</v>
      </c>
      <c r="AA18" s="9">
        <f>PRODUCT(E18,Y18,500)+7</f>
        <v>491.7</v>
      </c>
      <c r="AB18" s="10">
        <f>PRODUCT(E18,Z18,1000)+7</f>
        <v>851.8</v>
      </c>
    </row>
    <row r="19" ht="15" customHeight="1">
      <c r="A19" t="s" s="3">
        <v>144</v>
      </c>
      <c r="B19" t="s" s="3">
        <v>145</v>
      </c>
      <c r="C19" t="s" s="4">
        <v>116</v>
      </c>
      <c r="D19" t="s" s="4">
        <v>116</v>
      </c>
      <c r="E19" s="3">
        <v>1</v>
      </c>
      <c r="F19" t="s" s="3">
        <v>146</v>
      </c>
      <c r="G19" s="6">
        <v>5024261430</v>
      </c>
      <c r="H19" t="s" s="3">
        <v>147</v>
      </c>
      <c r="I19" t="s" s="3">
        <v>148</v>
      </c>
      <c r="J19" t="s" s="3">
        <v>35</v>
      </c>
      <c r="K19" t="s" s="3">
        <v>149</v>
      </c>
      <c r="L19" s="7">
        <v>0.88044</v>
      </c>
      <c r="M19" s="7">
        <v>0.88044</v>
      </c>
      <c r="N19" s="8">
        <v>500</v>
      </c>
      <c r="O19" s="8">
        <v>1000</v>
      </c>
      <c r="P19" s="8">
        <f>PRODUCT(L19,N19)</f>
        <v>440.22</v>
      </c>
      <c r="Q19" s="8">
        <f>PRODUCT(M19,O19)</f>
        <v>880.4400000000001</v>
      </c>
      <c r="R19" s="8">
        <f>PRODUCT(E19,500)</f>
        <v>500</v>
      </c>
      <c r="S19" s="8">
        <f>PRODUCT(E19,1000)</f>
        <v>1000</v>
      </c>
      <c r="T19" s="8">
        <f>SUM(N19-R19)</f>
        <v>0</v>
      </c>
      <c r="U19" s="8">
        <f>SUM(O19-S19)</f>
        <v>0</v>
      </c>
      <c r="V19" s="8">
        <f>PRODUCT(L19,T19)</f>
        <v>0</v>
      </c>
      <c r="W19" s="8">
        <f>PRODUCT(M19,U19)</f>
        <v>0</v>
      </c>
      <c r="X19" t="s" s="6">
        <v>150</v>
      </c>
      <c r="Y19" s="7">
        <v>0.88044</v>
      </c>
      <c r="Z19" s="7">
        <v>0.88044</v>
      </c>
      <c r="AA19" s="9">
        <f>PRODUCT(E19,Y19,500)+7</f>
        <v>447.22</v>
      </c>
      <c r="AB19" s="10">
        <f>PRODUCT(E19,Z19,1000)+7</f>
        <v>887.4400000000001</v>
      </c>
    </row>
    <row r="20" ht="15" customHeight="1">
      <c r="A20" t="s" s="3">
        <v>151</v>
      </c>
      <c r="B20" t="s" s="3">
        <v>152</v>
      </c>
      <c r="C20" t="s" s="4">
        <v>116</v>
      </c>
      <c r="D20" t="s" s="4">
        <v>116</v>
      </c>
      <c r="E20" s="3">
        <v>1</v>
      </c>
      <c r="F20" t="s" s="3">
        <v>146</v>
      </c>
      <c r="G20" s="11">
        <v>5008730816</v>
      </c>
      <c r="H20" t="s" s="3">
        <v>153</v>
      </c>
      <c r="I20" t="s" s="3">
        <v>154</v>
      </c>
      <c r="J20" t="s" s="3">
        <v>35</v>
      </c>
      <c r="K20" t="s" s="3">
        <v>155</v>
      </c>
      <c r="L20" s="7">
        <v>1.45247</v>
      </c>
      <c r="M20" s="7">
        <v>1.45247</v>
      </c>
      <c r="N20" s="8">
        <v>8400</v>
      </c>
      <c r="O20" s="8">
        <v>8400</v>
      </c>
      <c r="P20" s="8">
        <f>PRODUCT(L20,N20)</f>
        <v>12200.748</v>
      </c>
      <c r="Q20" s="8">
        <f>PRODUCT(M20,O20)</f>
        <v>12200.748</v>
      </c>
      <c r="R20" s="8">
        <f>PRODUCT(E20,500)</f>
        <v>500</v>
      </c>
      <c r="S20" s="8">
        <f>PRODUCT(E20,1000)</f>
        <v>1000</v>
      </c>
      <c r="T20" s="8">
        <f>SUM(N20-R20)</f>
        <v>7900</v>
      </c>
      <c r="U20" s="8">
        <f>SUM(O20-S20)</f>
        <v>7400</v>
      </c>
      <c r="V20" s="8">
        <f>PRODUCT(L20,T20)</f>
        <v>11474.513</v>
      </c>
      <c r="W20" s="8">
        <f>PRODUCT(M20,U20)</f>
        <v>10748.278</v>
      </c>
      <c r="X20" t="s" s="6">
        <v>66</v>
      </c>
      <c r="Y20" s="7"/>
      <c r="Z20" s="7"/>
      <c r="AA20" s="9">
        <f>PRODUCT(E20,Y20,500)+7</f>
        <v>507</v>
      </c>
      <c r="AB20" s="10">
        <f>PRODUCT(E20,Z20,1000)+7</f>
        <v>1007</v>
      </c>
    </row>
    <row r="21" ht="15" customHeight="1">
      <c r="A21" t="s" s="3">
        <v>156</v>
      </c>
      <c r="B21" t="s" s="3">
        <v>29</v>
      </c>
      <c r="C21" t="s" s="4">
        <v>157</v>
      </c>
      <c r="D21" s="12">
        <v>0.001</v>
      </c>
      <c r="E21" s="3">
        <v>4</v>
      </c>
      <c r="F21" t="s" s="3">
        <v>117</v>
      </c>
      <c r="G21" t="s" s="6">
        <v>158</v>
      </c>
      <c r="H21" t="s" s="3">
        <v>159</v>
      </c>
      <c r="I21" t="s" s="3">
        <v>160</v>
      </c>
      <c r="J21" t="s" s="3">
        <v>35</v>
      </c>
      <c r="K21" t="s" s="3">
        <v>161</v>
      </c>
      <c r="L21" s="7">
        <v>0.05702</v>
      </c>
      <c r="M21" s="7">
        <v>0.05702</v>
      </c>
      <c r="N21" s="8">
        <v>10000</v>
      </c>
      <c r="O21" s="8">
        <v>10000</v>
      </c>
      <c r="P21" s="8">
        <f>PRODUCT(L21,N21)</f>
        <v>570.2</v>
      </c>
      <c r="Q21" s="8">
        <f>PRODUCT(M21,O21)</f>
        <v>570.2</v>
      </c>
      <c r="R21" s="8">
        <f>PRODUCT(E21,500)</f>
        <v>2000</v>
      </c>
      <c r="S21" s="8">
        <f>PRODUCT(E21,1000)</f>
        <v>4000</v>
      </c>
      <c r="T21" s="8">
        <f>SUM(N21-R21)</f>
        <v>8000</v>
      </c>
      <c r="U21" s="8">
        <f>SUM(O21-S21)</f>
        <v>6000</v>
      </c>
      <c r="V21" s="8">
        <f>PRODUCT(L21,T21)</f>
        <v>456.16</v>
      </c>
      <c r="W21" s="8">
        <f>PRODUCT(M21,U21)</f>
        <v>342.12</v>
      </c>
      <c r="X21" t="s" s="6">
        <v>162</v>
      </c>
      <c r="Y21" s="4">
        <v>0.10368</v>
      </c>
      <c r="Z21" s="7">
        <v>0.07776</v>
      </c>
      <c r="AA21" s="9">
        <f>PRODUCT(E21,Y21,500)+7</f>
        <v>214.36</v>
      </c>
      <c r="AB21" s="10">
        <f>PRODUCT(E21,Z21,1000)+7</f>
        <v>318.04</v>
      </c>
    </row>
    <row r="22" ht="15" customHeight="1">
      <c r="A22" t="s" s="3">
        <v>163</v>
      </c>
      <c r="B22" t="s" s="3">
        <v>29</v>
      </c>
      <c r="C22" t="s" s="4">
        <v>164</v>
      </c>
      <c r="D22" s="12">
        <v>0.001</v>
      </c>
      <c r="E22" s="3">
        <v>20</v>
      </c>
      <c r="F22" t="s" s="3">
        <v>117</v>
      </c>
      <c r="G22" t="s" s="6">
        <v>165</v>
      </c>
      <c r="H22" t="s" s="3">
        <v>166</v>
      </c>
      <c r="I22" t="s" s="3">
        <v>167</v>
      </c>
      <c r="J22" t="s" s="3">
        <v>35</v>
      </c>
      <c r="K22" t="s" s="3">
        <v>168</v>
      </c>
      <c r="L22" s="7">
        <v>0.05702</v>
      </c>
      <c r="M22" s="7">
        <v>0.05702</v>
      </c>
      <c r="N22" s="8">
        <v>10000</v>
      </c>
      <c r="O22" s="8">
        <v>20000</v>
      </c>
      <c r="P22" s="8">
        <f>PRODUCT(L22,N22)</f>
        <v>570.2</v>
      </c>
      <c r="Q22" s="8">
        <f>PRODUCT(M22,O22)</f>
        <v>1140.4</v>
      </c>
      <c r="R22" s="8">
        <f>PRODUCT(E22,500)</f>
        <v>10000</v>
      </c>
      <c r="S22" s="8">
        <f>PRODUCT(E22,1000)</f>
        <v>20000</v>
      </c>
      <c r="T22" s="8">
        <f>SUM(N22-R22)</f>
        <v>0</v>
      </c>
      <c r="U22" s="8">
        <f>SUM(O22-S22)</f>
        <v>0</v>
      </c>
      <c r="V22" s="8">
        <f>PRODUCT(L22,T22)</f>
        <v>0</v>
      </c>
      <c r="W22" s="8">
        <f>PRODUCT(M22,U22)</f>
        <v>0</v>
      </c>
      <c r="X22" t="s" s="6">
        <v>169</v>
      </c>
      <c r="Y22" s="7">
        <v>0.07776</v>
      </c>
      <c r="Z22" s="7">
        <v>0.07776</v>
      </c>
      <c r="AA22" s="9">
        <f>PRODUCT(E22,Y22,500)+7</f>
        <v>784.5999999999999</v>
      </c>
      <c r="AB22" s="10">
        <f>PRODUCT(E22,Z22,1000)+7</f>
        <v>1562.2</v>
      </c>
    </row>
    <row r="23" ht="15" customHeight="1">
      <c r="A23" t="s" s="3">
        <v>170</v>
      </c>
      <c r="B23" t="s" s="3">
        <v>29</v>
      </c>
      <c r="C23" t="s" s="4">
        <v>171</v>
      </c>
      <c r="D23" s="12">
        <v>0.001</v>
      </c>
      <c r="E23" s="3">
        <v>4</v>
      </c>
      <c r="F23" t="s" s="3">
        <v>117</v>
      </c>
      <c r="G23" t="s" s="6">
        <v>172</v>
      </c>
      <c r="H23" t="s" s="3">
        <v>173</v>
      </c>
      <c r="I23" t="s" s="3">
        <v>167</v>
      </c>
      <c r="J23" t="s" s="3">
        <v>35</v>
      </c>
      <c r="K23" t="s" s="3">
        <v>174</v>
      </c>
      <c r="L23" s="7">
        <v>0.05702</v>
      </c>
      <c r="M23" s="7">
        <v>0.05702</v>
      </c>
      <c r="N23" s="8">
        <v>10000</v>
      </c>
      <c r="O23" s="8">
        <v>10000</v>
      </c>
      <c r="P23" s="8">
        <f>PRODUCT(L23,N23)</f>
        <v>570.2</v>
      </c>
      <c r="Q23" s="8">
        <f>PRODUCT(M23,O23)</f>
        <v>570.2</v>
      </c>
      <c r="R23" s="8">
        <f>PRODUCT(E23,500)</f>
        <v>2000</v>
      </c>
      <c r="S23" s="8">
        <f>PRODUCT(E23,1000)</f>
        <v>4000</v>
      </c>
      <c r="T23" s="8">
        <f>SUM(N23-R23)</f>
        <v>8000</v>
      </c>
      <c r="U23" s="8">
        <f>SUM(O23-S23)</f>
        <v>6000</v>
      </c>
      <c r="V23" s="8">
        <f>PRODUCT(L23,T23)</f>
        <v>456.16</v>
      </c>
      <c r="W23" s="8">
        <f>PRODUCT(M23,U23)</f>
        <v>342.12</v>
      </c>
      <c r="X23" t="s" s="6">
        <v>175</v>
      </c>
      <c r="Y23" s="7">
        <v>0.10368</v>
      </c>
      <c r="Z23" s="7">
        <v>0.07776</v>
      </c>
      <c r="AA23" s="9">
        <f>PRODUCT(E23,Y23,500)+7</f>
        <v>214.36</v>
      </c>
      <c r="AB23" s="10">
        <f>PRODUCT(E23,Z23,1000)+7</f>
        <v>318.04</v>
      </c>
    </row>
    <row r="24" ht="15" customHeight="1">
      <c r="A24" t="s" s="3">
        <v>176</v>
      </c>
      <c r="B24" t="s" s="3">
        <v>29</v>
      </c>
      <c r="C24" t="s" s="4">
        <v>177</v>
      </c>
      <c r="D24" s="12">
        <v>0.001</v>
      </c>
      <c r="E24" s="3">
        <v>2</v>
      </c>
      <c r="F24" t="s" s="3">
        <v>178</v>
      </c>
      <c r="G24" t="s" s="6">
        <v>179</v>
      </c>
      <c r="H24" t="s" s="3">
        <v>180</v>
      </c>
      <c r="I24" t="s" s="3">
        <v>181</v>
      </c>
      <c r="J24" t="s" s="3">
        <v>35</v>
      </c>
      <c r="K24" t="s" s="3">
        <v>182</v>
      </c>
      <c r="L24" s="7">
        <v>0.91</v>
      </c>
      <c r="M24" s="7">
        <v>0.8925</v>
      </c>
      <c r="N24" s="8">
        <v>1000</v>
      </c>
      <c r="O24" s="8">
        <v>2000</v>
      </c>
      <c r="P24" s="8">
        <f>PRODUCT(L24,N24)</f>
        <v>910</v>
      </c>
      <c r="Q24" s="8">
        <f>PRODUCT(M24,O24)</f>
        <v>1785</v>
      </c>
      <c r="R24" s="8">
        <f>PRODUCT(E24,500)</f>
        <v>1000</v>
      </c>
      <c r="S24" s="8">
        <f>PRODUCT(E24,1000)</f>
        <v>2000</v>
      </c>
      <c r="T24" s="8">
        <f>SUM(N24-R24)</f>
        <v>0</v>
      </c>
      <c r="U24" s="8">
        <f>SUM(O24-S24)</f>
        <v>0</v>
      </c>
      <c r="V24" s="8">
        <f>PRODUCT(L24,T24)</f>
        <v>0</v>
      </c>
      <c r="W24" s="8">
        <f>PRODUCT(M24,U24)</f>
        <v>0</v>
      </c>
      <c r="X24" t="s" s="6">
        <v>183</v>
      </c>
      <c r="Y24" s="7">
        <v>1.47</v>
      </c>
      <c r="Z24" s="7">
        <v>1.47</v>
      </c>
      <c r="AA24" s="9">
        <f>PRODUCT(E24,Y24,500)+7</f>
        <v>1477</v>
      </c>
      <c r="AB24" s="10">
        <f>PRODUCT(E24,Z24,1000)+7</f>
        <v>2947</v>
      </c>
    </row>
    <row r="25" ht="15" customHeight="1">
      <c r="A25" t="s" s="3">
        <v>184</v>
      </c>
      <c r="B25" t="s" s="3">
        <v>185</v>
      </c>
      <c r="C25" t="s" s="4">
        <v>186</v>
      </c>
      <c r="D25" s="5">
        <v>0.01</v>
      </c>
      <c r="E25" s="3">
        <v>10</v>
      </c>
      <c r="F25" t="s" s="3">
        <v>178</v>
      </c>
      <c r="G25" t="s" s="6">
        <v>187</v>
      </c>
      <c r="H25" t="s" s="3">
        <v>188</v>
      </c>
      <c r="I25" t="s" s="3">
        <v>189</v>
      </c>
      <c r="J25" t="s" s="3">
        <v>35</v>
      </c>
      <c r="K25" t="s" s="3">
        <v>190</v>
      </c>
      <c r="L25" s="7">
        <v>0.04379</v>
      </c>
      <c r="M25" s="7">
        <v>0.04379</v>
      </c>
      <c r="N25" s="8">
        <v>10000</v>
      </c>
      <c r="O25" s="8">
        <v>10000</v>
      </c>
      <c r="P25" s="8">
        <f>PRODUCT(L25,N25)</f>
        <v>437.9</v>
      </c>
      <c r="Q25" s="8">
        <f>PRODUCT(M25,O25)</f>
        <v>437.9</v>
      </c>
      <c r="R25" s="8">
        <f>PRODUCT(E25,500)</f>
        <v>5000</v>
      </c>
      <c r="S25" s="8">
        <f>PRODUCT(E25,1000)</f>
        <v>10000</v>
      </c>
      <c r="T25" s="8">
        <f>SUM(N25-R25)</f>
        <v>5000</v>
      </c>
      <c r="U25" s="8">
        <f>SUM(O25-S25)</f>
        <v>0</v>
      </c>
      <c r="V25" s="8">
        <f>PRODUCT(L25,T25)</f>
        <v>218.95</v>
      </c>
      <c r="W25" s="8">
        <f>PRODUCT(M25,U25)</f>
        <v>0</v>
      </c>
      <c r="X25" t="s" s="6">
        <v>191</v>
      </c>
      <c r="Y25" s="7">
        <v>0.05579</v>
      </c>
      <c r="Z25" s="7">
        <v>0.05579</v>
      </c>
      <c r="AA25" s="9">
        <f>PRODUCT(E25,Y25,500)+7</f>
        <v>285.95</v>
      </c>
      <c r="AB25" s="10">
        <f>PRODUCT(E25,Z25,1000)+7</f>
        <v>564.9</v>
      </c>
    </row>
    <row r="26" ht="15" customHeight="1">
      <c r="A26" t="s" s="3">
        <v>192</v>
      </c>
      <c r="B26" t="s" s="3">
        <v>29</v>
      </c>
      <c r="C26" t="s" s="4">
        <v>193</v>
      </c>
      <c r="D26" s="12">
        <v>0.001</v>
      </c>
      <c r="E26" s="3">
        <v>7</v>
      </c>
      <c r="F26" t="s" s="3">
        <v>117</v>
      </c>
      <c r="G26" t="s" s="6">
        <v>194</v>
      </c>
      <c r="H26" t="s" s="3">
        <v>195</v>
      </c>
      <c r="I26" t="s" s="3">
        <v>167</v>
      </c>
      <c r="J26" t="s" s="3">
        <v>35</v>
      </c>
      <c r="K26" t="s" s="3">
        <v>196</v>
      </c>
      <c r="L26" s="7">
        <v>0.05702</v>
      </c>
      <c r="M26" s="7">
        <v>0.05702</v>
      </c>
      <c r="N26" s="8">
        <v>10000</v>
      </c>
      <c r="O26" s="8">
        <v>10000</v>
      </c>
      <c r="P26" s="8">
        <f>PRODUCT(L26,N26)</f>
        <v>570.2</v>
      </c>
      <c r="Q26" s="8">
        <f>PRODUCT(M26,O26)</f>
        <v>570.2</v>
      </c>
      <c r="R26" s="8">
        <f>PRODUCT(E26,500)</f>
        <v>3500</v>
      </c>
      <c r="S26" s="8">
        <f>PRODUCT(E26,1000)</f>
        <v>7000</v>
      </c>
      <c r="T26" s="8">
        <f>SUM(N26-R26)</f>
        <v>6500</v>
      </c>
      <c r="U26" s="8">
        <f>SUM(O26-S26)</f>
        <v>3000</v>
      </c>
      <c r="V26" s="8">
        <f>PRODUCT(L26,T26)</f>
        <v>370.63</v>
      </c>
      <c r="W26" s="8">
        <f>PRODUCT(M26,U26)</f>
        <v>171.06</v>
      </c>
      <c r="X26" t="s" s="6">
        <v>197</v>
      </c>
      <c r="Y26" s="7">
        <v>0.07776</v>
      </c>
      <c r="Z26" s="7">
        <v>0.07776</v>
      </c>
      <c r="AA26" s="9">
        <f>PRODUCT(E26,Y26,500)+7</f>
        <v>279.16</v>
      </c>
      <c r="AB26" s="10">
        <f>PRODUCT(E26,Z26,1000)+7</f>
        <v>551.3199999999999</v>
      </c>
    </row>
    <row r="27" ht="15" customHeight="1">
      <c r="A27" t="s" s="3">
        <v>198</v>
      </c>
      <c r="B27" t="s" s="3">
        <v>29</v>
      </c>
      <c r="C27" t="s" s="4">
        <v>199</v>
      </c>
      <c r="D27" s="12">
        <v>0.001</v>
      </c>
      <c r="E27" s="3">
        <v>2</v>
      </c>
      <c r="F27" t="s" s="3">
        <v>117</v>
      </c>
      <c r="G27" t="s" s="6">
        <v>200</v>
      </c>
      <c r="H27" t="s" s="3">
        <v>201</v>
      </c>
      <c r="I27" t="s" s="3">
        <v>167</v>
      </c>
      <c r="J27" t="s" s="3">
        <v>35</v>
      </c>
      <c r="K27" t="s" s="3">
        <v>202</v>
      </c>
      <c r="L27" s="7">
        <v>0.05702</v>
      </c>
      <c r="M27" s="7">
        <v>0.05702</v>
      </c>
      <c r="N27" s="8">
        <v>10000</v>
      </c>
      <c r="O27" s="8">
        <v>10000</v>
      </c>
      <c r="P27" s="8">
        <f>PRODUCT(L27,N27)</f>
        <v>570.2</v>
      </c>
      <c r="Q27" s="8">
        <f>PRODUCT(M27,O27)</f>
        <v>570.2</v>
      </c>
      <c r="R27" s="8">
        <f>PRODUCT(E27,500)</f>
        <v>1000</v>
      </c>
      <c r="S27" s="8">
        <f>PRODUCT(E27,1000)</f>
        <v>2000</v>
      </c>
      <c r="T27" s="8">
        <f>SUM(N27-R27)</f>
        <v>9000</v>
      </c>
      <c r="U27" s="8">
        <f>SUM(O27-S27)</f>
        <v>8000</v>
      </c>
      <c r="V27" s="8">
        <f>PRODUCT(L27,T27)</f>
        <v>513.1800000000001</v>
      </c>
      <c r="W27" s="8">
        <f>PRODUCT(M27,U27)</f>
        <v>456.16</v>
      </c>
      <c r="X27" t="s" s="6">
        <v>203</v>
      </c>
      <c r="Y27" s="7">
        <v>0.10368</v>
      </c>
      <c r="Z27" s="7">
        <v>0.10368</v>
      </c>
      <c r="AA27" s="9">
        <f>PRODUCT(E27,Y27,500)+7</f>
        <v>110.68</v>
      </c>
      <c r="AB27" s="10">
        <f>PRODUCT(E27,Z27,1000)+7</f>
        <v>214.36</v>
      </c>
    </row>
    <row r="28" ht="15" customHeight="1">
      <c r="A28" t="s" s="3">
        <v>204</v>
      </c>
      <c r="B28" t="s" s="3">
        <v>29</v>
      </c>
      <c r="C28" t="s" s="4">
        <v>205</v>
      </c>
      <c r="D28" s="12">
        <v>0.001</v>
      </c>
      <c r="E28" s="3">
        <v>6</v>
      </c>
      <c r="F28" t="s" s="3">
        <v>117</v>
      </c>
      <c r="G28" t="s" s="6">
        <v>206</v>
      </c>
      <c r="H28" t="s" s="3">
        <v>207</v>
      </c>
      <c r="I28" t="s" s="3">
        <v>167</v>
      </c>
      <c r="J28" t="s" s="3">
        <v>35</v>
      </c>
      <c r="K28" t="s" s="3">
        <v>208</v>
      </c>
      <c r="L28" s="7">
        <v>0.05702</v>
      </c>
      <c r="M28" s="7">
        <v>0.05702</v>
      </c>
      <c r="N28" s="8">
        <v>10000</v>
      </c>
      <c r="O28" s="8">
        <v>10000</v>
      </c>
      <c r="P28" s="8">
        <f>PRODUCT(L28,N28)</f>
        <v>570.2</v>
      </c>
      <c r="Q28" s="8">
        <f>PRODUCT(M28,O28)</f>
        <v>570.2</v>
      </c>
      <c r="R28" s="8">
        <f>PRODUCT(E28,500)</f>
        <v>3000</v>
      </c>
      <c r="S28" s="8">
        <f>PRODUCT(E28,1000)</f>
        <v>6000</v>
      </c>
      <c r="T28" s="8">
        <f>SUM(N28-R28)</f>
        <v>7000</v>
      </c>
      <c r="U28" s="8">
        <f>SUM(O28-S28)</f>
        <v>4000</v>
      </c>
      <c r="V28" s="8">
        <f>PRODUCT(L28,T28)</f>
        <v>399.14</v>
      </c>
      <c r="W28" s="8">
        <f>PRODUCT(M28,U28)</f>
        <v>228.08</v>
      </c>
      <c r="X28" t="s" s="6">
        <v>209</v>
      </c>
      <c r="Y28" s="7">
        <v>0.10368</v>
      </c>
      <c r="Z28" s="7">
        <v>0.07776</v>
      </c>
      <c r="AA28" s="9">
        <f>PRODUCT(E28,Y28,500)+7</f>
        <v>318.04</v>
      </c>
      <c r="AB28" s="10">
        <f>PRODUCT(E28,Z28,1000)+7</f>
        <v>473.56</v>
      </c>
    </row>
    <row r="29" ht="15" customHeight="1">
      <c r="A29" t="s" s="6">
        <v>210</v>
      </c>
      <c r="B29" t="s" s="3">
        <v>29</v>
      </c>
      <c r="C29" t="s" s="4">
        <v>211</v>
      </c>
      <c r="D29" s="12">
        <v>0.001</v>
      </c>
      <c r="E29" s="3">
        <v>1</v>
      </c>
      <c r="F29" t="s" s="3">
        <v>117</v>
      </c>
      <c r="G29" t="s" s="6">
        <v>212</v>
      </c>
      <c r="H29" t="s" s="3">
        <v>213</v>
      </c>
      <c r="I29" t="s" s="3">
        <v>167</v>
      </c>
      <c r="J29" t="s" s="3">
        <v>35</v>
      </c>
      <c r="K29" t="s" s="3">
        <v>214</v>
      </c>
      <c r="L29" s="7">
        <v>0.05702</v>
      </c>
      <c r="M29" s="7">
        <v>0.05702</v>
      </c>
      <c r="N29" s="8">
        <v>10000</v>
      </c>
      <c r="O29" s="8">
        <v>10000</v>
      </c>
      <c r="P29" s="8">
        <f>PRODUCT(L29,N29)</f>
        <v>570.2</v>
      </c>
      <c r="Q29" s="8">
        <f>PRODUCT(M29,O29)</f>
        <v>570.2</v>
      </c>
      <c r="R29" s="8">
        <f>PRODUCT(E29,500)</f>
        <v>500</v>
      </c>
      <c r="S29" s="8">
        <f>PRODUCT(E29,1000)</f>
        <v>1000</v>
      </c>
      <c r="T29" s="8">
        <f>SUM(N29-R29)</f>
        <v>9500</v>
      </c>
      <c r="U29" s="8">
        <f>SUM(O29-S29)</f>
        <v>9000</v>
      </c>
      <c r="V29" s="8">
        <f>PRODUCT(L29,T29)</f>
        <v>541.6900000000001</v>
      </c>
      <c r="W29" s="8">
        <f>PRODUCT(M29,U29)</f>
        <v>513.1800000000001</v>
      </c>
      <c r="X29" t="s" s="6">
        <v>215</v>
      </c>
      <c r="Y29" s="7">
        <v>0.13824</v>
      </c>
      <c r="Z29" s="7">
        <v>0.10368</v>
      </c>
      <c r="AA29" s="9">
        <f>PRODUCT(E29,Y29,500)+7</f>
        <v>76.12</v>
      </c>
      <c r="AB29" s="10">
        <f>PRODUCT(E29,Z29,1000)+7</f>
        <v>110.68</v>
      </c>
    </row>
    <row r="30" ht="15" customHeight="1">
      <c r="A30" t="s" s="3">
        <v>216</v>
      </c>
      <c r="B30" t="s" s="3">
        <v>29</v>
      </c>
      <c r="C30" t="s" s="4">
        <v>217</v>
      </c>
      <c r="D30" s="12">
        <v>0.001</v>
      </c>
      <c r="E30" s="3">
        <v>7</v>
      </c>
      <c r="F30" t="s" s="3">
        <v>117</v>
      </c>
      <c r="G30" t="s" s="6">
        <v>218</v>
      </c>
      <c r="H30" t="s" s="3">
        <v>219</v>
      </c>
      <c r="I30" t="s" s="3">
        <v>167</v>
      </c>
      <c r="J30" t="s" s="3">
        <v>35</v>
      </c>
      <c r="K30" t="s" s="3">
        <v>220</v>
      </c>
      <c r="L30" s="7">
        <v>0.05702</v>
      </c>
      <c r="M30" s="7">
        <v>0.05702</v>
      </c>
      <c r="N30" s="8">
        <v>10000</v>
      </c>
      <c r="O30" s="8">
        <v>10000</v>
      </c>
      <c r="P30" s="8">
        <f>PRODUCT(L30,N30)</f>
        <v>570.2</v>
      </c>
      <c r="Q30" s="8">
        <f>PRODUCT(M30,O30)</f>
        <v>570.2</v>
      </c>
      <c r="R30" s="8">
        <f>PRODUCT(E30,500)</f>
        <v>3500</v>
      </c>
      <c r="S30" s="8">
        <f>PRODUCT(E30,1000)</f>
        <v>7000</v>
      </c>
      <c r="T30" s="8">
        <f>SUM(N30-R30)</f>
        <v>6500</v>
      </c>
      <c r="U30" s="8">
        <f>SUM(O30-S30)</f>
        <v>3000</v>
      </c>
      <c r="V30" s="8">
        <f>PRODUCT(L30,T30)</f>
        <v>370.63</v>
      </c>
      <c r="W30" s="8">
        <f>PRODUCT(M30,U30)</f>
        <v>171.06</v>
      </c>
      <c r="X30" t="s" s="6">
        <v>221</v>
      </c>
      <c r="Y30" s="7">
        <v>0.10368</v>
      </c>
      <c r="Z30" s="7">
        <v>0.07776</v>
      </c>
      <c r="AA30" s="9">
        <f>PRODUCT(E30,Y30,500)+7</f>
        <v>369.88</v>
      </c>
      <c r="AB30" s="10">
        <f>PRODUCT(E30,Z30,1000)+7</f>
        <v>551.3199999999999</v>
      </c>
    </row>
    <row r="31" ht="15" customHeight="1">
      <c r="A31" t="s" s="3">
        <v>222</v>
      </c>
      <c r="B31" t="s" s="3">
        <v>29</v>
      </c>
      <c r="C31" t="s" s="4">
        <v>223</v>
      </c>
      <c r="D31" t="s" s="4">
        <v>116</v>
      </c>
      <c r="E31" s="3">
        <v>2</v>
      </c>
      <c r="F31" t="s" s="3">
        <v>117</v>
      </c>
      <c r="G31" t="s" s="6">
        <v>224</v>
      </c>
      <c r="H31" t="s" s="3">
        <v>225</v>
      </c>
      <c r="I31" t="s" s="3">
        <v>226</v>
      </c>
      <c r="J31" t="s" s="3">
        <v>35</v>
      </c>
      <c r="K31" t="s" s="3">
        <v>227</v>
      </c>
      <c r="L31" s="7">
        <v>0.00198</v>
      </c>
      <c r="M31" s="7">
        <v>0.00198</v>
      </c>
      <c r="N31" s="8">
        <v>10000</v>
      </c>
      <c r="O31" s="8">
        <v>10000</v>
      </c>
      <c r="P31" s="8">
        <f>PRODUCT(L31,N31)</f>
        <v>19.8</v>
      </c>
      <c r="Q31" s="8">
        <f>PRODUCT(M31,O31)</f>
        <v>19.8</v>
      </c>
      <c r="R31" s="8">
        <f>PRODUCT(E31,500)</f>
        <v>1000</v>
      </c>
      <c r="S31" s="8">
        <f>PRODUCT(E31,1000)</f>
        <v>2000</v>
      </c>
      <c r="T31" s="8">
        <f>SUM(N31-R31)</f>
        <v>9000</v>
      </c>
      <c r="U31" s="8">
        <f>SUM(O31-S31)</f>
        <v>8000</v>
      </c>
      <c r="V31" s="8">
        <f>PRODUCT(L31,T31)</f>
        <v>17.82</v>
      </c>
      <c r="W31" s="8">
        <f>PRODUCT(M31,U31)</f>
        <v>15.84</v>
      </c>
      <c r="X31" t="s" s="6">
        <v>228</v>
      </c>
      <c r="Y31" s="7">
        <v>0.00384</v>
      </c>
      <c r="Z31" s="7">
        <v>0.00384</v>
      </c>
      <c r="AA31" s="9">
        <f>PRODUCT(E31,Y31,500)+7</f>
        <v>10.84</v>
      </c>
      <c r="AB31" s="10">
        <f>PRODUCT(E31,Z31,1000)+7</f>
        <v>14.68</v>
      </c>
    </row>
    <row r="32" ht="15" customHeight="1">
      <c r="A32" t="s" s="3">
        <v>229</v>
      </c>
      <c r="B32" t="s" s="3">
        <v>29</v>
      </c>
      <c r="C32" t="s" s="4">
        <v>230</v>
      </c>
      <c r="D32" s="12">
        <v>0.001</v>
      </c>
      <c r="E32" s="3">
        <v>3</v>
      </c>
      <c r="F32" t="s" s="3">
        <v>117</v>
      </c>
      <c r="G32" t="s" s="6">
        <v>231</v>
      </c>
      <c r="H32" t="s" s="3">
        <v>232</v>
      </c>
      <c r="I32" t="s" s="3">
        <v>167</v>
      </c>
      <c r="J32" t="s" s="3">
        <v>35</v>
      </c>
      <c r="K32" t="s" s="3">
        <v>233</v>
      </c>
      <c r="L32" s="7">
        <v>0.05702</v>
      </c>
      <c r="M32" s="7">
        <v>0.05702</v>
      </c>
      <c r="N32" s="8">
        <v>10000</v>
      </c>
      <c r="O32" s="8">
        <v>10000</v>
      </c>
      <c r="P32" s="8">
        <f>PRODUCT(L32,N32)</f>
        <v>570.2</v>
      </c>
      <c r="Q32" s="8">
        <f>PRODUCT(M32,O32)</f>
        <v>570.2</v>
      </c>
      <c r="R32" s="8">
        <f>PRODUCT(E32,500)</f>
        <v>1500</v>
      </c>
      <c r="S32" s="8">
        <f>PRODUCT(E32,1000)</f>
        <v>3000</v>
      </c>
      <c r="T32" s="8">
        <f>SUM(N32-R32)</f>
        <v>8500</v>
      </c>
      <c r="U32" s="8">
        <f>SUM(O32-S32)</f>
        <v>7000</v>
      </c>
      <c r="V32" s="8">
        <f>PRODUCT(L32,T32)</f>
        <v>484.67</v>
      </c>
      <c r="W32" s="8">
        <f>PRODUCT(M32,U32)</f>
        <v>399.14</v>
      </c>
      <c r="X32" t="s" s="6">
        <v>234</v>
      </c>
      <c r="Y32" s="7">
        <v>0.10368</v>
      </c>
      <c r="Z32" s="7">
        <v>0.10368</v>
      </c>
      <c r="AA32" s="9">
        <f>PRODUCT(E32,Y32,500)+7</f>
        <v>162.52</v>
      </c>
      <c r="AB32" s="10">
        <f>PRODUCT(E32,Z32,1000)+7</f>
        <v>318.04</v>
      </c>
    </row>
    <row r="33" ht="15" customHeight="1">
      <c r="A33" t="s" s="3">
        <v>235</v>
      </c>
      <c r="B33" t="s" s="3">
        <v>29</v>
      </c>
      <c r="C33" t="s" s="4">
        <v>236</v>
      </c>
      <c r="D33" s="12">
        <v>0.001</v>
      </c>
      <c r="E33" s="3">
        <v>2</v>
      </c>
      <c r="F33" t="s" s="3">
        <v>117</v>
      </c>
      <c r="G33" t="s" s="6">
        <v>237</v>
      </c>
      <c r="H33" t="s" s="3">
        <v>238</v>
      </c>
      <c r="I33" t="s" s="3">
        <v>167</v>
      </c>
      <c r="J33" t="s" s="3">
        <v>35</v>
      </c>
      <c r="K33" t="s" s="3">
        <v>239</v>
      </c>
      <c r="L33" s="7">
        <v>0.05702</v>
      </c>
      <c r="M33" s="7">
        <v>0.05702</v>
      </c>
      <c r="N33" s="8">
        <v>10000</v>
      </c>
      <c r="O33" s="8">
        <v>10000</v>
      </c>
      <c r="P33" s="8">
        <f>PRODUCT(L33,N33)</f>
        <v>570.2</v>
      </c>
      <c r="Q33" s="8">
        <f>PRODUCT(M33,O33)</f>
        <v>570.2</v>
      </c>
      <c r="R33" s="8">
        <f>PRODUCT(E33,500)</f>
        <v>1000</v>
      </c>
      <c r="S33" s="8">
        <f>PRODUCT(E33,1000)</f>
        <v>2000</v>
      </c>
      <c r="T33" s="8">
        <f>SUM(N33-R33)</f>
        <v>9000</v>
      </c>
      <c r="U33" s="8">
        <f>SUM(O33-S33)</f>
        <v>8000</v>
      </c>
      <c r="V33" s="8">
        <f>PRODUCT(L33,T33)</f>
        <v>513.1800000000001</v>
      </c>
      <c r="W33" s="8">
        <f>PRODUCT(M33,U33)</f>
        <v>456.16</v>
      </c>
      <c r="X33" t="s" s="6">
        <v>240</v>
      </c>
      <c r="Y33" s="7">
        <v>0.10368</v>
      </c>
      <c r="Z33" s="7">
        <v>0.10368</v>
      </c>
      <c r="AA33" s="9">
        <f>PRODUCT(E33,Y33,500)+7</f>
        <v>110.68</v>
      </c>
      <c r="AB33" s="10">
        <f>PRODUCT(E33,Z33,1000)+7</f>
        <v>214.36</v>
      </c>
    </row>
    <row r="34" ht="15" customHeight="1">
      <c r="A34" t="s" s="3">
        <v>241</v>
      </c>
      <c r="B34" t="s" s="3">
        <v>29</v>
      </c>
      <c r="C34" t="s" s="4">
        <v>242</v>
      </c>
      <c r="D34" s="12">
        <v>0.001</v>
      </c>
      <c r="E34" s="3">
        <v>2</v>
      </c>
      <c r="F34" t="s" s="3">
        <v>117</v>
      </c>
      <c r="G34" t="s" s="6">
        <v>243</v>
      </c>
      <c r="H34" t="s" s="3">
        <v>244</v>
      </c>
      <c r="I34" t="s" s="3">
        <v>167</v>
      </c>
      <c r="J34" t="s" s="3">
        <v>35</v>
      </c>
      <c r="K34" t="s" s="3">
        <v>245</v>
      </c>
      <c r="L34" s="7">
        <v>0.05702</v>
      </c>
      <c r="M34" s="7">
        <v>0.05702</v>
      </c>
      <c r="N34" s="8">
        <v>10000</v>
      </c>
      <c r="O34" s="8">
        <v>10000</v>
      </c>
      <c r="P34" s="8">
        <f>PRODUCT(L34,N34)</f>
        <v>570.2</v>
      </c>
      <c r="Q34" s="8">
        <f>PRODUCT(M34,O34)</f>
        <v>570.2</v>
      </c>
      <c r="R34" s="8">
        <f>PRODUCT(E34,500)</f>
        <v>1000</v>
      </c>
      <c r="S34" s="8">
        <f>PRODUCT(E34,1000)</f>
        <v>2000</v>
      </c>
      <c r="T34" s="8">
        <f>SUM(N34-R34)</f>
        <v>9000</v>
      </c>
      <c r="U34" s="8">
        <f>SUM(O34-S34)</f>
        <v>8000</v>
      </c>
      <c r="V34" s="8">
        <f>PRODUCT(L34,T34)</f>
        <v>513.1800000000001</v>
      </c>
      <c r="W34" s="8">
        <f>PRODUCT(M34,U34)</f>
        <v>456.16</v>
      </c>
      <c r="X34" t="s" s="6">
        <v>246</v>
      </c>
      <c r="Y34" s="7">
        <v>0.10368</v>
      </c>
      <c r="Z34" s="7">
        <v>0.10368</v>
      </c>
      <c r="AA34" s="9">
        <f>PRODUCT(E34,Y34,500)+7</f>
        <v>110.68</v>
      </c>
      <c r="AB34" s="10">
        <f>PRODUCT(E34,Z34,1000)+7</f>
        <v>214.36</v>
      </c>
    </row>
    <row r="35" ht="15" customHeight="1">
      <c r="A35" t="s" s="3">
        <v>247</v>
      </c>
      <c r="B35" t="s" s="3">
        <v>29</v>
      </c>
      <c r="C35" t="s" s="4">
        <v>248</v>
      </c>
      <c r="D35" s="12">
        <v>0.001</v>
      </c>
      <c r="E35" s="3">
        <v>2</v>
      </c>
      <c r="F35" t="s" s="3">
        <v>117</v>
      </c>
      <c r="G35" t="s" s="6">
        <v>249</v>
      </c>
      <c r="H35" t="s" s="3">
        <v>250</v>
      </c>
      <c r="I35" t="s" s="3">
        <v>167</v>
      </c>
      <c r="J35" t="s" s="3">
        <v>35</v>
      </c>
      <c r="K35" t="s" s="3">
        <v>251</v>
      </c>
      <c r="L35" s="7">
        <v>0.05702</v>
      </c>
      <c r="M35" s="7">
        <v>0.05702</v>
      </c>
      <c r="N35" s="8">
        <v>10000</v>
      </c>
      <c r="O35" s="8">
        <v>10000</v>
      </c>
      <c r="P35" s="8">
        <f>PRODUCT(L35,N35)</f>
        <v>570.2</v>
      </c>
      <c r="Q35" s="8">
        <f>PRODUCT(M35,O35)</f>
        <v>570.2</v>
      </c>
      <c r="R35" s="8">
        <f>PRODUCT(E35,500)</f>
        <v>1000</v>
      </c>
      <c r="S35" s="8">
        <f>PRODUCT(E35,1000)</f>
        <v>2000</v>
      </c>
      <c r="T35" s="8">
        <f>SUM(N35-R35)</f>
        <v>9000</v>
      </c>
      <c r="U35" s="8">
        <f>SUM(O35-S35)</f>
        <v>8000</v>
      </c>
      <c r="V35" s="8">
        <f>PRODUCT(L35,T35)</f>
        <v>513.1800000000001</v>
      </c>
      <c r="W35" s="8">
        <f>PRODUCT(M35,U35)</f>
        <v>456.16</v>
      </c>
      <c r="X35" t="s" s="6">
        <v>252</v>
      </c>
      <c r="Y35" s="7">
        <v>0.10368</v>
      </c>
      <c r="Z35" s="7">
        <v>0.10368</v>
      </c>
      <c r="AA35" s="9">
        <f>PRODUCT(E35,Y35,500)+7</f>
        <v>110.68</v>
      </c>
      <c r="AB35" s="10">
        <f>PRODUCT(E35,Z35,1000)+7</f>
        <v>214.36</v>
      </c>
    </row>
    <row r="36" ht="15" customHeight="1">
      <c r="A36" t="s" s="3">
        <v>253</v>
      </c>
      <c r="B36" t="s" s="3">
        <v>254</v>
      </c>
      <c r="C36" t="s" s="4">
        <v>116</v>
      </c>
      <c r="D36" t="s" s="4">
        <v>116</v>
      </c>
      <c r="E36" s="3">
        <v>2</v>
      </c>
      <c r="F36" t="s" s="3">
        <v>255</v>
      </c>
      <c r="G36" t="s" s="6">
        <v>256</v>
      </c>
      <c r="H36" t="s" s="3">
        <v>257</v>
      </c>
      <c r="I36" t="s" s="3">
        <v>258</v>
      </c>
      <c r="J36" t="s" s="3">
        <v>259</v>
      </c>
      <c r="K36" t="s" s="3">
        <v>256</v>
      </c>
      <c r="L36" s="13">
        <v>3.78</v>
      </c>
      <c r="M36" s="13">
        <v>3.78</v>
      </c>
      <c r="N36" s="14">
        <v>2000</v>
      </c>
      <c r="O36" s="14">
        <v>2000</v>
      </c>
      <c r="P36" s="8">
        <f>PRODUCT(L36,N36)</f>
        <v>7560</v>
      </c>
      <c r="Q36" s="8">
        <f>PRODUCT(M36,O36)</f>
        <v>7560</v>
      </c>
      <c r="R36" s="8">
        <f>PRODUCT(E36,500)</f>
        <v>1000</v>
      </c>
      <c r="S36" s="8">
        <f>PRODUCT(E36,1000)</f>
        <v>2000</v>
      </c>
      <c r="T36" s="8">
        <f>SUM(N36-R36)</f>
        <v>1000</v>
      </c>
      <c r="U36" s="8">
        <f>SUM(O36-S36)</f>
        <v>0</v>
      </c>
      <c r="V36" s="8">
        <f>PRODUCT(L36,T36)</f>
        <v>3780</v>
      </c>
      <c r="W36" s="8">
        <f>PRODUCT(M36,U36)</f>
        <v>0</v>
      </c>
      <c r="X36" s="11"/>
      <c r="Y36" s="13"/>
      <c r="Z36" s="13"/>
      <c r="AA36" s="9">
        <f>PRODUCT(E36,Y36,500)+7</f>
        <v>1007</v>
      </c>
      <c r="AB36" s="10">
        <f>PRODUCT(E36,Z36,1000)+7</f>
        <v>2007</v>
      </c>
    </row>
    <row r="37" ht="15" customHeight="1">
      <c r="A37" t="s" s="3">
        <v>260</v>
      </c>
      <c r="B37" t="s" s="3">
        <v>261</v>
      </c>
      <c r="C37" t="s" s="4">
        <v>116</v>
      </c>
      <c r="D37" t="s" s="4">
        <v>116</v>
      </c>
      <c r="E37" s="3">
        <v>1</v>
      </c>
      <c r="F37" t="s" s="3">
        <v>262</v>
      </c>
      <c r="G37" t="s" s="6">
        <v>263</v>
      </c>
      <c r="H37" t="s" s="3">
        <v>264</v>
      </c>
      <c r="I37" t="s" s="3">
        <v>265</v>
      </c>
      <c r="J37" t="s" s="3">
        <v>259</v>
      </c>
      <c r="K37" t="s" s="6">
        <v>263</v>
      </c>
      <c r="L37" s="13">
        <v>98.15000000000001</v>
      </c>
      <c r="M37" s="13">
        <v>91.59999999999999</v>
      </c>
      <c r="N37" s="14">
        <v>500</v>
      </c>
      <c r="O37" s="14">
        <v>1000</v>
      </c>
      <c r="P37" s="8">
        <f>PRODUCT(L37,N37)</f>
        <v>49075</v>
      </c>
      <c r="Q37" s="8">
        <f>PRODUCT(M37,O37)</f>
        <v>91600</v>
      </c>
      <c r="R37" s="8">
        <f>PRODUCT(E37,500)</f>
        <v>500</v>
      </c>
      <c r="S37" s="8">
        <f>PRODUCT(E37,1000)</f>
        <v>1000</v>
      </c>
      <c r="T37" s="8">
        <f>SUM(N37-R37)</f>
        <v>0</v>
      </c>
      <c r="U37" s="8">
        <f>SUM(O37-S37)</f>
        <v>0</v>
      </c>
      <c r="V37" s="8">
        <f>PRODUCT(L37,T37)</f>
        <v>0</v>
      </c>
      <c r="W37" s="8">
        <f>PRODUCT(M37,U37)</f>
        <v>0</v>
      </c>
      <c r="X37" s="11"/>
      <c r="Y37" s="13"/>
      <c r="Z37" s="13"/>
      <c r="AA37" s="9">
        <f>PRODUCT(E37,Y37,500)+7</f>
        <v>507</v>
      </c>
      <c r="AB37" s="10">
        <f>PRODUCT(E37,Z37,1000)+7</f>
        <v>1007</v>
      </c>
    </row>
    <row r="38" ht="15" customHeight="1">
      <c r="A38" t="s" s="3">
        <v>266</v>
      </c>
      <c r="B38" t="s" s="3">
        <v>261</v>
      </c>
      <c r="C38" t="s" s="4">
        <v>116</v>
      </c>
      <c r="D38" t="s" s="4">
        <v>116</v>
      </c>
      <c r="E38" s="3">
        <v>1</v>
      </c>
      <c r="F38" t="s" s="3">
        <v>262</v>
      </c>
      <c r="G38" t="s" s="6">
        <v>267</v>
      </c>
      <c r="H38" t="s" s="3">
        <v>264</v>
      </c>
      <c r="I38" t="s" s="3">
        <v>268</v>
      </c>
      <c r="J38" t="s" s="3">
        <v>259</v>
      </c>
      <c r="K38" t="s" s="6">
        <v>267</v>
      </c>
      <c r="L38" s="13">
        <v>137</v>
      </c>
      <c r="M38" s="13">
        <v>128</v>
      </c>
      <c r="N38" s="14">
        <v>500</v>
      </c>
      <c r="O38" s="14">
        <v>1000</v>
      </c>
      <c r="P38" s="8">
        <f>PRODUCT(L38,N38)</f>
        <v>68500</v>
      </c>
      <c r="Q38" s="8">
        <f>PRODUCT(M38,O38)</f>
        <v>128000</v>
      </c>
      <c r="R38" s="8">
        <f>PRODUCT(E38,500)</f>
        <v>500</v>
      </c>
      <c r="S38" s="8">
        <f>PRODUCT(E38,1000)</f>
        <v>1000</v>
      </c>
      <c r="T38" s="8">
        <f>SUM(N38-R38)</f>
        <v>0</v>
      </c>
      <c r="U38" s="8">
        <f>SUM(O38-S38)</f>
        <v>0</v>
      </c>
      <c r="V38" s="8">
        <f>PRODUCT(L38,T38)</f>
        <v>0</v>
      </c>
      <c r="W38" s="8">
        <f>PRODUCT(M38,U38)</f>
        <v>0</v>
      </c>
      <c r="X38" s="11"/>
      <c r="Y38" s="13"/>
      <c r="Z38" s="13"/>
      <c r="AA38" s="9">
        <f>PRODUCT(E38,Y38,500)+7</f>
        <v>507</v>
      </c>
      <c r="AB38" s="10">
        <f>PRODUCT(E38,Z38,1000)+7</f>
        <v>1007</v>
      </c>
    </row>
    <row r="39" ht="15" customHeight="1">
      <c r="A39" t="s" s="3">
        <v>269</v>
      </c>
      <c r="B39" t="s" s="3">
        <v>270</v>
      </c>
      <c r="C39" t="s" s="4">
        <v>116</v>
      </c>
      <c r="D39" t="s" s="4">
        <v>116</v>
      </c>
      <c r="E39" s="3">
        <v>1</v>
      </c>
      <c r="F39" t="s" s="3">
        <v>255</v>
      </c>
      <c r="G39" t="s" s="6">
        <v>271</v>
      </c>
      <c r="H39" t="s" s="3">
        <v>272</v>
      </c>
      <c r="I39" t="s" s="3">
        <v>273</v>
      </c>
      <c r="J39" t="s" s="3">
        <v>35</v>
      </c>
      <c r="K39" t="s" s="3">
        <v>274</v>
      </c>
      <c r="L39" s="7">
        <v>1.3902</v>
      </c>
      <c r="M39" s="7">
        <v>1.33056</v>
      </c>
      <c r="N39" s="8">
        <v>500</v>
      </c>
      <c r="O39" s="8">
        <v>1000</v>
      </c>
      <c r="P39" s="8">
        <f>PRODUCT(L39,N39)</f>
        <v>695.1</v>
      </c>
      <c r="Q39" s="8">
        <f>PRODUCT(M39,O39)</f>
        <v>1330.56</v>
      </c>
      <c r="R39" s="8">
        <f>PRODUCT(E39,500)</f>
        <v>500</v>
      </c>
      <c r="S39" s="8">
        <f>PRODUCT(E39,1000)</f>
        <v>1000</v>
      </c>
      <c r="T39" s="8">
        <f>SUM(N39-R39)</f>
        <v>0</v>
      </c>
      <c r="U39" s="8">
        <f>SUM(O39-S39)</f>
        <v>0</v>
      </c>
      <c r="V39" s="8">
        <f>PRODUCT(L39,T39)</f>
        <v>0</v>
      </c>
      <c r="W39" s="8">
        <f>PRODUCT(M39,U39)</f>
        <v>0</v>
      </c>
      <c r="X39" t="s" s="6">
        <v>66</v>
      </c>
      <c r="Y39" s="7"/>
      <c r="Z39" s="7"/>
      <c r="AA39" s="9">
        <f>PRODUCT(E39,Y39,500)+7</f>
        <v>507</v>
      </c>
      <c r="AB39" s="10">
        <f>PRODUCT(E39,Z39,1000)+7</f>
        <v>1007</v>
      </c>
    </row>
    <row r="40" ht="15" customHeight="1">
      <c r="A40" t="s" s="3">
        <v>275</v>
      </c>
      <c r="B40" t="s" s="3">
        <v>276</v>
      </c>
      <c r="C40" t="s" s="4">
        <v>116</v>
      </c>
      <c r="D40" t="s" s="4">
        <v>116</v>
      </c>
      <c r="E40" s="3">
        <v>1</v>
      </c>
      <c r="F40" t="s" s="3">
        <v>277</v>
      </c>
      <c r="G40" t="s" s="6">
        <v>278</v>
      </c>
      <c r="H40" t="s" s="3">
        <v>279</v>
      </c>
      <c r="I40" t="s" s="3">
        <v>280</v>
      </c>
      <c r="J40" t="s" s="3">
        <v>35</v>
      </c>
      <c r="K40" t="s" s="3">
        <v>281</v>
      </c>
      <c r="L40" s="7">
        <v>1.2696</v>
      </c>
      <c r="M40" s="7">
        <v>1.2696</v>
      </c>
      <c r="N40" s="8">
        <v>500</v>
      </c>
      <c r="O40" s="8">
        <v>1000</v>
      </c>
      <c r="P40" s="8">
        <f>PRODUCT(L40,N40)</f>
        <v>634.8000000000001</v>
      </c>
      <c r="Q40" s="8">
        <f>PRODUCT(M40,O40)</f>
        <v>1269.6</v>
      </c>
      <c r="R40" s="8">
        <f>PRODUCT(E40,500)</f>
        <v>500</v>
      </c>
      <c r="S40" s="8">
        <f>PRODUCT(E40,1000)</f>
        <v>1000</v>
      </c>
      <c r="T40" s="8">
        <f>SUM(N40-R40)</f>
        <v>0</v>
      </c>
      <c r="U40" s="8">
        <f>SUM(O40-S40)</f>
        <v>0</v>
      </c>
      <c r="V40" s="8">
        <f>PRODUCT(L40,T40)</f>
        <v>0</v>
      </c>
      <c r="W40" s="8">
        <f>PRODUCT(M40,U40)</f>
        <v>0</v>
      </c>
      <c r="X40" t="s" s="6">
        <v>282</v>
      </c>
      <c r="Y40" s="7">
        <v>1.2696</v>
      </c>
      <c r="Z40" s="7">
        <v>1.2696</v>
      </c>
      <c r="AA40" s="9">
        <f>PRODUCT(E40,Y40,500)+7</f>
        <v>641.8000000000001</v>
      </c>
      <c r="AB40" s="10">
        <f>PRODUCT(E40,Z40,1000)+7</f>
        <v>1276.6</v>
      </c>
    </row>
    <row r="41" ht="15" customHeight="1">
      <c r="A41" t="s" s="3">
        <v>283</v>
      </c>
      <c r="B41" t="s" s="3">
        <v>276</v>
      </c>
      <c r="C41" t="s" s="4">
        <v>116</v>
      </c>
      <c r="D41" t="s" s="4">
        <v>116</v>
      </c>
      <c r="E41" s="3">
        <v>1</v>
      </c>
      <c r="F41" t="s" s="3">
        <v>284</v>
      </c>
      <c r="G41" t="s" s="6">
        <v>285</v>
      </c>
      <c r="H41" t="s" s="3">
        <v>286</v>
      </c>
      <c r="I41" t="s" s="3">
        <v>287</v>
      </c>
      <c r="J41" t="s" s="3">
        <v>35</v>
      </c>
      <c r="K41" t="s" s="3">
        <v>288</v>
      </c>
      <c r="L41" s="7">
        <v>1.092</v>
      </c>
      <c r="M41" s="7">
        <v>1.092</v>
      </c>
      <c r="N41" s="8">
        <v>1000</v>
      </c>
      <c r="O41" s="8">
        <v>1000</v>
      </c>
      <c r="P41" s="8">
        <f>PRODUCT(L41,N41)</f>
        <v>1092</v>
      </c>
      <c r="Q41" s="8">
        <f>PRODUCT(M41,O41)</f>
        <v>1092</v>
      </c>
      <c r="R41" s="8">
        <f>PRODUCT(E41,500)</f>
        <v>500</v>
      </c>
      <c r="S41" s="8">
        <f>PRODUCT(E41,1000)</f>
        <v>1000</v>
      </c>
      <c r="T41" s="8">
        <f>SUM(N41-R41)</f>
        <v>500</v>
      </c>
      <c r="U41" s="8">
        <f>SUM(O41-S41)</f>
        <v>0</v>
      </c>
      <c r="V41" s="8">
        <f>PRODUCT(L41,T41)</f>
        <v>546</v>
      </c>
      <c r="W41" s="8">
        <f>PRODUCT(M41,U41)</f>
        <v>0</v>
      </c>
      <c r="X41" t="s" s="6">
        <v>289</v>
      </c>
      <c r="Y41" s="7">
        <v>1.3272</v>
      </c>
      <c r="Z41" s="7">
        <v>1.3272</v>
      </c>
      <c r="AA41" s="9">
        <f>PRODUCT(E41,Y41,500)+7</f>
        <v>670.6</v>
      </c>
      <c r="AB41" s="10">
        <f>PRODUCT(E41,Z41,1000)+7</f>
        <v>1334.2</v>
      </c>
    </row>
    <row r="42" ht="15" customHeight="1">
      <c r="A42" t="s" s="3">
        <v>290</v>
      </c>
      <c r="B42" t="s" s="3">
        <v>291</v>
      </c>
      <c r="C42" t="s" s="4">
        <v>116</v>
      </c>
      <c r="D42" t="s" s="4">
        <v>116</v>
      </c>
      <c r="E42" s="3">
        <v>2</v>
      </c>
      <c r="F42" t="s" s="3">
        <v>292</v>
      </c>
      <c r="G42" t="s" s="6">
        <v>293</v>
      </c>
      <c r="H42" t="s" s="3">
        <v>294</v>
      </c>
      <c r="I42" t="s" s="3">
        <v>295</v>
      </c>
      <c r="J42" t="s" s="3">
        <v>35</v>
      </c>
      <c r="K42" t="s" s="3">
        <v>296</v>
      </c>
      <c r="L42" s="7">
        <v>0.42625</v>
      </c>
      <c r="M42" s="7">
        <v>0.42625</v>
      </c>
      <c r="N42" s="8">
        <v>1000</v>
      </c>
      <c r="O42" s="8">
        <v>2000</v>
      </c>
      <c r="P42" s="8">
        <f>PRODUCT(L42,N42)</f>
        <v>426.25</v>
      </c>
      <c r="Q42" s="8">
        <f>PRODUCT(M42,O42)</f>
        <v>852.5</v>
      </c>
      <c r="R42" s="8">
        <f>PRODUCT(E42,500)</f>
        <v>1000</v>
      </c>
      <c r="S42" s="8">
        <f>PRODUCT(E42,1000)</f>
        <v>2000</v>
      </c>
      <c r="T42" s="8">
        <f>SUM(N42-R42)</f>
        <v>0</v>
      </c>
      <c r="U42" s="8">
        <f>SUM(O42-S42)</f>
        <v>0</v>
      </c>
      <c r="V42" s="8">
        <f>PRODUCT(L42,T42)</f>
        <v>0</v>
      </c>
      <c r="W42" s="8">
        <f>PRODUCT(M42,U42)</f>
        <v>0</v>
      </c>
      <c r="X42" t="s" s="6">
        <v>297</v>
      </c>
      <c r="Y42" s="7">
        <v>0.42625</v>
      </c>
      <c r="Z42" s="7">
        <v>0.42625</v>
      </c>
      <c r="AA42" s="9">
        <f>PRODUCT(E42,Y42,500)+7</f>
        <v>433.25</v>
      </c>
      <c r="AB42" s="10">
        <f>PRODUCT(E42,Z42,1000)+7</f>
        <v>859.5</v>
      </c>
    </row>
    <row r="43" ht="15" customHeight="1">
      <c r="A43" t="s" s="3">
        <v>298</v>
      </c>
      <c r="B43" t="s" s="3">
        <v>299</v>
      </c>
      <c r="C43" t="s" s="4">
        <v>116</v>
      </c>
      <c r="D43" t="s" s="4">
        <v>116</v>
      </c>
      <c r="E43" s="3">
        <v>1</v>
      </c>
      <c r="F43" t="s" s="3">
        <v>300</v>
      </c>
      <c r="G43" t="s" s="6">
        <v>301</v>
      </c>
      <c r="H43" t="s" s="3">
        <v>302</v>
      </c>
      <c r="I43" t="s" s="3">
        <v>303</v>
      </c>
      <c r="J43" t="s" s="3">
        <v>35</v>
      </c>
      <c r="K43" t="s" s="3">
        <v>304</v>
      </c>
      <c r="L43" s="7">
        <v>1.18</v>
      </c>
      <c r="M43" s="7">
        <v>0.844</v>
      </c>
      <c r="N43" s="8">
        <v>500</v>
      </c>
      <c r="O43" s="8">
        <v>1000</v>
      </c>
      <c r="P43" s="8">
        <f>PRODUCT(L43,N43)</f>
        <v>590</v>
      </c>
      <c r="Q43" s="8">
        <f>PRODUCT(M43,O43)</f>
        <v>844</v>
      </c>
      <c r="R43" s="8">
        <f>PRODUCT(E43,500)</f>
        <v>500</v>
      </c>
      <c r="S43" s="8">
        <f>PRODUCT(E43,1000)</f>
        <v>1000</v>
      </c>
      <c r="T43" s="8">
        <f>SUM(N43-R43)</f>
        <v>0</v>
      </c>
      <c r="U43" s="8">
        <f>SUM(O43-S43)</f>
        <v>0</v>
      </c>
      <c r="V43" s="8">
        <f>PRODUCT(L43,T43)</f>
        <v>0</v>
      </c>
      <c r="W43" s="8">
        <f>PRODUCT(M43,U43)</f>
        <v>0</v>
      </c>
      <c r="X43" t="s" s="6">
        <v>305</v>
      </c>
      <c r="Y43" s="7">
        <v>1.18</v>
      </c>
      <c r="Z43" s="7">
        <v>0.844</v>
      </c>
      <c r="AA43" s="9">
        <f>PRODUCT(E43,Y43,500)+7</f>
        <v>597</v>
      </c>
      <c r="AB43" s="10">
        <f>PRODUCT(E43,Z43,1000)+7</f>
        <v>851</v>
      </c>
    </row>
    <row r="44" ht="15" customHeight="1">
      <c r="A44" t="s" s="3">
        <v>306</v>
      </c>
      <c r="B44" t="s" s="3">
        <v>307</v>
      </c>
      <c r="C44" t="s" s="4">
        <v>116</v>
      </c>
      <c r="D44" t="s" s="4">
        <v>116</v>
      </c>
      <c r="E44" s="3">
        <v>1</v>
      </c>
      <c r="F44" t="s" s="3">
        <v>117</v>
      </c>
      <c r="G44" t="s" s="6">
        <v>308</v>
      </c>
      <c r="H44" t="s" s="3">
        <v>309</v>
      </c>
      <c r="I44" t="s" s="3">
        <v>310</v>
      </c>
      <c r="J44" t="s" s="3">
        <v>35</v>
      </c>
      <c r="K44" t="s" s="3">
        <v>311</v>
      </c>
      <c r="L44" s="7">
        <v>0.8845</v>
      </c>
      <c r="M44" s="7">
        <v>0.8845</v>
      </c>
      <c r="N44" s="8">
        <v>1000</v>
      </c>
      <c r="O44" s="8">
        <v>1000</v>
      </c>
      <c r="P44" s="8">
        <f>PRODUCT(L44,N44)</f>
        <v>884.5</v>
      </c>
      <c r="Q44" s="8">
        <f>PRODUCT(M44,O44)</f>
        <v>884.5</v>
      </c>
      <c r="R44" s="8">
        <f>PRODUCT(E44,500)</f>
        <v>500</v>
      </c>
      <c r="S44" s="8">
        <f>PRODUCT(E44,1000)</f>
        <v>1000</v>
      </c>
      <c r="T44" s="8">
        <f>SUM(N44-R44)</f>
        <v>500</v>
      </c>
      <c r="U44" s="8">
        <f>SUM(O44-S44)</f>
        <v>0</v>
      </c>
      <c r="V44" s="8">
        <f>PRODUCT(L44,T44)</f>
        <v>442.25</v>
      </c>
      <c r="W44" s="8">
        <f>PRODUCT(M44,U44)</f>
        <v>0</v>
      </c>
      <c r="X44" s="11"/>
      <c r="Y44" s="7"/>
      <c r="Z44" s="7"/>
      <c r="AA44" s="9">
        <f>PRODUCT(E44,Y44,500)+7</f>
        <v>507</v>
      </c>
      <c r="AB44" s="10">
        <f>PRODUCT(E44,Z44,1000)+7</f>
        <v>1007</v>
      </c>
    </row>
    <row r="45" ht="15" customHeight="1">
      <c r="A45" t="s" s="3">
        <v>312</v>
      </c>
      <c r="B45" t="s" s="3">
        <v>313</v>
      </c>
      <c r="C45" t="s" s="4">
        <v>116</v>
      </c>
      <c r="D45" t="s" s="4">
        <v>116</v>
      </c>
      <c r="E45" s="3">
        <v>1</v>
      </c>
      <c r="F45" t="s" s="3">
        <v>146</v>
      </c>
      <c r="G45" s="6">
        <v>877581416</v>
      </c>
      <c r="H45" t="s" s="3">
        <v>314</v>
      </c>
      <c r="I45" t="s" s="3">
        <v>315</v>
      </c>
      <c r="J45" t="s" s="3">
        <v>35</v>
      </c>
      <c r="K45" t="s" s="3">
        <v>316</v>
      </c>
      <c r="L45" s="7">
        <v>0.56682</v>
      </c>
      <c r="M45" s="7">
        <v>0.50384</v>
      </c>
      <c r="N45" s="8">
        <v>500</v>
      </c>
      <c r="O45" s="8">
        <v>1000</v>
      </c>
      <c r="P45" s="8">
        <f>PRODUCT(L45,N45)</f>
        <v>283.41</v>
      </c>
      <c r="Q45" s="8">
        <f>PRODUCT(M45,O45)</f>
        <v>503.84</v>
      </c>
      <c r="R45" s="8">
        <f>PRODUCT(E45,500)</f>
        <v>500</v>
      </c>
      <c r="S45" s="8">
        <f>PRODUCT(E45,1000)</f>
        <v>1000</v>
      </c>
      <c r="T45" s="8">
        <f>SUM(N45-R45)</f>
        <v>0</v>
      </c>
      <c r="U45" s="8">
        <f>SUM(O45-S45)</f>
        <v>0</v>
      </c>
      <c r="V45" s="8">
        <f>PRODUCT(L45,T45)</f>
        <v>0</v>
      </c>
      <c r="W45" s="8">
        <f>PRODUCT(M45,U45)</f>
        <v>0</v>
      </c>
      <c r="X45" s="11"/>
      <c r="Y45" s="7"/>
      <c r="Z45" s="7"/>
      <c r="AA45" s="9">
        <f>PRODUCT(E45,Y45,500)+7</f>
        <v>507</v>
      </c>
      <c r="AB45" s="10">
        <f>PRODUCT(E45,Z45,1000)+7</f>
        <v>1007</v>
      </c>
    </row>
  </sheetData>
  <hyperlinks>
    <hyperlink ref="I37" r:id="rId1" location="" tooltip="" display=""/>
  </hyperlink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