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-abe\Desktop\2024ScientificReport\"/>
    </mc:Choice>
  </mc:AlternateContent>
  <bookViews>
    <workbookView xWindow="0" yWindow="0" windowWidth="28800" windowHeight="12624" tabRatio="734"/>
  </bookViews>
  <sheets>
    <sheet name="SampleCondition_andSelection" sheetId="2" r:id="rId1"/>
    <sheet name="Subset_Phagocyticindex" sheetId="1" r:id="rId2"/>
    <sheet name="Cytokin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2" i="2" l="1"/>
  <c r="AM32" i="2"/>
  <c r="AN31" i="2"/>
  <c r="AM31" i="2"/>
  <c r="AI32" i="2"/>
  <c r="AH32" i="2"/>
  <c r="AI31" i="2"/>
  <c r="AH31" i="2"/>
  <c r="AD32" i="2"/>
  <c r="AC32" i="2"/>
  <c r="AD31" i="2"/>
  <c r="AC31" i="2"/>
  <c r="O32" i="2"/>
  <c r="N32" i="2"/>
  <c r="O31" i="2"/>
  <c r="N31" i="2"/>
  <c r="E32" i="2"/>
  <c r="D32" i="2"/>
  <c r="E31" i="2"/>
  <c r="D31" i="2"/>
  <c r="P4" i="3" l="1"/>
  <c r="O4" i="3"/>
  <c r="N4" i="3"/>
  <c r="M4" i="3"/>
  <c r="L4" i="3"/>
  <c r="J211" i="3" l="1"/>
  <c r="J210" i="3"/>
  <c r="K210" i="3" s="1"/>
  <c r="J209" i="3"/>
  <c r="K209" i="3" s="1"/>
  <c r="J208" i="3"/>
  <c r="K208" i="3" s="1"/>
  <c r="J207" i="3"/>
  <c r="K207" i="3" s="1"/>
  <c r="J206" i="3"/>
  <c r="K206" i="3" s="1"/>
  <c r="J204" i="3"/>
  <c r="K204" i="3" s="1"/>
  <c r="J203" i="3"/>
  <c r="J202" i="3"/>
  <c r="J201" i="3"/>
  <c r="K201" i="3" s="1"/>
  <c r="J200" i="3"/>
  <c r="M199" i="3"/>
  <c r="L199" i="3"/>
  <c r="N199" i="3" s="1"/>
  <c r="J199" i="3"/>
  <c r="K199" i="3" s="1"/>
  <c r="J196" i="3"/>
  <c r="J195" i="3"/>
  <c r="K195" i="3" s="1"/>
  <c r="J194" i="3"/>
  <c r="K194" i="3" s="1"/>
  <c r="J193" i="3"/>
  <c r="K193" i="3" s="1"/>
  <c r="J192" i="3"/>
  <c r="K192" i="3" s="1"/>
  <c r="J191" i="3"/>
  <c r="K191" i="3" s="1"/>
  <c r="J189" i="3"/>
  <c r="K189" i="3" s="1"/>
  <c r="J188" i="3"/>
  <c r="J187" i="3"/>
  <c r="J186" i="3"/>
  <c r="K186" i="3" s="1"/>
  <c r="J185" i="3"/>
  <c r="M184" i="3"/>
  <c r="L184" i="3"/>
  <c r="N184" i="3" s="1"/>
  <c r="N186" i="3" s="1"/>
  <c r="J184" i="3"/>
  <c r="K184" i="3" s="1"/>
  <c r="J181" i="3"/>
  <c r="J180" i="3"/>
  <c r="K180" i="3" s="1"/>
  <c r="J179" i="3"/>
  <c r="K179" i="3" s="1"/>
  <c r="J178" i="3"/>
  <c r="K178" i="3" s="1"/>
  <c r="J177" i="3"/>
  <c r="K177" i="3" s="1"/>
  <c r="J176" i="3"/>
  <c r="K176" i="3" s="1"/>
  <c r="J174" i="3"/>
  <c r="K174" i="3" s="1"/>
  <c r="J173" i="3"/>
  <c r="J172" i="3"/>
  <c r="J171" i="3"/>
  <c r="K171" i="3" s="1"/>
  <c r="J170" i="3"/>
  <c r="M169" i="3"/>
  <c r="L169" i="3"/>
  <c r="N169" i="3" s="1"/>
  <c r="N171" i="3" s="1"/>
  <c r="J169" i="3"/>
  <c r="K169" i="3" s="1"/>
  <c r="J166" i="3"/>
  <c r="J165" i="3"/>
  <c r="K165" i="3" s="1"/>
  <c r="J164" i="3"/>
  <c r="K164" i="3" s="1"/>
  <c r="J163" i="3"/>
  <c r="K163" i="3" s="1"/>
  <c r="J162" i="3"/>
  <c r="K162" i="3" s="1"/>
  <c r="J161" i="3"/>
  <c r="K161" i="3" s="1"/>
  <c r="J159" i="3"/>
  <c r="K159" i="3" s="1"/>
  <c r="J158" i="3"/>
  <c r="J157" i="3"/>
  <c r="J156" i="3"/>
  <c r="K156" i="3" s="1"/>
  <c r="J155" i="3"/>
  <c r="M154" i="3"/>
  <c r="L154" i="3"/>
  <c r="N154" i="3" s="1"/>
  <c r="N165" i="3" s="1"/>
  <c r="J154" i="3"/>
  <c r="K154" i="3" s="1"/>
  <c r="J151" i="3"/>
  <c r="J150" i="3"/>
  <c r="K150" i="3" s="1"/>
  <c r="J149" i="3"/>
  <c r="K149" i="3" s="1"/>
  <c r="J148" i="3"/>
  <c r="K148" i="3" s="1"/>
  <c r="J147" i="3"/>
  <c r="K147" i="3" s="1"/>
  <c r="K146" i="3"/>
  <c r="J146" i="3"/>
  <c r="J144" i="3"/>
  <c r="K144" i="3" s="1"/>
  <c r="J143" i="3"/>
  <c r="J142" i="3"/>
  <c r="J141" i="3"/>
  <c r="K141" i="3" s="1"/>
  <c r="J140" i="3"/>
  <c r="M139" i="3"/>
  <c r="L139" i="3"/>
  <c r="J139" i="3"/>
  <c r="K139" i="3" s="1"/>
  <c r="J136" i="3"/>
  <c r="J135" i="3"/>
  <c r="K135" i="3" s="1"/>
  <c r="K134" i="3"/>
  <c r="J134" i="3"/>
  <c r="J133" i="3"/>
  <c r="K133" i="3" s="1"/>
  <c r="J132" i="3"/>
  <c r="K132" i="3" s="1"/>
  <c r="J131" i="3"/>
  <c r="J129" i="3"/>
  <c r="K129" i="3" s="1"/>
  <c r="J128" i="3"/>
  <c r="J127" i="3"/>
  <c r="J126" i="3"/>
  <c r="K126" i="3" s="1"/>
  <c r="J125" i="3"/>
  <c r="M124" i="3"/>
  <c r="L124" i="3"/>
  <c r="N124" i="3" s="1"/>
  <c r="N126" i="3" s="1"/>
  <c r="J124" i="3"/>
  <c r="K124" i="3" s="1"/>
  <c r="J121" i="3"/>
  <c r="J120" i="3"/>
  <c r="K120" i="3" s="1"/>
  <c r="J119" i="3"/>
  <c r="K119" i="3" s="1"/>
  <c r="J118" i="3"/>
  <c r="K118" i="3" s="1"/>
  <c r="J117" i="3"/>
  <c r="K117" i="3" s="1"/>
  <c r="J116" i="3"/>
  <c r="J114" i="3"/>
  <c r="K114" i="3" s="1"/>
  <c r="J113" i="3"/>
  <c r="J112" i="3"/>
  <c r="J111" i="3"/>
  <c r="K111" i="3" s="1"/>
  <c r="J110" i="3"/>
  <c r="M109" i="3"/>
  <c r="L109" i="3"/>
  <c r="J109" i="3"/>
  <c r="K109" i="3" s="1"/>
  <c r="J106" i="3"/>
  <c r="O106" i="3" s="1"/>
  <c r="P106" i="3" s="1"/>
  <c r="J105" i="3"/>
  <c r="J104" i="3"/>
  <c r="O104" i="3" s="1"/>
  <c r="P104" i="3" s="1"/>
  <c r="J103" i="3"/>
  <c r="J102" i="3"/>
  <c r="O102" i="3" s="1"/>
  <c r="P102" i="3" s="1"/>
  <c r="J101" i="3"/>
  <c r="J99" i="3"/>
  <c r="O99" i="3" s="1"/>
  <c r="P99" i="3" s="1"/>
  <c r="J98" i="3"/>
  <c r="K97" i="3"/>
  <c r="J97" i="3"/>
  <c r="O97" i="3" s="1"/>
  <c r="P97" i="3" s="1"/>
  <c r="J96" i="3"/>
  <c r="J95" i="3"/>
  <c r="O95" i="3" s="1"/>
  <c r="P95" i="3" s="1"/>
  <c r="M94" i="3"/>
  <c r="L94" i="3"/>
  <c r="K94" i="3"/>
  <c r="J94" i="3"/>
  <c r="K91" i="3"/>
  <c r="J91" i="3"/>
  <c r="O91" i="3" s="1"/>
  <c r="P91" i="3" s="1"/>
  <c r="J90" i="3"/>
  <c r="K90" i="3" s="1"/>
  <c r="J89" i="3"/>
  <c r="O89" i="3" s="1"/>
  <c r="P89" i="3" s="1"/>
  <c r="J88" i="3"/>
  <c r="K88" i="3" s="1"/>
  <c r="K87" i="3"/>
  <c r="J87" i="3"/>
  <c r="O87" i="3" s="1"/>
  <c r="P87" i="3" s="1"/>
  <c r="O86" i="3"/>
  <c r="P86" i="3" s="1"/>
  <c r="J86" i="3"/>
  <c r="K86" i="3" s="1"/>
  <c r="J84" i="3"/>
  <c r="O84" i="3" s="1"/>
  <c r="P84" i="3" s="1"/>
  <c r="J83" i="3"/>
  <c r="K83" i="3" s="1"/>
  <c r="J82" i="3"/>
  <c r="O82" i="3" s="1"/>
  <c r="P82" i="3" s="1"/>
  <c r="O81" i="3"/>
  <c r="P81" i="3" s="1"/>
  <c r="J81" i="3"/>
  <c r="K81" i="3" s="1"/>
  <c r="J80" i="3"/>
  <c r="K80" i="3" s="1"/>
  <c r="M79" i="3"/>
  <c r="L79" i="3"/>
  <c r="J79" i="3"/>
  <c r="K79" i="3" s="1"/>
  <c r="J76" i="3"/>
  <c r="J75" i="3"/>
  <c r="K75" i="3" s="1"/>
  <c r="J74" i="3"/>
  <c r="J73" i="3"/>
  <c r="K73" i="3" s="1"/>
  <c r="J72" i="3"/>
  <c r="O72" i="3" s="1"/>
  <c r="P72" i="3" s="1"/>
  <c r="J71" i="3"/>
  <c r="K71" i="3" s="1"/>
  <c r="J69" i="3"/>
  <c r="O69" i="3" s="1"/>
  <c r="P69" i="3" s="1"/>
  <c r="J68" i="3"/>
  <c r="K68" i="3" s="1"/>
  <c r="J67" i="3"/>
  <c r="O67" i="3" s="1"/>
  <c r="P67" i="3" s="1"/>
  <c r="O66" i="3"/>
  <c r="P66" i="3" s="1"/>
  <c r="J66" i="3"/>
  <c r="K66" i="3" s="1"/>
  <c r="J65" i="3"/>
  <c r="O65" i="3" s="1"/>
  <c r="P65" i="3" s="1"/>
  <c r="M64" i="3"/>
  <c r="L64" i="3"/>
  <c r="J64" i="3"/>
  <c r="J61" i="3"/>
  <c r="O60" i="3"/>
  <c r="P60" i="3" s="1"/>
  <c r="J60" i="3"/>
  <c r="K60" i="3" s="1"/>
  <c r="J59" i="3"/>
  <c r="O58" i="3"/>
  <c r="P58" i="3" s="1"/>
  <c r="K58" i="3"/>
  <c r="J58" i="3"/>
  <c r="J57" i="3"/>
  <c r="O56" i="3"/>
  <c r="P56" i="3" s="1"/>
  <c r="J56" i="3"/>
  <c r="K56" i="3" s="1"/>
  <c r="J54" i="3"/>
  <c r="J53" i="3"/>
  <c r="K53" i="3" s="1"/>
  <c r="J52" i="3"/>
  <c r="O51" i="3"/>
  <c r="P51" i="3" s="1"/>
  <c r="J51" i="3"/>
  <c r="K51" i="3" s="1"/>
  <c r="J50" i="3"/>
  <c r="O50" i="3" s="1"/>
  <c r="P50" i="3" s="1"/>
  <c r="M49" i="3"/>
  <c r="L49" i="3"/>
  <c r="K49" i="3"/>
  <c r="J49" i="3"/>
  <c r="J46" i="3"/>
  <c r="K46" i="3" s="1"/>
  <c r="J45" i="3"/>
  <c r="K45" i="3" s="1"/>
  <c r="J44" i="3"/>
  <c r="K44" i="3" s="1"/>
  <c r="J43" i="3"/>
  <c r="O43" i="3" s="1"/>
  <c r="P43" i="3" s="1"/>
  <c r="J42" i="3"/>
  <c r="K42" i="3" s="1"/>
  <c r="K41" i="3"/>
  <c r="J41" i="3"/>
  <c r="O41" i="3" s="1"/>
  <c r="P41" i="3" s="1"/>
  <c r="J39" i="3"/>
  <c r="K39" i="3" s="1"/>
  <c r="O38" i="3"/>
  <c r="P38" i="3" s="1"/>
  <c r="J38" i="3"/>
  <c r="K38" i="3" s="1"/>
  <c r="J37" i="3"/>
  <c r="K37" i="3" s="1"/>
  <c r="J36" i="3"/>
  <c r="K36" i="3" s="1"/>
  <c r="J35" i="3"/>
  <c r="O35" i="3" s="1"/>
  <c r="P35" i="3" s="1"/>
  <c r="M34" i="3"/>
  <c r="N34" i="3" s="1"/>
  <c r="L34" i="3"/>
  <c r="J34" i="3"/>
  <c r="K34" i="3" s="1"/>
  <c r="J31" i="3"/>
  <c r="K31" i="3" s="1"/>
  <c r="J30" i="3"/>
  <c r="O30" i="3" s="1"/>
  <c r="P30" i="3" s="1"/>
  <c r="J29" i="3"/>
  <c r="K29" i="3" s="1"/>
  <c r="J28" i="3"/>
  <c r="O28" i="3" s="1"/>
  <c r="P28" i="3" s="1"/>
  <c r="J27" i="3"/>
  <c r="O27" i="3" s="1"/>
  <c r="P27" i="3" s="1"/>
  <c r="J26" i="3"/>
  <c r="O26" i="3" s="1"/>
  <c r="P26" i="3" s="1"/>
  <c r="J24" i="3"/>
  <c r="O24" i="3" s="1"/>
  <c r="P24" i="3" s="1"/>
  <c r="J23" i="3"/>
  <c r="O23" i="3" s="1"/>
  <c r="P23" i="3" s="1"/>
  <c r="K22" i="3"/>
  <c r="J22" i="3"/>
  <c r="O22" i="3" s="1"/>
  <c r="P22" i="3" s="1"/>
  <c r="J21" i="3"/>
  <c r="O21" i="3" s="1"/>
  <c r="P21" i="3" s="1"/>
  <c r="O20" i="3"/>
  <c r="P20" i="3" s="1"/>
  <c r="J20" i="3"/>
  <c r="K20" i="3" s="1"/>
  <c r="M19" i="3"/>
  <c r="L19" i="3"/>
  <c r="N19" i="3" s="1"/>
  <c r="O19" i="3" s="1"/>
  <c r="P19" i="3" s="1"/>
  <c r="J19" i="3"/>
  <c r="K19" i="3" s="1"/>
  <c r="J16" i="3"/>
  <c r="K16" i="3" s="1"/>
  <c r="J15" i="3"/>
  <c r="O15" i="3" s="1"/>
  <c r="P15" i="3" s="1"/>
  <c r="J14" i="3"/>
  <c r="O14" i="3" s="1"/>
  <c r="P14" i="3" s="1"/>
  <c r="J13" i="3"/>
  <c r="O13" i="3" s="1"/>
  <c r="P13" i="3" s="1"/>
  <c r="J12" i="3"/>
  <c r="O12" i="3" s="1"/>
  <c r="P12" i="3" s="1"/>
  <c r="J11" i="3"/>
  <c r="K11" i="3" s="1"/>
  <c r="J9" i="3"/>
  <c r="O9" i="3" s="1"/>
  <c r="P9" i="3" s="1"/>
  <c r="J8" i="3"/>
  <c r="K8" i="3" s="1"/>
  <c r="J7" i="3"/>
  <c r="O7" i="3" s="1"/>
  <c r="P7" i="3" s="1"/>
  <c r="J6" i="3"/>
  <c r="K6" i="3" s="1"/>
  <c r="J5" i="3"/>
  <c r="O5" i="3" s="1"/>
  <c r="P5" i="3" s="1"/>
  <c r="J4" i="3"/>
  <c r="K4" i="3" s="1"/>
  <c r="O29" i="3" l="1"/>
  <c r="P29" i="3" s="1"/>
  <c r="K82" i="3"/>
  <c r="O11" i="3"/>
  <c r="P11" i="3" s="1"/>
  <c r="O31" i="3"/>
  <c r="P31" i="3" s="1"/>
  <c r="K65" i="3"/>
  <c r="K69" i="3"/>
  <c r="O8" i="3"/>
  <c r="P8" i="3" s="1"/>
  <c r="O44" i="3"/>
  <c r="P44" i="3" s="1"/>
  <c r="K50" i="3"/>
  <c r="O90" i="3"/>
  <c r="P90" i="3" s="1"/>
  <c r="O36" i="3"/>
  <c r="P36" i="3" s="1"/>
  <c r="O53" i="3"/>
  <c r="P53" i="3" s="1"/>
  <c r="O68" i="3"/>
  <c r="P68" i="3" s="1"/>
  <c r="N94" i="3"/>
  <c r="O94" i="3" s="1"/>
  <c r="P94" i="3" s="1"/>
  <c r="K99" i="3"/>
  <c r="N109" i="3"/>
  <c r="N111" i="3" s="1"/>
  <c r="O45" i="3"/>
  <c r="P45" i="3" s="1"/>
  <c r="N79" i="3"/>
  <c r="O79" i="3" s="1"/>
  <c r="P79" i="3" s="1"/>
  <c r="O83" i="3"/>
  <c r="P83" i="3" s="1"/>
  <c r="O88" i="3"/>
  <c r="P88" i="3" s="1"/>
  <c r="N135" i="3"/>
  <c r="O135" i="3" s="1"/>
  <c r="P135" i="3" s="1"/>
  <c r="N156" i="3"/>
  <c r="O156" i="3" s="1"/>
  <c r="P156" i="3" s="1"/>
  <c r="K43" i="3"/>
  <c r="N64" i="3"/>
  <c r="O75" i="3"/>
  <c r="P75" i="3" s="1"/>
  <c r="K84" i="3"/>
  <c r="K104" i="3"/>
  <c r="K12" i="3"/>
  <c r="K21" i="3"/>
  <c r="K67" i="3"/>
  <c r="O71" i="3"/>
  <c r="P71" i="3" s="1"/>
  <c r="K89" i="3"/>
  <c r="N180" i="3"/>
  <c r="N120" i="3"/>
  <c r="K106" i="3"/>
  <c r="N139" i="3"/>
  <c r="N144" i="3" s="1"/>
  <c r="O144" i="3" s="1"/>
  <c r="P144" i="3" s="1"/>
  <c r="K28" i="3"/>
  <c r="O37" i="3"/>
  <c r="P37" i="3" s="1"/>
  <c r="N49" i="3"/>
  <c r="O49" i="3" s="1"/>
  <c r="P49" i="3" s="1"/>
  <c r="O73" i="3"/>
  <c r="P73" i="3" s="1"/>
  <c r="K102" i="3"/>
  <c r="K27" i="3"/>
  <c r="O42" i="3"/>
  <c r="P42" i="3" s="1"/>
  <c r="O57" i="3"/>
  <c r="P57" i="3" s="1"/>
  <c r="K57" i="3"/>
  <c r="O74" i="3"/>
  <c r="P74" i="3" s="1"/>
  <c r="K74" i="3"/>
  <c r="O101" i="3"/>
  <c r="P101" i="3" s="1"/>
  <c r="K101" i="3"/>
  <c r="K170" i="3"/>
  <c r="O6" i="3"/>
  <c r="P6" i="3" s="1"/>
  <c r="K14" i="3"/>
  <c r="O16" i="3"/>
  <c r="P16" i="3" s="1"/>
  <c r="K24" i="3"/>
  <c r="K35" i="3"/>
  <c r="O39" i="3"/>
  <c r="P39" i="3" s="1"/>
  <c r="K185" i="3"/>
  <c r="O96" i="3"/>
  <c r="P96" i="3" s="1"/>
  <c r="K96" i="3"/>
  <c r="K30" i="3"/>
  <c r="O54" i="3"/>
  <c r="P54" i="3" s="1"/>
  <c r="K54" i="3"/>
  <c r="O103" i="3"/>
  <c r="P103" i="3" s="1"/>
  <c r="K103" i="3"/>
  <c r="K113" i="3"/>
  <c r="K128" i="3"/>
  <c r="K143" i="3"/>
  <c r="K155" i="3"/>
  <c r="K5" i="3"/>
  <c r="K72" i="3"/>
  <c r="O76" i="3"/>
  <c r="P76" i="3" s="1"/>
  <c r="K76" i="3"/>
  <c r="N114" i="3"/>
  <c r="O114" i="3" s="1"/>
  <c r="P114" i="3" s="1"/>
  <c r="N118" i="3"/>
  <c r="O118" i="3" s="1"/>
  <c r="P118" i="3" s="1"/>
  <c r="O109" i="3"/>
  <c r="P109" i="3" s="1"/>
  <c r="N121" i="3"/>
  <c r="O121" i="3" s="1"/>
  <c r="P121" i="3" s="1"/>
  <c r="N112" i="3"/>
  <c r="O112" i="3" s="1"/>
  <c r="P112" i="3" s="1"/>
  <c r="N116" i="3"/>
  <c r="O116" i="3" s="1"/>
  <c r="P116" i="3" s="1"/>
  <c r="N119" i="3"/>
  <c r="O119" i="3" s="1"/>
  <c r="P119" i="3" s="1"/>
  <c r="N110" i="3"/>
  <c r="N113" i="3"/>
  <c r="O113" i="3" s="1"/>
  <c r="P113" i="3" s="1"/>
  <c r="N117" i="3"/>
  <c r="O117" i="3" s="1"/>
  <c r="P117" i="3" s="1"/>
  <c r="N129" i="3"/>
  <c r="O129" i="3" s="1"/>
  <c r="P129" i="3" s="1"/>
  <c r="N133" i="3"/>
  <c r="O133" i="3" s="1"/>
  <c r="P133" i="3" s="1"/>
  <c r="O124" i="3"/>
  <c r="P124" i="3" s="1"/>
  <c r="N136" i="3"/>
  <c r="O136" i="3" s="1"/>
  <c r="P136" i="3" s="1"/>
  <c r="N127" i="3"/>
  <c r="O127" i="3" s="1"/>
  <c r="P127" i="3" s="1"/>
  <c r="N131" i="3"/>
  <c r="N134" i="3"/>
  <c r="O134" i="3" s="1"/>
  <c r="P134" i="3" s="1"/>
  <c r="N125" i="3"/>
  <c r="O125" i="3" s="1"/>
  <c r="P125" i="3" s="1"/>
  <c r="N128" i="3"/>
  <c r="O128" i="3" s="1"/>
  <c r="P128" i="3" s="1"/>
  <c r="N132" i="3"/>
  <c r="O132" i="3" s="1"/>
  <c r="P132" i="3" s="1"/>
  <c r="N148" i="3"/>
  <c r="O148" i="3" s="1"/>
  <c r="P148" i="3" s="1"/>
  <c r="O139" i="3"/>
  <c r="P139" i="3" s="1"/>
  <c r="N151" i="3"/>
  <c r="O151" i="3" s="1"/>
  <c r="P151" i="3" s="1"/>
  <c r="N142" i="3"/>
  <c r="O142" i="3" s="1"/>
  <c r="P142" i="3" s="1"/>
  <c r="N146" i="3"/>
  <c r="O146" i="3" s="1"/>
  <c r="P146" i="3" s="1"/>
  <c r="N149" i="3"/>
  <c r="O149" i="3" s="1"/>
  <c r="P149" i="3" s="1"/>
  <c r="N140" i="3"/>
  <c r="O140" i="3" s="1"/>
  <c r="P140" i="3" s="1"/>
  <c r="N147" i="3"/>
  <c r="O147" i="3" s="1"/>
  <c r="P147" i="3" s="1"/>
  <c r="K158" i="3"/>
  <c r="N189" i="3"/>
  <c r="O189" i="3" s="1"/>
  <c r="P189" i="3" s="1"/>
  <c r="N193" i="3"/>
  <c r="O193" i="3" s="1"/>
  <c r="P193" i="3" s="1"/>
  <c r="O184" i="3"/>
  <c r="P184" i="3" s="1"/>
  <c r="N196" i="3"/>
  <c r="O196" i="3" s="1"/>
  <c r="P196" i="3" s="1"/>
  <c r="N187" i="3"/>
  <c r="N191" i="3"/>
  <c r="O191" i="3" s="1"/>
  <c r="P191" i="3" s="1"/>
  <c r="N194" i="3"/>
  <c r="O194" i="3" s="1"/>
  <c r="P194" i="3" s="1"/>
  <c r="N185" i="3"/>
  <c r="O185" i="3" s="1"/>
  <c r="P185" i="3" s="1"/>
  <c r="N188" i="3"/>
  <c r="N192" i="3"/>
  <c r="O192" i="3" s="1"/>
  <c r="P192" i="3" s="1"/>
  <c r="N195" i="3"/>
  <c r="O195" i="3" s="1"/>
  <c r="P195" i="3" s="1"/>
  <c r="O61" i="3"/>
  <c r="P61" i="3" s="1"/>
  <c r="K61" i="3"/>
  <c r="K9" i="3"/>
  <c r="K7" i="3"/>
  <c r="K15" i="3"/>
  <c r="O59" i="3"/>
  <c r="P59" i="3" s="1"/>
  <c r="K59" i="3"/>
  <c r="O64" i="3"/>
  <c r="P64" i="3" s="1"/>
  <c r="O98" i="3"/>
  <c r="P98" i="3" s="1"/>
  <c r="K98" i="3"/>
  <c r="N159" i="3"/>
  <c r="O159" i="3" s="1"/>
  <c r="P159" i="3" s="1"/>
  <c r="N163" i="3"/>
  <c r="O163" i="3" s="1"/>
  <c r="P163" i="3" s="1"/>
  <c r="O154" i="3"/>
  <c r="P154" i="3" s="1"/>
  <c r="N166" i="3"/>
  <c r="O166" i="3" s="1"/>
  <c r="P166" i="3" s="1"/>
  <c r="N157" i="3"/>
  <c r="O157" i="3" s="1"/>
  <c r="P157" i="3" s="1"/>
  <c r="N161" i="3"/>
  <c r="O161" i="3" s="1"/>
  <c r="P161" i="3" s="1"/>
  <c r="N164" i="3"/>
  <c r="O164" i="3" s="1"/>
  <c r="P164" i="3" s="1"/>
  <c r="N155" i="3"/>
  <c r="O155" i="3" s="1"/>
  <c r="P155" i="3" s="1"/>
  <c r="N158" i="3"/>
  <c r="O158" i="3" s="1"/>
  <c r="P158" i="3" s="1"/>
  <c r="N162" i="3"/>
  <c r="O162" i="3" s="1"/>
  <c r="P162" i="3" s="1"/>
  <c r="K173" i="3"/>
  <c r="O187" i="3"/>
  <c r="P187" i="3" s="1"/>
  <c r="N204" i="3"/>
  <c r="O204" i="3" s="1"/>
  <c r="P204" i="3" s="1"/>
  <c r="N208" i="3"/>
  <c r="O208" i="3" s="1"/>
  <c r="P208" i="3" s="1"/>
  <c r="O199" i="3"/>
  <c r="P199" i="3" s="1"/>
  <c r="N211" i="3"/>
  <c r="O211" i="3" s="1"/>
  <c r="P211" i="3" s="1"/>
  <c r="N202" i="3"/>
  <c r="O202" i="3" s="1"/>
  <c r="P202" i="3" s="1"/>
  <c r="N206" i="3"/>
  <c r="O206" i="3" s="1"/>
  <c r="P206" i="3" s="1"/>
  <c r="N209" i="3"/>
  <c r="O209" i="3" s="1"/>
  <c r="P209" i="3" s="1"/>
  <c r="N200" i="3"/>
  <c r="O200" i="3" s="1"/>
  <c r="P200" i="3" s="1"/>
  <c r="N203" i="3"/>
  <c r="O203" i="3" s="1"/>
  <c r="P203" i="3" s="1"/>
  <c r="N207" i="3"/>
  <c r="O207" i="3" s="1"/>
  <c r="P207" i="3" s="1"/>
  <c r="N210" i="3"/>
  <c r="O210" i="3" s="1"/>
  <c r="P210" i="3" s="1"/>
  <c r="N201" i="3"/>
  <c r="O201" i="3" s="1"/>
  <c r="P201" i="3" s="1"/>
  <c r="K13" i="3"/>
  <c r="K26" i="3"/>
  <c r="K23" i="3"/>
  <c r="O34" i="3"/>
  <c r="P34" i="3" s="1"/>
  <c r="O46" i="3"/>
  <c r="P46" i="3" s="1"/>
  <c r="O52" i="3"/>
  <c r="P52" i="3" s="1"/>
  <c r="K52" i="3"/>
  <c r="K64" i="3"/>
  <c r="O105" i="3"/>
  <c r="P105" i="3" s="1"/>
  <c r="K105" i="3"/>
  <c r="O110" i="3"/>
  <c r="P110" i="3" s="1"/>
  <c r="K110" i="3"/>
  <c r="K125" i="3"/>
  <c r="O131" i="3"/>
  <c r="P131" i="3" s="1"/>
  <c r="K140" i="3"/>
  <c r="N174" i="3"/>
  <c r="O174" i="3" s="1"/>
  <c r="P174" i="3" s="1"/>
  <c r="N178" i="3"/>
  <c r="O178" i="3" s="1"/>
  <c r="P178" i="3" s="1"/>
  <c r="O169" i="3"/>
  <c r="P169" i="3" s="1"/>
  <c r="N181" i="3"/>
  <c r="O181" i="3" s="1"/>
  <c r="P181" i="3" s="1"/>
  <c r="N172" i="3"/>
  <c r="O172" i="3" s="1"/>
  <c r="P172" i="3" s="1"/>
  <c r="N176" i="3"/>
  <c r="O176" i="3" s="1"/>
  <c r="P176" i="3" s="1"/>
  <c r="N179" i="3"/>
  <c r="O179" i="3" s="1"/>
  <c r="P179" i="3" s="1"/>
  <c r="N170" i="3"/>
  <c r="O170" i="3" s="1"/>
  <c r="P170" i="3" s="1"/>
  <c r="N173" i="3"/>
  <c r="O173" i="3" s="1"/>
  <c r="P173" i="3" s="1"/>
  <c r="N177" i="3"/>
  <c r="O177" i="3" s="1"/>
  <c r="P177" i="3" s="1"/>
  <c r="O188" i="3"/>
  <c r="P188" i="3" s="1"/>
  <c r="K188" i="3"/>
  <c r="O80" i="3"/>
  <c r="P80" i="3" s="1"/>
  <c r="O111" i="3"/>
  <c r="P111" i="3" s="1"/>
  <c r="O120" i="3"/>
  <c r="P120" i="3" s="1"/>
  <c r="O126" i="3"/>
  <c r="P126" i="3" s="1"/>
  <c r="O165" i="3"/>
  <c r="P165" i="3" s="1"/>
  <c r="O171" i="3"/>
  <c r="P171" i="3" s="1"/>
  <c r="O180" i="3"/>
  <c r="P180" i="3" s="1"/>
  <c r="O186" i="3"/>
  <c r="P186" i="3" s="1"/>
  <c r="K200" i="3"/>
  <c r="K203" i="3"/>
  <c r="K116" i="3"/>
  <c r="K131" i="3"/>
  <c r="K95" i="3"/>
  <c r="K112" i="3"/>
  <c r="K121" i="3"/>
  <c r="K127" i="3"/>
  <c r="K136" i="3"/>
  <c r="K142" i="3"/>
  <c r="K151" i="3"/>
  <c r="K157" i="3"/>
  <c r="K166" i="3"/>
  <c r="K172" i="3"/>
  <c r="K181" i="3"/>
  <c r="K187" i="3"/>
  <c r="K196" i="3"/>
  <c r="K202" i="3"/>
  <c r="K211" i="3"/>
  <c r="N143" i="3" l="1"/>
  <c r="O143" i="3" s="1"/>
  <c r="P143" i="3" s="1"/>
  <c r="N141" i="3"/>
  <c r="O141" i="3" s="1"/>
  <c r="P141" i="3" s="1"/>
  <c r="N150" i="3"/>
  <c r="O150" i="3" s="1"/>
  <c r="P150" i="3" s="1"/>
</calcChain>
</file>

<file path=xl/sharedStrings.xml><?xml version="1.0" encoding="utf-8"?>
<sst xmlns="http://schemas.openxmlformats.org/spreadsheetml/2006/main" count="1066" uniqueCount="210">
  <si>
    <t>RMC</t>
  </si>
  <si>
    <t>RMS</t>
  </si>
  <si>
    <t>WBC</t>
  </si>
  <si>
    <t>good</t>
  </si>
  <si>
    <t>poor</t>
  </si>
  <si>
    <t>CalfID</t>
    <phoneticPr fontId="1"/>
  </si>
  <si>
    <t>BirthYMD</t>
    <phoneticPr fontId="1"/>
  </si>
  <si>
    <t>Age</t>
    <phoneticPr fontId="3"/>
  </si>
  <si>
    <t>Chest</t>
    <phoneticPr fontId="3"/>
  </si>
  <si>
    <t>Abdomen</t>
    <phoneticPr fontId="3"/>
  </si>
  <si>
    <t>Cross</t>
    <phoneticPr fontId="1"/>
  </si>
  <si>
    <t>SampledYMD</t>
    <phoneticPr fontId="3"/>
  </si>
  <si>
    <t>BirthYMD</t>
    <phoneticPr fontId="1"/>
  </si>
  <si>
    <t>CalfID</t>
    <phoneticPr fontId="3"/>
  </si>
  <si>
    <t>RMC</t>
    <phoneticPr fontId="3"/>
  </si>
  <si>
    <t>Age</t>
    <phoneticPr fontId="1"/>
  </si>
  <si>
    <t>Weaned</t>
    <phoneticPr fontId="1"/>
  </si>
  <si>
    <t>Chest</t>
    <phoneticPr fontId="1"/>
  </si>
  <si>
    <t>Abdomen</t>
    <phoneticPr fontId="1"/>
  </si>
  <si>
    <t>Acratio</t>
    <phoneticPr fontId="1"/>
  </si>
  <si>
    <t>Cross</t>
    <phoneticPr fontId="1"/>
  </si>
  <si>
    <t>poor</t>
    <phoneticPr fontId="3"/>
  </si>
  <si>
    <t>good</t>
    <phoneticPr fontId="3"/>
  </si>
  <si>
    <t>good</t>
    <phoneticPr fontId="3"/>
  </si>
  <si>
    <t>Cross</t>
    <phoneticPr fontId="1"/>
  </si>
  <si>
    <t>poor</t>
    <phoneticPr fontId="3"/>
  </si>
  <si>
    <t>FMGYMD</t>
    <phoneticPr fontId="3"/>
  </si>
  <si>
    <t>Excluded</t>
    <phoneticPr fontId="3"/>
  </si>
  <si>
    <t>RMC</t>
    <phoneticPr fontId="3"/>
  </si>
  <si>
    <t>Well</t>
  </si>
  <si>
    <t>Well Position</t>
  </si>
  <si>
    <t>Sample Name</t>
  </si>
  <si>
    <t>CT</t>
  </si>
  <si>
    <t>⊿CT</t>
  </si>
  <si>
    <t>2^-⊿CT</t>
  </si>
  <si>
    <t>AVG. 
Ct(GAPDH)</t>
    <phoneticPr fontId="3"/>
  </si>
  <si>
    <t>AVG.
Ct(Cytokine)</t>
    <phoneticPr fontId="3"/>
  </si>
  <si>
    <t>AVG.⊿Ct(poorRMC)</t>
    <phoneticPr fontId="3"/>
  </si>
  <si>
    <t>⊿⊿Ct</t>
  </si>
  <si>
    <t>2^-(⊿⊿Ct)</t>
  </si>
  <si>
    <t>GAPDH</t>
  </si>
  <si>
    <t>IL-1b</t>
  </si>
  <si>
    <t>AVG. 
Ct(GAPDH)</t>
  </si>
  <si>
    <t>AVG.
Ct(Cytokine)</t>
  </si>
  <si>
    <t>AVG.⊿Ct</t>
    <phoneticPr fontId="3"/>
  </si>
  <si>
    <t>A1</t>
  </si>
  <si>
    <t>Sample 1</t>
  </si>
  <si>
    <t>poor</t>
    <phoneticPr fontId="3"/>
  </si>
  <si>
    <t>B1</t>
  </si>
  <si>
    <t>A2</t>
  </si>
  <si>
    <t>Sample 2</t>
  </si>
  <si>
    <t>B2</t>
  </si>
  <si>
    <t>A3</t>
  </si>
  <si>
    <t>Sample 3</t>
  </si>
  <si>
    <t>B3</t>
  </si>
  <si>
    <t>A4</t>
  </si>
  <si>
    <t>Sample 4</t>
  </si>
  <si>
    <t>B4</t>
  </si>
  <si>
    <t>A5</t>
  </si>
  <si>
    <t>Sample 5</t>
  </si>
  <si>
    <t>B5</t>
  </si>
  <si>
    <t>A6</t>
  </si>
  <si>
    <t>Sample 6</t>
  </si>
  <si>
    <t>B6</t>
  </si>
  <si>
    <t>A7</t>
  </si>
  <si>
    <t>Sample 7</t>
  </si>
  <si>
    <t>B7</t>
  </si>
  <si>
    <t>A8</t>
  </si>
  <si>
    <t>Sample 8</t>
  </si>
  <si>
    <t>good</t>
    <phoneticPr fontId="3"/>
  </si>
  <si>
    <t>B8</t>
  </si>
  <si>
    <t>A9</t>
  </si>
  <si>
    <t>Sample 9</t>
  </si>
  <si>
    <t>B9</t>
  </si>
  <si>
    <t>A10</t>
  </si>
  <si>
    <t>Sample 10</t>
  </si>
  <si>
    <t>B10</t>
  </si>
  <si>
    <t>A11</t>
  </si>
  <si>
    <t>Sample 11</t>
  </si>
  <si>
    <t>B11</t>
  </si>
  <si>
    <t>A12</t>
  </si>
  <si>
    <t>Sample 12</t>
  </si>
  <si>
    <t>B12</t>
  </si>
  <si>
    <t>IL-6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</si>
  <si>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</si>
  <si>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</si>
  <si>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</si>
  <si>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</si>
  <si>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</si>
  <si>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</si>
  <si>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</si>
  <si>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</si>
  <si>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</si>
  <si>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</si>
  <si>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</si>
  <si>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</si>
  <si>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IL-17</t>
  </si>
  <si>
    <t>D1</t>
  </si>
  <si>
    <t>poor</t>
    <phoneticPr fontId="3"/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</si>
  <si>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</si>
  <si>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</si>
  <si>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</si>
  <si>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</si>
  <si>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</si>
  <si>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</si>
  <si>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</si>
  <si>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</si>
  <si>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</si>
  <si>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</si>
  <si>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good</t>
    <phoneticPr fontId="3"/>
  </si>
  <si>
    <t>D12</t>
  </si>
  <si>
    <t>IL-22</t>
  </si>
  <si>
    <t>E1</t>
  </si>
  <si>
    <t>poor</t>
    <phoneticPr fontId="3"/>
  </si>
  <si>
    <t>E2</t>
  </si>
  <si>
    <t>E3</t>
  </si>
  <si>
    <t>E4</t>
  </si>
  <si>
    <t>poor</t>
    <phoneticPr fontId="3"/>
  </si>
  <si>
    <t>E5</t>
  </si>
  <si>
    <t>E6</t>
  </si>
  <si>
    <t>E7</t>
  </si>
  <si>
    <t>E8</t>
  </si>
  <si>
    <t>E9</t>
  </si>
  <si>
    <t>E10</t>
  </si>
  <si>
    <t>E11</t>
  </si>
  <si>
    <t>E12</t>
  </si>
  <si>
    <t>IL-8</t>
  </si>
  <si>
    <t>F1</t>
  </si>
  <si>
    <t>F2</t>
  </si>
  <si>
    <t>F3</t>
  </si>
  <si>
    <t>F4</t>
  </si>
  <si>
    <t>F5</t>
  </si>
  <si>
    <t>F6</t>
  </si>
  <si>
    <t>F7</t>
  </si>
  <si>
    <t>good</t>
    <phoneticPr fontId="3"/>
  </si>
  <si>
    <t>F8</t>
  </si>
  <si>
    <t>F9</t>
  </si>
  <si>
    <t>F10</t>
  </si>
  <si>
    <t>F11</t>
  </si>
  <si>
    <t>F12</t>
  </si>
  <si>
    <t>IL-13</t>
  </si>
  <si>
    <t>G1</t>
  </si>
  <si>
    <t>G2</t>
  </si>
  <si>
    <t>G3</t>
  </si>
  <si>
    <t>G4</t>
  </si>
  <si>
    <t>poor</t>
    <phoneticPr fontId="3"/>
  </si>
  <si>
    <t>G5</t>
  </si>
  <si>
    <t>G6</t>
  </si>
  <si>
    <t>good</t>
    <phoneticPr fontId="3"/>
  </si>
  <si>
    <t>G7</t>
  </si>
  <si>
    <t>G8</t>
  </si>
  <si>
    <t>G9</t>
  </si>
  <si>
    <t>G10</t>
  </si>
  <si>
    <t>G11</t>
  </si>
  <si>
    <t>G12</t>
  </si>
  <si>
    <t>IL-16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</si>
  <si>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</si>
  <si>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</si>
  <si>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</si>
  <si>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</si>
  <si>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</si>
  <si>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</si>
  <si>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</si>
  <si>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</si>
  <si>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</si>
  <si>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</si>
  <si>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</si>
  <si>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</si>
  <si>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IL-2</t>
  </si>
  <si>
    <t>TNF-a</t>
  </si>
  <si>
    <t>IL-12</t>
  </si>
  <si>
    <t>IFN-g</t>
  </si>
  <si>
    <t>good</t>
    <phoneticPr fontId="3"/>
  </si>
  <si>
    <t>TGF-b</t>
  </si>
  <si>
    <t>poor</t>
    <phoneticPr fontId="3"/>
  </si>
  <si>
    <t>poor</t>
    <phoneticPr fontId="3"/>
  </si>
  <si>
    <t>good</t>
    <phoneticPr fontId="3"/>
  </si>
  <si>
    <t>IL-10</t>
  </si>
  <si>
    <t>poor</t>
    <phoneticPr fontId="3"/>
  </si>
  <si>
    <t>poor</t>
    <phoneticPr fontId="3"/>
  </si>
  <si>
    <t>good</t>
    <phoneticPr fontId="3"/>
  </si>
  <si>
    <t>good</t>
    <phoneticPr fontId="3"/>
  </si>
  <si>
    <t>good</t>
    <phoneticPr fontId="3"/>
  </si>
  <si>
    <t>IL-4</t>
  </si>
  <si>
    <t>poor</t>
    <phoneticPr fontId="3"/>
  </si>
  <si>
    <t>poor</t>
    <phoneticPr fontId="3"/>
  </si>
  <si>
    <t>poor</t>
    <phoneticPr fontId="3"/>
  </si>
  <si>
    <t>poor</t>
    <phoneticPr fontId="3"/>
  </si>
  <si>
    <t>good</t>
    <phoneticPr fontId="3"/>
  </si>
  <si>
    <t>good</t>
    <phoneticPr fontId="3"/>
  </si>
  <si>
    <t>Breeds</t>
    <phoneticPr fontId="1"/>
  </si>
  <si>
    <t>ACratio</t>
    <phoneticPr fontId="3"/>
  </si>
  <si>
    <t>Frac-Granulo</t>
    <phoneticPr fontId="1"/>
  </si>
  <si>
    <t>Frac-Mono</t>
    <phoneticPr fontId="1"/>
  </si>
  <si>
    <t>Frac-Lympho</t>
    <phoneticPr fontId="1"/>
  </si>
  <si>
    <t>Num-Granulo</t>
    <phoneticPr fontId="1"/>
  </si>
  <si>
    <t>Num-Mono</t>
    <phoneticPr fontId="1"/>
  </si>
  <si>
    <t>Num-Lympho</t>
    <phoneticPr fontId="1"/>
  </si>
  <si>
    <t>Num-CD4</t>
    <phoneticPr fontId="3"/>
  </si>
  <si>
    <t>Num-CD8</t>
    <phoneticPr fontId="3"/>
  </si>
  <si>
    <t>Num-CD4CD8</t>
    <phoneticPr fontId="3"/>
  </si>
  <si>
    <t>Num-gdT</t>
    <phoneticPr fontId="3"/>
  </si>
  <si>
    <t>Num-CD335</t>
    <phoneticPr fontId="3"/>
  </si>
  <si>
    <t>Num-MHC2</t>
    <phoneticPr fontId="3"/>
  </si>
  <si>
    <t>Num-MHC2IgM</t>
    <phoneticPr fontId="3"/>
  </si>
  <si>
    <t>PhagoIndex-Granulo</t>
    <phoneticPr fontId="2"/>
  </si>
  <si>
    <t>PhagoIndex-Mono</t>
    <phoneticPr fontId="2"/>
  </si>
  <si>
    <t>Selection for analysis</t>
    <phoneticPr fontId="3"/>
  </si>
  <si>
    <t>Poor</t>
    <phoneticPr fontId="3"/>
  </si>
  <si>
    <t>Good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</si>
</sst>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mmm\-yy;@"/>
    <numFmt numFmtId="177" formatCode="0.000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6" borderId="0" xfId="0" applyFill="1">
      <alignment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4"/>
  <sheetViews>
    <sheetView tabSelected="1" zoomScale="85" zoomScaleNormal="85" workbookViewId="0">
      <selection activeCell="C33" sqref="C33"/>
    </sheetView>
  </sheetViews>
  <sheetFormatPr defaultRowHeight="13.2" x14ac:dyDescent="0.2"/>
  <cols>
    <col min="2" max="2" width="11.6640625" style="1" bestFit="1" customWidth="1"/>
    <col min="4" max="6" width="8.5546875" bestFit="1" customWidth="1"/>
    <col min="7" max="7" width="8.44140625" bestFit="1" customWidth="1"/>
    <col min="8" max="8" width="2.33203125" customWidth="1"/>
    <col min="9" max="9" width="8.77734375" bestFit="1" customWidth="1"/>
    <col min="10" max="11" width="8.5546875" bestFit="1" customWidth="1"/>
    <col min="12" max="12" width="8.44140625" bestFit="1" customWidth="1"/>
    <col min="13" max="13" width="3" style="5" customWidth="1"/>
    <col min="14" max="16" width="8.5546875" bestFit="1" customWidth="1"/>
    <col min="17" max="17" width="8.44140625" bestFit="1" customWidth="1"/>
    <col min="18" max="18" width="2.33203125" customWidth="1"/>
    <col min="19" max="21" width="8.5546875" bestFit="1" customWidth="1"/>
    <col min="22" max="22" width="8.44140625" bestFit="1" customWidth="1"/>
    <col min="23" max="23" width="2.6640625" customWidth="1"/>
    <col min="24" max="27" width="8.33203125" customWidth="1"/>
    <col min="28" max="28" width="4.6640625" customWidth="1"/>
    <col min="29" max="31" width="8.5546875" bestFit="1" customWidth="1"/>
    <col min="32" max="32" width="8.44140625" bestFit="1" customWidth="1"/>
    <col min="33" max="33" width="2.33203125" customWidth="1"/>
    <col min="34" max="34" width="10" bestFit="1" customWidth="1"/>
    <col min="35" max="36" width="8.5546875" bestFit="1" customWidth="1"/>
    <col min="37" max="37" width="8.44140625" bestFit="1" customWidth="1"/>
    <col min="38" max="38" width="2.33203125" customWidth="1"/>
    <col min="39" max="41" width="8.5546875" bestFit="1" customWidth="1"/>
    <col min="42" max="42" width="8.44140625" bestFit="1" customWidth="1"/>
  </cols>
  <sheetData>
    <row r="2" spans="1:42" x14ac:dyDescent="0.2">
      <c r="C2" t="s">
        <v>26</v>
      </c>
      <c r="D2" s="7">
        <v>43753</v>
      </c>
      <c r="E2" s="7">
        <v>43788</v>
      </c>
      <c r="F2" s="7">
        <v>43816</v>
      </c>
      <c r="G2" s="7">
        <v>43850</v>
      </c>
      <c r="H2" s="7"/>
      <c r="I2" s="7">
        <v>43753</v>
      </c>
      <c r="J2" s="7">
        <v>43788</v>
      </c>
      <c r="K2" s="7">
        <v>43816</v>
      </c>
      <c r="L2" s="7">
        <v>43850</v>
      </c>
      <c r="M2" s="8"/>
      <c r="N2" s="7">
        <v>43753</v>
      </c>
      <c r="O2" s="7">
        <v>43788</v>
      </c>
      <c r="P2" s="7">
        <v>43816</v>
      </c>
      <c r="Q2" s="7">
        <v>43850</v>
      </c>
      <c r="R2" s="7"/>
      <c r="S2" s="7">
        <v>43753</v>
      </c>
      <c r="T2" s="7">
        <v>43788</v>
      </c>
      <c r="U2" s="7">
        <v>43816</v>
      </c>
      <c r="V2" s="7">
        <v>43850</v>
      </c>
      <c r="W2" s="7"/>
      <c r="X2" s="7">
        <v>43753</v>
      </c>
      <c r="Y2" s="7">
        <v>43788</v>
      </c>
      <c r="Z2" s="7">
        <v>43816</v>
      </c>
      <c r="AA2" s="7">
        <v>43850</v>
      </c>
      <c r="AB2" s="7"/>
      <c r="AC2" s="7">
        <v>43753</v>
      </c>
      <c r="AD2" s="7">
        <v>43788</v>
      </c>
      <c r="AE2" s="7">
        <v>43816</v>
      </c>
      <c r="AF2" s="7">
        <v>43850</v>
      </c>
      <c r="AG2" s="7"/>
      <c r="AH2" s="7">
        <v>43753</v>
      </c>
      <c r="AI2" s="7">
        <v>43788</v>
      </c>
      <c r="AJ2" s="7">
        <v>43816</v>
      </c>
      <c r="AK2" s="7">
        <v>43850</v>
      </c>
      <c r="AL2" s="7"/>
      <c r="AM2" s="7">
        <v>43753</v>
      </c>
      <c r="AN2" s="7">
        <v>43788</v>
      </c>
      <c r="AO2" s="7">
        <v>43816</v>
      </c>
      <c r="AP2" s="7">
        <v>43850</v>
      </c>
    </row>
    <row r="3" spans="1:42" x14ac:dyDescent="0.2">
      <c r="A3" t="s">
        <v>190</v>
      </c>
      <c r="B3" s="1" t="s">
        <v>12</v>
      </c>
      <c r="C3" t="s">
        <v>13</v>
      </c>
      <c r="D3" t="s">
        <v>15</v>
      </c>
      <c r="I3" t="s">
        <v>16</v>
      </c>
      <c r="N3" t="s">
        <v>1</v>
      </c>
      <c r="S3" t="s">
        <v>14</v>
      </c>
      <c r="T3" s="1"/>
      <c r="U3" s="1"/>
      <c r="V3" s="1"/>
      <c r="X3" t="s">
        <v>207</v>
      </c>
      <c r="AC3" t="s">
        <v>17</v>
      </c>
      <c r="AH3" t="s">
        <v>18</v>
      </c>
      <c r="AM3" t="s">
        <v>19</v>
      </c>
    </row>
    <row r="4" spans="1:42" x14ac:dyDescent="0.2">
      <c r="A4" t="s">
        <v>20</v>
      </c>
      <c r="B4" s="1">
        <v>43664</v>
      </c>
      <c r="C4">
        <v>1</v>
      </c>
      <c r="D4" s="2">
        <v>89</v>
      </c>
      <c r="E4">
        <v>124</v>
      </c>
      <c r="F4">
        <v>152</v>
      </c>
      <c r="I4" s="2" t="b">
        <v>0</v>
      </c>
      <c r="J4" t="b">
        <v>1</v>
      </c>
      <c r="K4" t="b">
        <v>1</v>
      </c>
      <c r="N4" s="2">
        <v>3</v>
      </c>
      <c r="O4">
        <v>3.5</v>
      </c>
      <c r="P4">
        <v>4</v>
      </c>
      <c r="S4" t="s">
        <v>21</v>
      </c>
      <c r="T4" t="s">
        <v>22</v>
      </c>
      <c r="U4" t="s">
        <v>23</v>
      </c>
      <c r="X4">
        <v>0</v>
      </c>
      <c r="Y4" t="s">
        <v>27</v>
      </c>
      <c r="Z4" t="s">
        <v>27</v>
      </c>
      <c r="AC4">
        <v>108</v>
      </c>
      <c r="AD4">
        <v>118</v>
      </c>
      <c r="AE4">
        <v>129</v>
      </c>
      <c r="AH4">
        <v>125</v>
      </c>
      <c r="AI4">
        <v>150</v>
      </c>
      <c r="AJ4">
        <v>160</v>
      </c>
      <c r="AM4" s="9">
        <v>1.1574074074074074</v>
      </c>
      <c r="AN4" s="9">
        <v>1.271186440677966</v>
      </c>
      <c r="AO4" s="9">
        <v>1.2403100775193798</v>
      </c>
      <c r="AP4" s="9"/>
    </row>
    <row r="5" spans="1:42" x14ac:dyDescent="0.2">
      <c r="A5" t="s">
        <v>20</v>
      </c>
      <c r="B5" s="1">
        <v>43665</v>
      </c>
      <c r="C5">
        <v>2</v>
      </c>
      <c r="D5" s="2">
        <v>88</v>
      </c>
      <c r="E5">
        <v>123</v>
      </c>
      <c r="F5">
        <v>151</v>
      </c>
      <c r="I5" s="2" t="b">
        <v>0</v>
      </c>
      <c r="J5" t="b">
        <v>1</v>
      </c>
      <c r="K5" t="b">
        <v>1</v>
      </c>
      <c r="N5" s="2">
        <v>3</v>
      </c>
      <c r="O5">
        <v>3.5</v>
      </c>
      <c r="P5">
        <v>4</v>
      </c>
      <c r="S5" t="s">
        <v>21</v>
      </c>
      <c r="T5" t="s">
        <v>23</v>
      </c>
      <c r="U5" t="s">
        <v>23</v>
      </c>
      <c r="X5">
        <v>0</v>
      </c>
      <c r="Y5" t="s">
        <v>27</v>
      </c>
      <c r="Z5" t="s">
        <v>27</v>
      </c>
      <c r="AC5">
        <v>104</v>
      </c>
      <c r="AD5">
        <v>113</v>
      </c>
      <c r="AE5">
        <v>121</v>
      </c>
      <c r="AH5">
        <v>119</v>
      </c>
      <c r="AI5">
        <v>142</v>
      </c>
      <c r="AJ5">
        <v>150</v>
      </c>
      <c r="AM5" s="9">
        <v>1.1442307692307692</v>
      </c>
      <c r="AN5" s="9">
        <v>1.2566371681415929</v>
      </c>
      <c r="AO5" s="9">
        <v>1.2396694214876034</v>
      </c>
      <c r="AP5" s="9"/>
    </row>
    <row r="6" spans="1:42" x14ac:dyDescent="0.2">
      <c r="A6" t="s">
        <v>24</v>
      </c>
      <c r="B6" s="1">
        <v>43685</v>
      </c>
      <c r="C6">
        <v>11</v>
      </c>
      <c r="D6" s="6">
        <v>68</v>
      </c>
      <c r="E6">
        <v>103</v>
      </c>
      <c r="F6">
        <v>131</v>
      </c>
      <c r="I6" s="2" t="b">
        <v>0</v>
      </c>
      <c r="J6" t="b">
        <v>1</v>
      </c>
      <c r="K6" t="b">
        <v>1</v>
      </c>
      <c r="N6" s="2">
        <v>2</v>
      </c>
      <c r="O6">
        <v>4</v>
      </c>
      <c r="P6">
        <v>5</v>
      </c>
      <c r="S6" t="s">
        <v>21</v>
      </c>
      <c r="T6" t="s">
        <v>23</v>
      </c>
      <c r="U6" t="s">
        <v>23</v>
      </c>
      <c r="X6" t="s">
        <v>27</v>
      </c>
      <c r="Y6" t="s">
        <v>27</v>
      </c>
      <c r="Z6" t="s">
        <v>27</v>
      </c>
      <c r="AC6">
        <v>98</v>
      </c>
      <c r="AD6">
        <v>109</v>
      </c>
      <c r="AE6">
        <v>114</v>
      </c>
      <c r="AH6">
        <v>108</v>
      </c>
      <c r="AI6">
        <v>142</v>
      </c>
      <c r="AJ6">
        <v>146</v>
      </c>
      <c r="AM6" s="9">
        <v>1.1020408163265305</v>
      </c>
      <c r="AN6" s="9">
        <v>1.3027522935779816</v>
      </c>
      <c r="AO6" s="9">
        <v>1.2807017543859649</v>
      </c>
      <c r="AP6" s="9"/>
    </row>
    <row r="7" spans="1:42" x14ac:dyDescent="0.2">
      <c r="A7" t="s">
        <v>20</v>
      </c>
      <c r="B7" s="1">
        <v>43678</v>
      </c>
      <c r="C7" s="3">
        <v>12</v>
      </c>
      <c r="D7" s="2">
        <v>75</v>
      </c>
      <c r="E7">
        <v>110</v>
      </c>
      <c r="F7">
        <v>138</v>
      </c>
      <c r="I7" s="2" t="b">
        <v>0</v>
      </c>
      <c r="J7" t="b">
        <v>1</v>
      </c>
      <c r="K7" t="b">
        <v>1</v>
      </c>
      <c r="N7" s="2">
        <v>2.5</v>
      </c>
      <c r="O7">
        <v>4.5</v>
      </c>
      <c r="P7">
        <v>4.5</v>
      </c>
      <c r="S7" t="s">
        <v>25</v>
      </c>
      <c r="T7" t="s">
        <v>22</v>
      </c>
      <c r="U7" t="s">
        <v>23</v>
      </c>
      <c r="X7" s="3">
        <v>1</v>
      </c>
      <c r="Y7" t="s">
        <v>27</v>
      </c>
      <c r="Z7" t="s">
        <v>27</v>
      </c>
      <c r="AC7">
        <v>98</v>
      </c>
      <c r="AD7">
        <v>108</v>
      </c>
      <c r="AE7">
        <v>113</v>
      </c>
      <c r="AH7">
        <v>109</v>
      </c>
      <c r="AI7">
        <v>130</v>
      </c>
      <c r="AJ7">
        <v>142</v>
      </c>
      <c r="AM7" s="9">
        <v>1.1122448979591837</v>
      </c>
      <c r="AN7" s="9">
        <v>1.2037037037037037</v>
      </c>
      <c r="AO7" s="9">
        <v>1.2566371681415929</v>
      </c>
      <c r="AP7" s="9"/>
    </row>
    <row r="8" spans="1:42" x14ac:dyDescent="0.2">
      <c r="A8" t="s">
        <v>24</v>
      </c>
      <c r="B8" s="1">
        <v>43673</v>
      </c>
      <c r="C8" s="3">
        <v>13</v>
      </c>
      <c r="D8" s="2">
        <v>80</v>
      </c>
      <c r="E8">
        <v>115</v>
      </c>
      <c r="F8">
        <v>143</v>
      </c>
      <c r="I8" s="2" t="b">
        <v>0</v>
      </c>
      <c r="J8" t="b">
        <v>1</v>
      </c>
      <c r="K8" t="b">
        <v>1</v>
      </c>
      <c r="N8" s="2">
        <v>2.5</v>
      </c>
      <c r="O8">
        <v>4.5</v>
      </c>
      <c r="P8">
        <v>5</v>
      </c>
      <c r="S8" t="s">
        <v>21</v>
      </c>
      <c r="T8" t="s">
        <v>23</v>
      </c>
      <c r="U8" t="s">
        <v>22</v>
      </c>
      <c r="X8" s="3">
        <v>1</v>
      </c>
      <c r="Y8" t="s">
        <v>27</v>
      </c>
      <c r="Z8" t="s">
        <v>27</v>
      </c>
      <c r="AC8">
        <v>98</v>
      </c>
      <c r="AD8">
        <v>107</v>
      </c>
      <c r="AE8">
        <v>109</v>
      </c>
      <c r="AH8">
        <v>112</v>
      </c>
      <c r="AI8">
        <v>134</v>
      </c>
      <c r="AJ8">
        <v>136</v>
      </c>
      <c r="AM8" s="9">
        <v>1.1428571428571428</v>
      </c>
      <c r="AN8" s="9">
        <v>1.2523364485981308</v>
      </c>
      <c r="AO8" s="9">
        <v>1.2477064220183487</v>
      </c>
      <c r="AP8" s="9"/>
    </row>
    <row r="9" spans="1:42" x14ac:dyDescent="0.2">
      <c r="A9" t="s">
        <v>20</v>
      </c>
      <c r="B9" s="1">
        <v>43675</v>
      </c>
      <c r="C9" s="3">
        <v>14</v>
      </c>
      <c r="D9" s="2">
        <v>78</v>
      </c>
      <c r="E9">
        <v>113</v>
      </c>
      <c r="F9">
        <v>141</v>
      </c>
      <c r="I9" s="2" t="b">
        <v>0</v>
      </c>
      <c r="J9" t="b">
        <v>1</v>
      </c>
      <c r="K9" t="b">
        <v>1</v>
      </c>
      <c r="N9" s="2">
        <v>1</v>
      </c>
      <c r="O9">
        <v>4</v>
      </c>
      <c r="P9">
        <v>4</v>
      </c>
      <c r="S9" t="s">
        <v>21</v>
      </c>
      <c r="T9" t="s">
        <v>23</v>
      </c>
      <c r="U9" t="s">
        <v>22</v>
      </c>
      <c r="X9" s="3">
        <v>1</v>
      </c>
      <c r="Y9" t="s">
        <v>27</v>
      </c>
      <c r="Z9" t="s">
        <v>27</v>
      </c>
      <c r="AC9">
        <v>100</v>
      </c>
      <c r="AD9">
        <v>110</v>
      </c>
      <c r="AE9">
        <v>115</v>
      </c>
      <c r="AH9">
        <v>103</v>
      </c>
      <c r="AI9">
        <v>135</v>
      </c>
      <c r="AJ9">
        <v>131</v>
      </c>
      <c r="AM9" s="9">
        <v>1.03</v>
      </c>
      <c r="AN9" s="9">
        <v>1.2272727272727273</v>
      </c>
      <c r="AO9" s="9">
        <v>1.1391304347826088</v>
      </c>
      <c r="AP9" s="9"/>
    </row>
    <row r="10" spans="1:42" x14ac:dyDescent="0.2">
      <c r="A10" t="s">
        <v>20</v>
      </c>
      <c r="B10" s="1">
        <v>43705</v>
      </c>
      <c r="C10" s="3">
        <v>16</v>
      </c>
      <c r="E10" s="2">
        <v>83</v>
      </c>
      <c r="F10">
        <v>111</v>
      </c>
      <c r="G10">
        <v>145</v>
      </c>
      <c r="J10" s="2" t="b">
        <v>0</v>
      </c>
      <c r="K10" t="b">
        <v>1</v>
      </c>
      <c r="L10" t="b">
        <v>1</v>
      </c>
      <c r="O10" s="2">
        <v>2.5</v>
      </c>
      <c r="P10">
        <v>3.5</v>
      </c>
      <c r="Q10">
        <v>5</v>
      </c>
      <c r="T10" t="s">
        <v>21</v>
      </c>
      <c r="U10" t="s">
        <v>22</v>
      </c>
      <c r="V10" t="s">
        <v>23</v>
      </c>
      <c r="Y10" s="3">
        <v>1</v>
      </c>
      <c r="Z10" t="s">
        <v>27</v>
      </c>
      <c r="AA10" t="s">
        <v>27</v>
      </c>
      <c r="AD10">
        <v>103</v>
      </c>
      <c r="AE10">
        <v>108</v>
      </c>
      <c r="AF10">
        <v>118</v>
      </c>
      <c r="AI10">
        <v>111</v>
      </c>
      <c r="AJ10">
        <v>130</v>
      </c>
      <c r="AK10">
        <v>141</v>
      </c>
      <c r="AM10" s="9"/>
      <c r="AN10" s="9">
        <v>1.0776699029126213</v>
      </c>
      <c r="AO10" s="9">
        <v>1.2037037037037037</v>
      </c>
      <c r="AP10" s="9">
        <v>1.1949152542372881</v>
      </c>
    </row>
    <row r="11" spans="1:42" x14ac:dyDescent="0.2">
      <c r="A11" t="s">
        <v>20</v>
      </c>
      <c r="B11" s="1">
        <v>43726</v>
      </c>
      <c r="C11">
        <v>17</v>
      </c>
      <c r="E11" s="6">
        <v>62</v>
      </c>
      <c r="F11" s="2">
        <v>90</v>
      </c>
      <c r="G11">
        <v>124</v>
      </c>
      <c r="J11" s="2" t="b">
        <v>0</v>
      </c>
      <c r="K11" s="2" t="b">
        <v>0</v>
      </c>
      <c r="L11" t="b">
        <v>1</v>
      </c>
      <c r="O11" s="2">
        <v>3</v>
      </c>
      <c r="P11" s="4">
        <v>3.5</v>
      </c>
      <c r="Q11">
        <v>3</v>
      </c>
      <c r="T11" t="s">
        <v>21</v>
      </c>
      <c r="U11" t="s">
        <v>23</v>
      </c>
      <c r="V11" t="s">
        <v>25</v>
      </c>
      <c r="Y11" t="s">
        <v>27</v>
      </c>
      <c r="Z11">
        <v>0</v>
      </c>
      <c r="AA11" t="s">
        <v>27</v>
      </c>
      <c r="AD11">
        <v>95</v>
      </c>
      <c r="AE11">
        <v>104</v>
      </c>
      <c r="AF11">
        <v>112</v>
      </c>
      <c r="AI11">
        <v>104</v>
      </c>
      <c r="AJ11">
        <v>130</v>
      </c>
      <c r="AK11">
        <v>143</v>
      </c>
      <c r="AM11" s="9"/>
      <c r="AN11" s="9">
        <v>1.0947368421052632</v>
      </c>
      <c r="AO11" s="9">
        <v>1.25</v>
      </c>
      <c r="AP11" s="9">
        <v>1.2767857142857142</v>
      </c>
    </row>
    <row r="12" spans="1:42" x14ac:dyDescent="0.2">
      <c r="A12" t="s">
        <v>24</v>
      </c>
      <c r="B12" s="1">
        <v>43729</v>
      </c>
      <c r="C12" s="3">
        <v>18</v>
      </c>
      <c r="E12" s="6">
        <v>59</v>
      </c>
      <c r="F12" s="2">
        <v>87</v>
      </c>
      <c r="G12">
        <v>121</v>
      </c>
      <c r="J12" s="2" t="b">
        <v>0</v>
      </c>
      <c r="K12" s="2" t="b">
        <v>0</v>
      </c>
      <c r="L12" t="b">
        <v>1</v>
      </c>
      <c r="O12" s="2">
        <v>2</v>
      </c>
      <c r="P12" s="4">
        <v>4</v>
      </c>
      <c r="Q12">
        <v>5</v>
      </c>
      <c r="T12" t="s">
        <v>21</v>
      </c>
      <c r="U12" t="s">
        <v>23</v>
      </c>
      <c r="V12" t="s">
        <v>22</v>
      </c>
      <c r="Y12" t="s">
        <v>27</v>
      </c>
      <c r="Z12" s="3">
        <v>1</v>
      </c>
      <c r="AA12" t="s">
        <v>27</v>
      </c>
      <c r="AD12">
        <v>98</v>
      </c>
      <c r="AE12">
        <v>106</v>
      </c>
      <c r="AF12">
        <v>115</v>
      </c>
      <c r="AI12">
        <v>106</v>
      </c>
      <c r="AJ12">
        <v>121</v>
      </c>
      <c r="AK12">
        <v>144</v>
      </c>
      <c r="AM12" s="9"/>
      <c r="AN12" s="9">
        <v>1.0816326530612246</v>
      </c>
      <c r="AO12" s="9">
        <v>1.1415094339622642</v>
      </c>
      <c r="AP12" s="9">
        <v>1.2521739130434784</v>
      </c>
    </row>
    <row r="13" spans="1:42" x14ac:dyDescent="0.2">
      <c r="A13" t="s">
        <v>24</v>
      </c>
      <c r="B13" s="1">
        <v>43715</v>
      </c>
      <c r="C13" s="3">
        <v>19</v>
      </c>
      <c r="E13" s="2">
        <v>73</v>
      </c>
      <c r="F13">
        <v>101</v>
      </c>
      <c r="G13">
        <v>135</v>
      </c>
      <c r="J13" s="2" t="b">
        <v>0</v>
      </c>
      <c r="K13" t="b">
        <v>1</v>
      </c>
      <c r="L13" t="b">
        <v>1</v>
      </c>
      <c r="O13" s="4">
        <v>3.5</v>
      </c>
      <c r="P13">
        <v>4</v>
      </c>
      <c r="Q13">
        <v>4.5</v>
      </c>
      <c r="T13" t="s">
        <v>23</v>
      </c>
      <c r="U13" t="s">
        <v>22</v>
      </c>
      <c r="V13" t="s">
        <v>22</v>
      </c>
      <c r="Y13" s="3">
        <v>1</v>
      </c>
      <c r="Z13" t="s">
        <v>27</v>
      </c>
      <c r="AA13" t="s">
        <v>27</v>
      </c>
      <c r="AD13">
        <v>99</v>
      </c>
      <c r="AE13">
        <v>107</v>
      </c>
      <c r="AF13">
        <v>113</v>
      </c>
      <c r="AI13">
        <v>106</v>
      </c>
      <c r="AJ13">
        <v>135</v>
      </c>
      <c r="AK13">
        <v>139</v>
      </c>
      <c r="AM13" s="9"/>
      <c r="AN13" s="9">
        <v>1.0707070707070707</v>
      </c>
      <c r="AO13" s="9">
        <v>1.2616822429906542</v>
      </c>
      <c r="AP13" s="9">
        <v>1.2300884955752212</v>
      </c>
    </row>
    <row r="14" spans="1:42" x14ac:dyDescent="0.2">
      <c r="A14" t="s">
        <v>20</v>
      </c>
      <c r="B14" s="1">
        <v>43699</v>
      </c>
      <c r="C14" s="3">
        <v>23</v>
      </c>
      <c r="E14" s="2">
        <v>89</v>
      </c>
      <c r="F14">
        <v>117</v>
      </c>
      <c r="J14" s="2" t="b">
        <v>0</v>
      </c>
      <c r="K14" t="b">
        <v>1</v>
      </c>
      <c r="O14" s="4">
        <v>4</v>
      </c>
      <c r="P14">
        <v>4</v>
      </c>
      <c r="T14" t="s">
        <v>23</v>
      </c>
      <c r="U14" t="s">
        <v>22</v>
      </c>
      <c r="Y14" s="3">
        <v>1</v>
      </c>
      <c r="Z14" t="s">
        <v>27</v>
      </c>
      <c r="AD14">
        <v>111</v>
      </c>
      <c r="AE14">
        <v>113</v>
      </c>
      <c r="AI14">
        <v>123</v>
      </c>
      <c r="AJ14">
        <v>135</v>
      </c>
      <c r="AM14" s="9"/>
      <c r="AN14" s="9">
        <v>1.1081081081081081</v>
      </c>
      <c r="AO14" s="9">
        <v>1.1946902654867257</v>
      </c>
      <c r="AP14" s="9"/>
    </row>
    <row r="15" spans="1:42" x14ac:dyDescent="0.2">
      <c r="A15" t="s">
        <v>20</v>
      </c>
      <c r="B15" s="1">
        <v>43758</v>
      </c>
      <c r="C15">
        <v>24</v>
      </c>
      <c r="F15" s="6">
        <v>58</v>
      </c>
      <c r="G15">
        <v>92</v>
      </c>
      <c r="K15" s="2" t="b">
        <v>0</v>
      </c>
      <c r="L15" t="b">
        <v>1</v>
      </c>
      <c r="P15" s="2">
        <v>3</v>
      </c>
      <c r="Q15">
        <v>4</v>
      </c>
      <c r="U15" t="s">
        <v>21</v>
      </c>
      <c r="V15" t="s">
        <v>22</v>
      </c>
      <c r="Z15" t="s">
        <v>27</v>
      </c>
      <c r="AA15" t="s">
        <v>27</v>
      </c>
      <c r="AE15">
        <v>98</v>
      </c>
      <c r="AF15">
        <v>106</v>
      </c>
      <c r="AJ15">
        <v>109</v>
      </c>
      <c r="AK15">
        <v>139</v>
      </c>
      <c r="AM15" s="9"/>
      <c r="AN15" s="9"/>
      <c r="AO15" s="9">
        <v>1.1122448979591837</v>
      </c>
      <c r="AP15" s="9">
        <v>1.3113207547169812</v>
      </c>
    </row>
    <row r="16" spans="1:42" x14ac:dyDescent="0.2">
      <c r="A16" t="s">
        <v>20</v>
      </c>
      <c r="B16" s="1">
        <v>43734</v>
      </c>
      <c r="C16" s="3">
        <v>25</v>
      </c>
      <c r="F16" s="2">
        <v>82</v>
      </c>
      <c r="G16">
        <v>116</v>
      </c>
      <c r="K16" s="2" t="b">
        <v>0</v>
      </c>
      <c r="L16" t="b">
        <v>1</v>
      </c>
      <c r="P16" s="2">
        <v>2</v>
      </c>
      <c r="Q16">
        <v>4</v>
      </c>
      <c r="U16" t="s">
        <v>25</v>
      </c>
      <c r="V16" t="s">
        <v>23</v>
      </c>
      <c r="Z16" s="3">
        <v>1</v>
      </c>
      <c r="AA16" t="s">
        <v>27</v>
      </c>
      <c r="AE16">
        <v>101</v>
      </c>
      <c r="AF16">
        <v>111</v>
      </c>
      <c r="AJ16">
        <v>110</v>
      </c>
      <c r="AK16">
        <v>138</v>
      </c>
      <c r="AM16" s="9"/>
      <c r="AN16" s="9"/>
      <c r="AO16" s="9">
        <v>1.0891089108910892</v>
      </c>
      <c r="AP16" s="9">
        <v>1.2432432432432432</v>
      </c>
    </row>
    <row r="17" spans="1:42" x14ac:dyDescent="0.2">
      <c r="A17" t="s">
        <v>20</v>
      </c>
      <c r="B17" s="1">
        <v>43732</v>
      </c>
      <c r="C17" s="3">
        <v>26</v>
      </c>
      <c r="F17" s="2">
        <v>84</v>
      </c>
      <c r="G17">
        <v>118</v>
      </c>
      <c r="K17" s="2" t="b">
        <v>0</v>
      </c>
      <c r="L17" t="b">
        <v>1</v>
      </c>
      <c r="P17" s="2">
        <v>2</v>
      </c>
      <c r="Q17">
        <v>4.5</v>
      </c>
      <c r="U17" t="s">
        <v>21</v>
      </c>
      <c r="V17" t="s">
        <v>22</v>
      </c>
      <c r="Z17" s="3">
        <v>1</v>
      </c>
      <c r="AA17" t="s">
        <v>27</v>
      </c>
      <c r="AE17">
        <v>102</v>
      </c>
      <c r="AF17">
        <v>110</v>
      </c>
      <c r="AJ17">
        <v>115</v>
      </c>
      <c r="AK17">
        <v>139</v>
      </c>
      <c r="AM17" s="9"/>
      <c r="AN17" s="9"/>
      <c r="AO17" s="9">
        <v>1.1274509803921569</v>
      </c>
      <c r="AP17" s="9">
        <v>1.2636363636363637</v>
      </c>
    </row>
    <row r="18" spans="1:42" x14ac:dyDescent="0.2">
      <c r="A18" t="s">
        <v>24</v>
      </c>
      <c r="B18" s="1">
        <v>43745</v>
      </c>
      <c r="C18">
        <v>27</v>
      </c>
      <c r="F18" s="2">
        <v>71</v>
      </c>
      <c r="G18">
        <v>105</v>
      </c>
      <c r="K18" s="2" t="b">
        <v>0</v>
      </c>
      <c r="L18" t="b">
        <v>1</v>
      </c>
      <c r="P18" s="2">
        <v>1</v>
      </c>
      <c r="Q18">
        <v>3.5</v>
      </c>
      <c r="U18" t="s">
        <v>21</v>
      </c>
      <c r="V18" t="s">
        <v>23</v>
      </c>
      <c r="Z18">
        <v>0</v>
      </c>
      <c r="AA18" t="s">
        <v>27</v>
      </c>
      <c r="AE18">
        <v>103</v>
      </c>
      <c r="AF18">
        <v>113</v>
      </c>
      <c r="AJ18">
        <v>110</v>
      </c>
      <c r="AK18">
        <v>136</v>
      </c>
      <c r="AM18" s="9"/>
      <c r="AN18" s="9"/>
      <c r="AO18" s="9">
        <v>1.0679611650485437</v>
      </c>
      <c r="AP18" s="9">
        <v>1.2035398230088497</v>
      </c>
    </row>
    <row r="19" spans="1:42" x14ac:dyDescent="0.2">
      <c r="A19" t="s">
        <v>20</v>
      </c>
      <c r="B19" s="1">
        <v>43737</v>
      </c>
      <c r="C19">
        <v>28</v>
      </c>
      <c r="F19" s="2">
        <v>79</v>
      </c>
      <c r="G19">
        <v>113</v>
      </c>
      <c r="K19" s="2" t="b">
        <v>0</v>
      </c>
      <c r="L19" t="b">
        <v>1</v>
      </c>
      <c r="P19" s="2">
        <v>3</v>
      </c>
      <c r="Q19">
        <v>3.5</v>
      </c>
      <c r="U19" t="s">
        <v>21</v>
      </c>
      <c r="V19" t="s">
        <v>22</v>
      </c>
      <c r="Z19">
        <v>0</v>
      </c>
      <c r="AA19" t="s">
        <v>27</v>
      </c>
      <c r="AE19">
        <v>101</v>
      </c>
      <c r="AF19">
        <v>107</v>
      </c>
      <c r="AJ19">
        <v>112</v>
      </c>
      <c r="AK19">
        <v>131</v>
      </c>
      <c r="AM19" s="9"/>
      <c r="AN19" s="9"/>
      <c r="AO19" s="9">
        <v>1.108910891089109</v>
      </c>
      <c r="AP19" s="9">
        <v>1.2242990654205608</v>
      </c>
    </row>
    <row r="20" spans="1:42" x14ac:dyDescent="0.2">
      <c r="A20" t="s">
        <v>20</v>
      </c>
      <c r="B20" s="1">
        <v>43741</v>
      </c>
      <c r="C20">
        <v>29</v>
      </c>
      <c r="F20" s="2">
        <v>75</v>
      </c>
      <c r="G20">
        <v>109</v>
      </c>
      <c r="K20" s="2" t="b">
        <v>0</v>
      </c>
      <c r="L20" t="b">
        <v>1</v>
      </c>
      <c r="P20" s="2">
        <v>3</v>
      </c>
      <c r="Q20">
        <v>3.5</v>
      </c>
      <c r="U20" t="s">
        <v>25</v>
      </c>
      <c r="V20" t="s">
        <v>23</v>
      </c>
      <c r="Z20">
        <v>0</v>
      </c>
      <c r="AA20" t="s">
        <v>27</v>
      </c>
      <c r="AE20">
        <v>104</v>
      </c>
      <c r="AF20">
        <v>113</v>
      </c>
      <c r="AJ20">
        <v>112</v>
      </c>
      <c r="AK20">
        <v>134</v>
      </c>
      <c r="AM20" s="9"/>
      <c r="AN20" s="9"/>
      <c r="AO20" s="9">
        <v>1.0769230769230769</v>
      </c>
      <c r="AP20" s="9">
        <v>1.1858407079646018</v>
      </c>
    </row>
    <row r="21" spans="1:42" x14ac:dyDescent="0.2">
      <c r="A21" t="s">
        <v>24</v>
      </c>
      <c r="B21" s="1">
        <v>43731</v>
      </c>
      <c r="C21" s="3">
        <v>30</v>
      </c>
      <c r="F21" s="2">
        <v>85</v>
      </c>
      <c r="G21">
        <v>119</v>
      </c>
      <c r="K21" s="2" t="b">
        <v>0</v>
      </c>
      <c r="L21" t="b">
        <v>1</v>
      </c>
      <c r="P21" s="4">
        <v>3.5</v>
      </c>
      <c r="Q21">
        <v>4</v>
      </c>
      <c r="U21" t="s">
        <v>23</v>
      </c>
      <c r="V21" t="s">
        <v>22</v>
      </c>
      <c r="Z21" s="3">
        <v>1</v>
      </c>
      <c r="AA21" t="s">
        <v>27</v>
      </c>
      <c r="AE21">
        <v>104</v>
      </c>
      <c r="AF21">
        <v>110</v>
      </c>
      <c r="AJ21">
        <v>114</v>
      </c>
      <c r="AK21">
        <v>132</v>
      </c>
      <c r="AM21" s="9"/>
      <c r="AN21" s="9"/>
      <c r="AO21" s="9">
        <v>1.0961538461538463</v>
      </c>
      <c r="AP21" s="9">
        <v>1.2</v>
      </c>
    </row>
    <row r="22" spans="1:42" x14ac:dyDescent="0.2">
      <c r="A22" t="s">
        <v>20</v>
      </c>
      <c r="B22" s="1">
        <v>43785</v>
      </c>
      <c r="C22">
        <v>32</v>
      </c>
      <c r="G22" s="6">
        <v>65</v>
      </c>
      <c r="L22" s="2" t="b">
        <v>0</v>
      </c>
      <c r="Q22" s="2">
        <v>3</v>
      </c>
      <c r="V22" t="s">
        <v>25</v>
      </c>
      <c r="AA22" t="s">
        <v>27</v>
      </c>
      <c r="AF22">
        <v>105</v>
      </c>
      <c r="AK22">
        <v>110</v>
      </c>
      <c r="AM22" s="9"/>
      <c r="AN22" s="9"/>
      <c r="AO22" s="9"/>
      <c r="AP22" s="9">
        <v>1.0476190476190477</v>
      </c>
    </row>
    <row r="23" spans="1:42" x14ac:dyDescent="0.2">
      <c r="A23" t="s">
        <v>24</v>
      </c>
      <c r="B23" s="1">
        <v>43786</v>
      </c>
      <c r="C23">
        <v>33</v>
      </c>
      <c r="G23" s="6">
        <v>64</v>
      </c>
      <c r="L23" s="2" t="b">
        <v>0</v>
      </c>
      <c r="Q23" s="2">
        <v>3</v>
      </c>
      <c r="V23" t="s">
        <v>21</v>
      </c>
      <c r="AA23" t="s">
        <v>27</v>
      </c>
      <c r="AF23">
        <v>102</v>
      </c>
      <c r="AK23">
        <v>107</v>
      </c>
      <c r="AM23" s="9"/>
      <c r="AN23" s="9"/>
      <c r="AO23" s="9"/>
      <c r="AP23" s="9">
        <v>1.0490196078431373</v>
      </c>
    </row>
    <row r="24" spans="1:42" x14ac:dyDescent="0.2">
      <c r="A24" t="s">
        <v>20</v>
      </c>
      <c r="B24" s="1">
        <v>43775</v>
      </c>
      <c r="C24" s="3">
        <v>34</v>
      </c>
      <c r="G24" s="2">
        <v>75</v>
      </c>
      <c r="L24" s="2" t="b">
        <v>0</v>
      </c>
      <c r="Q24" s="4">
        <v>3.5</v>
      </c>
      <c r="V24" t="s">
        <v>23</v>
      </c>
      <c r="AA24" s="3">
        <v>1</v>
      </c>
      <c r="AF24">
        <v>102</v>
      </c>
      <c r="AK24">
        <v>107</v>
      </c>
      <c r="AM24" s="9"/>
      <c r="AN24" s="9"/>
      <c r="AO24" s="9"/>
      <c r="AP24" s="9">
        <v>1.0490196078431373</v>
      </c>
    </row>
    <row r="25" spans="1:42" x14ac:dyDescent="0.2">
      <c r="A25" t="s">
        <v>24</v>
      </c>
      <c r="B25" s="1">
        <v>43785</v>
      </c>
      <c r="C25">
        <v>35</v>
      </c>
      <c r="G25" s="6">
        <v>65</v>
      </c>
      <c r="L25" s="2" t="b">
        <v>0</v>
      </c>
      <c r="Q25" s="2">
        <v>2</v>
      </c>
      <c r="V25" t="s">
        <v>21</v>
      </c>
      <c r="AA25" t="s">
        <v>27</v>
      </c>
      <c r="AF25">
        <v>100</v>
      </c>
      <c r="AK25">
        <v>106</v>
      </c>
      <c r="AM25" s="9"/>
      <c r="AN25" s="9"/>
      <c r="AO25" s="9"/>
      <c r="AP25" s="9">
        <v>1.06</v>
      </c>
    </row>
    <row r="26" spans="1:42" x14ac:dyDescent="0.2">
      <c r="A26" t="s">
        <v>20</v>
      </c>
      <c r="B26" s="1">
        <v>43769</v>
      </c>
      <c r="C26" s="3">
        <v>36</v>
      </c>
      <c r="G26" s="2">
        <v>81</v>
      </c>
      <c r="L26" s="2" t="b">
        <v>0</v>
      </c>
      <c r="Q26" s="4">
        <v>3.5</v>
      </c>
      <c r="V26" t="s">
        <v>23</v>
      </c>
      <c r="AA26" s="3">
        <v>1</v>
      </c>
      <c r="AF26">
        <v>99</v>
      </c>
      <c r="AK26">
        <v>113</v>
      </c>
      <c r="AM26" s="9"/>
      <c r="AN26" s="9"/>
      <c r="AO26" s="9"/>
      <c r="AP26" s="9">
        <v>1.1414141414141414</v>
      </c>
    </row>
    <row r="27" spans="1:42" x14ac:dyDescent="0.2">
      <c r="A27" t="s">
        <v>20</v>
      </c>
      <c r="B27" s="1">
        <v>43765</v>
      </c>
      <c r="C27">
        <v>37</v>
      </c>
      <c r="G27" s="2">
        <v>85</v>
      </c>
      <c r="L27" s="2" t="b">
        <v>0</v>
      </c>
      <c r="Q27" s="2">
        <v>3</v>
      </c>
      <c r="V27" t="s">
        <v>21</v>
      </c>
      <c r="AA27">
        <v>0</v>
      </c>
      <c r="AF27">
        <v>108</v>
      </c>
      <c r="AK27">
        <v>128</v>
      </c>
      <c r="AM27" s="9"/>
      <c r="AN27" s="9"/>
      <c r="AO27" s="9"/>
      <c r="AP27" s="9">
        <v>1.1851851851851851</v>
      </c>
    </row>
    <row r="28" spans="1:42" x14ac:dyDescent="0.2">
      <c r="A28" t="s">
        <v>20</v>
      </c>
      <c r="B28" s="1">
        <v>43764</v>
      </c>
      <c r="C28">
        <v>39</v>
      </c>
      <c r="G28" s="2">
        <v>86</v>
      </c>
      <c r="L28" s="2" t="b">
        <v>0</v>
      </c>
      <c r="Q28" s="2">
        <v>3</v>
      </c>
      <c r="V28" t="s">
        <v>21</v>
      </c>
      <c r="AA28">
        <v>0</v>
      </c>
      <c r="AF28">
        <v>104</v>
      </c>
      <c r="AK28">
        <v>116</v>
      </c>
      <c r="AM28" s="9"/>
      <c r="AN28" s="9"/>
      <c r="AO28" s="9"/>
      <c r="AP28" s="9">
        <v>1.1153846153846154</v>
      </c>
    </row>
    <row r="31" spans="1:42" x14ac:dyDescent="0.2">
      <c r="C31" t="s">
        <v>208</v>
      </c>
      <c r="D31">
        <f>AVERAGE(D7:D9,F16:F17,E10)</f>
        <v>80.333333333333329</v>
      </c>
      <c r="E31">
        <f>STDEV(D7:D9,F16:F17,E10)</f>
        <v>3.3862466931200781</v>
      </c>
      <c r="N31">
        <f>AVERAGE(N7:N9,P16:P17,O10)</f>
        <v>2.0833333333333335</v>
      </c>
      <c r="O31">
        <f>STDEV(N7:N9,P16:P17,O10)</f>
        <v>0.58452259722500588</v>
      </c>
      <c r="AC31">
        <f>AVERAGE(AC7:AC9,AE16:AE17,AD10)</f>
        <v>100.33333333333333</v>
      </c>
      <c r="AD31">
        <f>STDEV(AC7:AC9,AE16:AE17,AD10)</f>
        <v>2.0655911179772888</v>
      </c>
      <c r="AH31">
        <f>AVERAGE(AH7:AH9,AJ16:AJ17,AI10)</f>
        <v>110</v>
      </c>
      <c r="AI31">
        <f>STDEV(AH7:AH9,AJ16:AJ17,AI10)</f>
        <v>4</v>
      </c>
      <c r="AM31">
        <f>AVERAGE(AM7:AM9,AO16:AO17,AN10)</f>
        <v>1.0965553058353656</v>
      </c>
      <c r="AN31">
        <f>STDEV(AM7:AM9,AO16:AO17,AN10)</f>
        <v>4.0463025331731531E-2</v>
      </c>
    </row>
    <row r="32" spans="1:42" x14ac:dyDescent="0.2">
      <c r="C32" t="s">
        <v>209</v>
      </c>
      <c r="D32">
        <f>AVERAGE(F12,E13:E14,F21,G24,G26)</f>
        <v>81.666666666666671</v>
      </c>
      <c r="E32">
        <f>STDEV(F12,E13:E14,F21,G24,G26)</f>
        <v>6.5319726474218083</v>
      </c>
      <c r="N32">
        <f>AVERAGE(P12,O13:O14,P21,Q24,Q26)</f>
        <v>3.6666666666666665</v>
      </c>
      <c r="O32">
        <f>STDEV(P12,O13:O14,P21,Q24,Q26)</f>
        <v>0.25819888974716115</v>
      </c>
      <c r="AC32">
        <f>AVERAGE(AE12,AD13:AD14,AE21,AF24,AF26)</f>
        <v>103.5</v>
      </c>
      <c r="AD32">
        <f>STDEV(AE12,AD13:AD14,AE21,AF24,AF26)</f>
        <v>4.5934736311423405</v>
      </c>
      <c r="AH32">
        <f>AVERAGE(AJ12,AI13:AI14,AJ21,AK24,AK26)</f>
        <v>114</v>
      </c>
      <c r="AI32">
        <f>STDEV(AJ12,AI13:AI14,AJ21,AK24,AK26)</f>
        <v>6.9856996786291923</v>
      </c>
      <c r="AM32">
        <f>AVERAGE(AO12,AN13:AN14,AO21,AP24,AP26)</f>
        <v>1.1011520346980948</v>
      </c>
      <c r="AN32">
        <f>STDEV(AO12,AN13:AN14,AO21,AP24,AP26)</f>
        <v>3.7330447414392211E-2</v>
      </c>
    </row>
    <row r="51" spans="13:13" x14ac:dyDescent="0.2">
      <c r="M51"/>
    </row>
    <row r="52" spans="13:13" x14ac:dyDescent="0.2">
      <c r="M52"/>
    </row>
    <row r="53" spans="13:13" x14ac:dyDescent="0.2">
      <c r="M53"/>
    </row>
    <row r="54" spans="13:13" x14ac:dyDescent="0.2">
      <c r="M54"/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RowHeight="13.2" x14ac:dyDescent="0.2"/>
  <cols>
    <col min="3" max="3" width="11.6640625" style="1" bestFit="1" customWidth="1"/>
    <col min="4" max="4" width="11.6640625" style="1" customWidth="1"/>
    <col min="18" max="19" width="9.5546875" bestFit="1" customWidth="1"/>
    <col min="20" max="20" width="13.44140625" bestFit="1" customWidth="1"/>
    <col min="21" max="21" width="9.5546875" bestFit="1" customWidth="1"/>
  </cols>
  <sheetData>
    <row r="1" spans="1:26" x14ac:dyDescent="0.2">
      <c r="A1" t="s">
        <v>5</v>
      </c>
      <c r="B1" t="s">
        <v>190</v>
      </c>
      <c r="C1" s="1" t="s">
        <v>6</v>
      </c>
      <c r="D1" s="1" t="s">
        <v>11</v>
      </c>
      <c r="E1" t="s">
        <v>0</v>
      </c>
      <c r="F1" t="s">
        <v>1</v>
      </c>
      <c r="G1" t="s">
        <v>7</v>
      </c>
      <c r="H1" t="s">
        <v>8</v>
      </c>
      <c r="I1" t="s">
        <v>9</v>
      </c>
      <c r="J1" t="s">
        <v>191</v>
      </c>
      <c r="K1" t="s">
        <v>2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  <c r="Q1" t="s">
        <v>197</v>
      </c>
      <c r="R1" t="s">
        <v>198</v>
      </c>
      <c r="S1" t="s">
        <v>199</v>
      </c>
      <c r="T1" t="s">
        <v>200</v>
      </c>
      <c r="U1" t="s">
        <v>201</v>
      </c>
      <c r="V1" t="s">
        <v>202</v>
      </c>
      <c r="W1" t="s">
        <v>203</v>
      </c>
      <c r="X1" t="s">
        <v>204</v>
      </c>
      <c r="Y1" t="s">
        <v>205</v>
      </c>
      <c r="Z1" t="s">
        <v>206</v>
      </c>
    </row>
    <row r="2" spans="1:26" x14ac:dyDescent="0.2">
      <c r="A2">
        <v>18</v>
      </c>
      <c r="B2" t="s">
        <v>10</v>
      </c>
      <c r="C2" s="1">
        <v>43729</v>
      </c>
      <c r="D2" s="1">
        <v>43816</v>
      </c>
      <c r="E2" t="s">
        <v>3</v>
      </c>
      <c r="F2">
        <v>4</v>
      </c>
      <c r="G2">
        <v>87</v>
      </c>
      <c r="H2">
        <v>106</v>
      </c>
      <c r="I2">
        <v>121</v>
      </c>
      <c r="J2" s="9">
        <v>1.1415094339622642</v>
      </c>
      <c r="K2">
        <v>8500</v>
      </c>
      <c r="L2">
        <v>0.44500000000000001</v>
      </c>
      <c r="M2">
        <v>2.5000000000000001E-2</v>
      </c>
      <c r="N2">
        <v>0.53</v>
      </c>
      <c r="O2">
        <v>3782.5</v>
      </c>
      <c r="P2">
        <v>212.5</v>
      </c>
      <c r="Q2">
        <v>4505</v>
      </c>
      <c r="R2">
        <v>1126.25</v>
      </c>
      <c r="S2">
        <v>630.70000000000005</v>
      </c>
      <c r="T2">
        <v>18.02</v>
      </c>
      <c r="U2">
        <v>653.22499999999991</v>
      </c>
      <c r="V2">
        <v>171.19</v>
      </c>
      <c r="W2">
        <v>1797.4949999999999</v>
      </c>
      <c r="X2">
        <v>864.96</v>
      </c>
      <c r="Y2">
        <v>0.99331103678929766</v>
      </c>
      <c r="Z2">
        <v>0.56479481641468687</v>
      </c>
    </row>
    <row r="3" spans="1:26" x14ac:dyDescent="0.2">
      <c r="A3">
        <v>19</v>
      </c>
      <c r="B3" t="s">
        <v>10</v>
      </c>
      <c r="C3" s="1">
        <v>43715</v>
      </c>
      <c r="D3" s="1">
        <v>43816</v>
      </c>
      <c r="E3" t="s">
        <v>3</v>
      </c>
      <c r="F3">
        <v>3.5</v>
      </c>
      <c r="G3">
        <v>73</v>
      </c>
      <c r="H3">
        <v>99</v>
      </c>
      <c r="I3">
        <v>106</v>
      </c>
      <c r="J3" s="9">
        <v>1.0707070707070707</v>
      </c>
      <c r="K3">
        <v>8500</v>
      </c>
      <c r="L3">
        <v>0.27</v>
      </c>
      <c r="M3">
        <v>0.03</v>
      </c>
      <c r="N3">
        <v>0.7</v>
      </c>
      <c r="O3">
        <v>2295</v>
      </c>
      <c r="P3">
        <v>255</v>
      </c>
      <c r="Q3">
        <v>5950</v>
      </c>
      <c r="R3">
        <v>1677.8999999999996</v>
      </c>
      <c r="S3">
        <v>791.34999999999991</v>
      </c>
      <c r="T3">
        <v>17.849999999999998</v>
      </c>
      <c r="U3">
        <v>1600.5499999999995</v>
      </c>
      <c r="V3">
        <v>178.5</v>
      </c>
      <c r="W3">
        <v>1493.4499999999998</v>
      </c>
      <c r="X3">
        <v>666.39999999999986</v>
      </c>
      <c r="Y3">
        <v>0.97777777777777786</v>
      </c>
      <c r="Z3">
        <v>0.63580246913580252</v>
      </c>
    </row>
    <row r="4" spans="1:26" x14ac:dyDescent="0.2">
      <c r="A4">
        <v>23</v>
      </c>
      <c r="B4" t="s">
        <v>10</v>
      </c>
      <c r="C4" s="1">
        <v>43699</v>
      </c>
      <c r="D4" s="1">
        <v>43788</v>
      </c>
      <c r="E4" t="s">
        <v>3</v>
      </c>
      <c r="F4">
        <v>4</v>
      </c>
      <c r="G4">
        <v>89</v>
      </c>
      <c r="H4">
        <v>111</v>
      </c>
      <c r="I4">
        <v>123</v>
      </c>
      <c r="J4" s="9">
        <v>1.1081081081081081</v>
      </c>
      <c r="K4">
        <v>8800</v>
      </c>
      <c r="L4">
        <v>0.28000000000000003</v>
      </c>
      <c r="M4">
        <v>0.02</v>
      </c>
      <c r="N4">
        <v>0.7</v>
      </c>
      <c r="O4">
        <v>2464.0000000000005</v>
      </c>
      <c r="P4">
        <v>176</v>
      </c>
      <c r="Q4">
        <v>6160</v>
      </c>
      <c r="R4">
        <v>1188.8799999999999</v>
      </c>
      <c r="S4">
        <v>418.88000000000005</v>
      </c>
      <c r="T4">
        <v>12.32</v>
      </c>
      <c r="U4">
        <v>1743.28</v>
      </c>
      <c r="V4">
        <v>289.52</v>
      </c>
      <c r="W4">
        <v>2310</v>
      </c>
      <c r="X4">
        <v>1096.48</v>
      </c>
      <c r="Y4">
        <v>0.95584725536992832</v>
      </c>
      <c r="Z4">
        <v>0.7174959871589085</v>
      </c>
    </row>
    <row r="5" spans="1:26" x14ac:dyDescent="0.2">
      <c r="A5">
        <v>30</v>
      </c>
      <c r="B5" t="s">
        <v>10</v>
      </c>
      <c r="C5" s="1">
        <v>43731</v>
      </c>
      <c r="D5" s="1">
        <v>43816</v>
      </c>
      <c r="E5" t="s">
        <v>3</v>
      </c>
      <c r="F5">
        <v>3.5</v>
      </c>
      <c r="G5">
        <v>85</v>
      </c>
      <c r="H5">
        <v>104</v>
      </c>
      <c r="I5">
        <v>114</v>
      </c>
      <c r="J5" s="9">
        <v>1.0961538461538463</v>
      </c>
      <c r="K5">
        <v>10900</v>
      </c>
      <c r="L5">
        <v>0.3</v>
      </c>
      <c r="M5">
        <v>1.4999999999999999E-2</v>
      </c>
      <c r="N5">
        <v>0.68500000000000005</v>
      </c>
      <c r="O5">
        <v>3270</v>
      </c>
      <c r="P5">
        <v>163.5</v>
      </c>
      <c r="Q5">
        <v>7466.5000000000009</v>
      </c>
      <c r="R5">
        <v>1896.4910000000002</v>
      </c>
      <c r="S5">
        <v>754.11650000000009</v>
      </c>
      <c r="T5">
        <v>44.799000000000007</v>
      </c>
      <c r="U5">
        <v>1702.3620000000003</v>
      </c>
      <c r="V5">
        <v>477.85600000000005</v>
      </c>
      <c r="W5">
        <v>2538.6100000000006</v>
      </c>
      <c r="X5">
        <v>769.04950000000019</v>
      </c>
      <c r="Y5">
        <v>0.982421875</v>
      </c>
      <c r="Z5">
        <v>0.61493582263710622</v>
      </c>
    </row>
    <row r="6" spans="1:26" x14ac:dyDescent="0.2">
      <c r="A6">
        <v>34</v>
      </c>
      <c r="B6" t="s">
        <v>10</v>
      </c>
      <c r="C6" s="1">
        <v>43775</v>
      </c>
      <c r="D6" s="1">
        <v>43850</v>
      </c>
      <c r="E6" t="s">
        <v>3</v>
      </c>
      <c r="F6">
        <v>3.5</v>
      </c>
      <c r="G6">
        <v>75</v>
      </c>
      <c r="H6">
        <v>102</v>
      </c>
      <c r="I6">
        <v>107</v>
      </c>
      <c r="J6" s="9">
        <v>1.0490196078431373</v>
      </c>
      <c r="K6">
        <v>9600</v>
      </c>
      <c r="L6">
        <v>0.28999999999999998</v>
      </c>
      <c r="M6">
        <v>1.4999999999999999E-2</v>
      </c>
      <c r="N6">
        <v>0.69499999999999995</v>
      </c>
      <c r="O6">
        <v>2784</v>
      </c>
      <c r="P6">
        <v>144</v>
      </c>
      <c r="Q6">
        <v>6671.9999999999991</v>
      </c>
      <c r="R6">
        <v>1287.6959999999999</v>
      </c>
      <c r="S6">
        <v>813.98399999999992</v>
      </c>
      <c r="T6">
        <v>46.703999999999986</v>
      </c>
      <c r="U6">
        <v>1240.9920000000002</v>
      </c>
      <c r="V6">
        <v>313.58399999999995</v>
      </c>
      <c r="W6">
        <v>2688.8159999999998</v>
      </c>
      <c r="X6">
        <v>1187.616</v>
      </c>
      <c r="Y6">
        <v>0.98127340823970033</v>
      </c>
      <c r="Z6">
        <v>0.7704918032786886</v>
      </c>
    </row>
    <row r="7" spans="1:26" x14ac:dyDescent="0.2">
      <c r="A7">
        <v>36</v>
      </c>
      <c r="B7" t="s">
        <v>10</v>
      </c>
      <c r="C7" s="1">
        <v>43769</v>
      </c>
      <c r="D7" s="1">
        <v>43850</v>
      </c>
      <c r="E7" t="s">
        <v>3</v>
      </c>
      <c r="F7">
        <v>3.5</v>
      </c>
      <c r="G7">
        <v>81</v>
      </c>
      <c r="H7">
        <v>99</v>
      </c>
      <c r="I7">
        <v>113</v>
      </c>
      <c r="J7" s="9">
        <v>1.1414141414141414</v>
      </c>
      <c r="K7">
        <v>10300</v>
      </c>
      <c r="L7">
        <v>0.28499999999999998</v>
      </c>
      <c r="M7">
        <v>1.4999999999999999E-2</v>
      </c>
      <c r="N7">
        <v>0.7</v>
      </c>
      <c r="O7">
        <v>2935.4999999999995</v>
      </c>
      <c r="P7">
        <v>154.5</v>
      </c>
      <c r="Q7">
        <v>7209.9999999999991</v>
      </c>
      <c r="R7">
        <v>1268.96</v>
      </c>
      <c r="S7">
        <v>778.68000000000006</v>
      </c>
      <c r="T7">
        <v>50.469999999999992</v>
      </c>
      <c r="U7">
        <v>1903.44</v>
      </c>
      <c r="V7">
        <v>295.60999999999996</v>
      </c>
      <c r="W7">
        <v>2956.1</v>
      </c>
      <c r="X7">
        <v>1521.31</v>
      </c>
      <c r="Y7">
        <v>0.98550724637681164</v>
      </c>
      <c r="Z7">
        <v>0.86611740473738408</v>
      </c>
    </row>
    <row r="8" spans="1:26" x14ac:dyDescent="0.2">
      <c r="A8">
        <v>12</v>
      </c>
      <c r="B8" t="s">
        <v>10</v>
      </c>
      <c r="C8" s="1">
        <v>43678</v>
      </c>
      <c r="D8" s="1">
        <v>43753</v>
      </c>
      <c r="E8" t="s">
        <v>4</v>
      </c>
      <c r="F8">
        <v>2.5</v>
      </c>
      <c r="G8">
        <v>75</v>
      </c>
      <c r="H8">
        <v>98</v>
      </c>
      <c r="I8">
        <v>109</v>
      </c>
      <c r="J8" s="9">
        <v>1.1122448979591837</v>
      </c>
      <c r="K8">
        <v>8100</v>
      </c>
      <c r="L8">
        <v>0.2</v>
      </c>
      <c r="M8">
        <v>0.02</v>
      </c>
      <c r="N8">
        <v>0.78</v>
      </c>
      <c r="O8">
        <v>1620</v>
      </c>
      <c r="P8">
        <v>162</v>
      </c>
      <c r="Q8">
        <v>6318</v>
      </c>
      <c r="R8">
        <v>1250.9640000000002</v>
      </c>
      <c r="S8">
        <v>587.57400000000007</v>
      </c>
      <c r="T8">
        <v>18.954000000000001</v>
      </c>
      <c r="U8">
        <v>1693.2240000000002</v>
      </c>
      <c r="V8">
        <v>347.49</v>
      </c>
      <c r="W8">
        <v>2129.1660000000002</v>
      </c>
      <c r="X8">
        <v>960.33600000000001</v>
      </c>
      <c r="Y8">
        <v>0.92699115044247793</v>
      </c>
      <c r="Z8">
        <v>0.6731034482758621</v>
      </c>
    </row>
    <row r="9" spans="1:26" x14ac:dyDescent="0.2">
      <c r="A9">
        <v>13</v>
      </c>
      <c r="B9" t="s">
        <v>10</v>
      </c>
      <c r="C9" s="1">
        <v>43673</v>
      </c>
      <c r="D9" s="1">
        <v>43753</v>
      </c>
      <c r="E9" t="s">
        <v>4</v>
      </c>
      <c r="F9">
        <v>2.5</v>
      </c>
      <c r="G9">
        <v>80</v>
      </c>
      <c r="H9">
        <v>98</v>
      </c>
      <c r="I9">
        <v>112</v>
      </c>
      <c r="J9" s="9">
        <v>1.1428571428571428</v>
      </c>
      <c r="K9">
        <v>5900</v>
      </c>
      <c r="L9">
        <v>0.20499999999999999</v>
      </c>
      <c r="M9">
        <v>0.02</v>
      </c>
      <c r="N9">
        <v>0.78</v>
      </c>
      <c r="O9">
        <v>1209.5</v>
      </c>
      <c r="P9">
        <v>118</v>
      </c>
      <c r="Q9">
        <v>4602</v>
      </c>
      <c r="R9">
        <v>1293.162</v>
      </c>
      <c r="S9">
        <v>561.44399999999996</v>
      </c>
      <c r="T9">
        <v>32.213999999999999</v>
      </c>
      <c r="U9">
        <v>1081.47</v>
      </c>
      <c r="V9">
        <v>147.26400000000001</v>
      </c>
      <c r="W9">
        <v>1329.9779999999998</v>
      </c>
      <c r="X9">
        <v>409.57800000000003</v>
      </c>
      <c r="Y9">
        <v>0.96396396396396389</v>
      </c>
      <c r="Z9">
        <v>0.61111111111111116</v>
      </c>
    </row>
    <row r="10" spans="1:26" x14ac:dyDescent="0.2">
      <c r="A10">
        <v>14</v>
      </c>
      <c r="B10" t="s">
        <v>10</v>
      </c>
      <c r="C10" s="1">
        <v>43675</v>
      </c>
      <c r="D10" s="1">
        <v>43753</v>
      </c>
      <c r="E10" t="s">
        <v>4</v>
      </c>
      <c r="F10">
        <v>1</v>
      </c>
      <c r="G10">
        <v>78</v>
      </c>
      <c r="H10">
        <v>100</v>
      </c>
      <c r="I10">
        <v>103</v>
      </c>
      <c r="J10" s="9">
        <v>1.03</v>
      </c>
      <c r="K10">
        <v>6400</v>
      </c>
      <c r="L10">
        <v>0.19500000000000001</v>
      </c>
      <c r="M10">
        <v>3.5000000000000003E-2</v>
      </c>
      <c r="N10">
        <v>0.77</v>
      </c>
      <c r="O10">
        <v>1248</v>
      </c>
      <c r="P10">
        <v>224.00000000000003</v>
      </c>
      <c r="Q10">
        <v>4928</v>
      </c>
      <c r="R10">
        <v>1128.5119999999999</v>
      </c>
      <c r="S10">
        <v>640.64</v>
      </c>
      <c r="T10">
        <v>19.712</v>
      </c>
      <c r="U10">
        <v>1187.6480000000001</v>
      </c>
      <c r="V10">
        <v>684.99200000000008</v>
      </c>
      <c r="W10">
        <v>1764.2239999999999</v>
      </c>
      <c r="X10">
        <v>157.696</v>
      </c>
      <c r="Y10">
        <v>0.88565022421524664</v>
      </c>
      <c r="Z10">
        <v>0.51790281329923271</v>
      </c>
    </row>
    <row r="11" spans="1:26" x14ac:dyDescent="0.2">
      <c r="A11">
        <v>16</v>
      </c>
      <c r="B11" t="s">
        <v>10</v>
      </c>
      <c r="C11" s="1">
        <v>43705</v>
      </c>
      <c r="D11" s="1">
        <v>43788</v>
      </c>
      <c r="E11" t="s">
        <v>4</v>
      </c>
      <c r="F11">
        <v>2.5</v>
      </c>
      <c r="G11">
        <v>83</v>
      </c>
      <c r="H11">
        <v>103</v>
      </c>
      <c r="I11">
        <v>111</v>
      </c>
      <c r="J11" s="9">
        <v>1.0776699029126213</v>
      </c>
      <c r="K11">
        <v>5400</v>
      </c>
      <c r="L11">
        <v>0.40500000000000003</v>
      </c>
      <c r="M11">
        <v>3.5000000000000003E-2</v>
      </c>
      <c r="N11">
        <v>0.56000000000000005</v>
      </c>
      <c r="O11">
        <v>2187</v>
      </c>
      <c r="P11">
        <v>189.00000000000003</v>
      </c>
      <c r="Q11">
        <v>3024.0000000000005</v>
      </c>
      <c r="R11">
        <v>768.096</v>
      </c>
      <c r="S11">
        <v>396.14400000000001</v>
      </c>
      <c r="T11">
        <v>9.072000000000001</v>
      </c>
      <c r="U11">
        <v>780.19200000000012</v>
      </c>
      <c r="V11">
        <v>123.98399999999999</v>
      </c>
      <c r="W11">
        <v>867.88800000000003</v>
      </c>
      <c r="X11">
        <v>353.80799999999999</v>
      </c>
      <c r="Y11">
        <v>0.97348484848484851</v>
      </c>
      <c r="Z11">
        <v>0.58796296296296291</v>
      </c>
    </row>
    <row r="12" spans="1:26" x14ac:dyDescent="0.2">
      <c r="A12">
        <v>25</v>
      </c>
      <c r="B12" t="s">
        <v>10</v>
      </c>
      <c r="C12" s="1">
        <v>43734</v>
      </c>
      <c r="D12" s="1">
        <v>43816</v>
      </c>
      <c r="E12" t="s">
        <v>4</v>
      </c>
      <c r="F12">
        <v>2</v>
      </c>
      <c r="G12">
        <v>82</v>
      </c>
      <c r="H12">
        <v>101</v>
      </c>
      <c r="I12">
        <v>110</v>
      </c>
      <c r="J12" s="9">
        <v>1.0891089108910892</v>
      </c>
      <c r="K12">
        <v>17000</v>
      </c>
      <c r="L12">
        <v>0.62</v>
      </c>
      <c r="M12">
        <v>0.01</v>
      </c>
      <c r="N12">
        <v>0.37</v>
      </c>
      <c r="O12">
        <v>10540</v>
      </c>
      <c r="P12">
        <v>170</v>
      </c>
      <c r="Q12">
        <v>6290</v>
      </c>
      <c r="R12">
        <v>974.95</v>
      </c>
      <c r="S12">
        <v>584.97</v>
      </c>
      <c r="T12">
        <v>12.58</v>
      </c>
      <c r="U12">
        <v>2383.91</v>
      </c>
      <c r="V12">
        <v>333.37</v>
      </c>
      <c r="W12">
        <v>1742.3299999999997</v>
      </c>
      <c r="X12">
        <v>415.14000000000004</v>
      </c>
      <c r="Y12">
        <v>0.93063583815028894</v>
      </c>
      <c r="Z12">
        <v>0.49287410926365793</v>
      </c>
    </row>
    <row r="13" spans="1:26" x14ac:dyDescent="0.2">
      <c r="A13">
        <v>26</v>
      </c>
      <c r="B13" t="s">
        <v>10</v>
      </c>
      <c r="C13" s="1">
        <v>43732</v>
      </c>
      <c r="D13" s="1">
        <v>43816</v>
      </c>
      <c r="E13" t="s">
        <v>4</v>
      </c>
      <c r="F13">
        <v>2</v>
      </c>
      <c r="G13">
        <v>84</v>
      </c>
      <c r="H13">
        <v>102</v>
      </c>
      <c r="I13">
        <v>115</v>
      </c>
      <c r="J13" s="9">
        <v>1.1274509803921569</v>
      </c>
      <c r="K13">
        <v>9500</v>
      </c>
      <c r="L13">
        <v>0.4</v>
      </c>
      <c r="M13">
        <v>2.5000000000000001E-2</v>
      </c>
      <c r="N13">
        <v>0.57499999999999996</v>
      </c>
      <c r="O13">
        <v>3800</v>
      </c>
      <c r="P13">
        <v>237.5</v>
      </c>
      <c r="Q13">
        <v>5462.5</v>
      </c>
      <c r="R13">
        <v>1168.9749999999999</v>
      </c>
      <c r="S13">
        <v>540.78750000000002</v>
      </c>
      <c r="T13">
        <v>27.3125</v>
      </c>
      <c r="U13">
        <v>1245.45</v>
      </c>
      <c r="V13">
        <v>256.73750000000001</v>
      </c>
      <c r="W13">
        <v>2206.85</v>
      </c>
      <c r="X13">
        <v>988.71250000000009</v>
      </c>
      <c r="Y13">
        <v>0.93363844393592677</v>
      </c>
      <c r="Z13">
        <v>0.56627906976744191</v>
      </c>
    </row>
    <row r="24" spans="5:6" x14ac:dyDescent="0.2">
      <c r="E24" s="1"/>
      <c r="F24" s="1"/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workbookViewId="0"/>
  </sheetViews>
  <sheetFormatPr defaultRowHeight="13.2" x14ac:dyDescent="0.2"/>
  <cols>
    <col min="12" max="12" width="11.6640625" bestFit="1" customWidth="1"/>
    <col min="13" max="13" width="11.44140625" customWidth="1"/>
    <col min="16" max="16" width="12.77734375" bestFit="1" customWidth="1"/>
  </cols>
  <sheetData>
    <row r="1" spans="1:16" ht="26.4" x14ac:dyDescent="0.2"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s="10" t="s">
        <v>35</v>
      </c>
      <c r="M1" s="10" t="s">
        <v>36</v>
      </c>
      <c r="N1" t="s">
        <v>37</v>
      </c>
      <c r="O1" t="s">
        <v>38</v>
      </c>
      <c r="P1" s="2" t="s">
        <v>39</v>
      </c>
    </row>
    <row r="3" spans="1:16" x14ac:dyDescent="0.2">
      <c r="A3" t="s">
        <v>40</v>
      </c>
      <c r="E3" t="s">
        <v>14</v>
      </c>
      <c r="F3" s="11" t="s">
        <v>41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42</v>
      </c>
      <c r="M3" t="s">
        <v>43</v>
      </c>
      <c r="N3" t="s">
        <v>44</v>
      </c>
      <c r="O3" t="s">
        <v>38</v>
      </c>
      <c r="P3" t="s">
        <v>39</v>
      </c>
    </row>
    <row r="4" spans="1:16" x14ac:dyDescent="0.2">
      <c r="A4">
        <v>1</v>
      </c>
      <c r="B4" t="s">
        <v>45</v>
      </c>
      <c r="C4" t="s">
        <v>46</v>
      </c>
      <c r="D4">
        <v>18.7988185882568</v>
      </c>
      <c r="E4" s="12" t="s">
        <v>47</v>
      </c>
      <c r="F4">
        <v>1</v>
      </c>
      <c r="G4" t="s">
        <v>48</v>
      </c>
      <c r="H4" t="s">
        <v>46</v>
      </c>
      <c r="I4">
        <v>22.1506843566894</v>
      </c>
      <c r="J4">
        <f t="shared" ref="J4:J9" si="0">I4-D4</f>
        <v>3.3518657684325994</v>
      </c>
      <c r="K4">
        <f>2^(-J4)</f>
        <v>9.7946261083522224E-2</v>
      </c>
      <c r="L4">
        <f>AVERAGE(D4:D16)</f>
        <v>19.797721703847248</v>
      </c>
      <c r="M4">
        <f>AVERAGE(I4:I16)</f>
        <v>26.05605300267537</v>
      </c>
      <c r="N4">
        <f>M4-L4</f>
        <v>6.2583312988281214</v>
      </c>
      <c r="O4">
        <f>J4-N4</f>
        <v>-2.906465530395522</v>
      </c>
      <c r="P4">
        <f>2^(-O4)</f>
        <v>7.4977905798451836</v>
      </c>
    </row>
    <row r="5" spans="1:16" x14ac:dyDescent="0.2">
      <c r="A5">
        <v>2</v>
      </c>
      <c r="B5" t="s">
        <v>49</v>
      </c>
      <c r="C5" t="s">
        <v>50</v>
      </c>
      <c r="D5">
        <v>19.611883163452148</v>
      </c>
      <c r="E5" s="12" t="s">
        <v>47</v>
      </c>
      <c r="F5">
        <v>2</v>
      </c>
      <c r="G5" t="s">
        <v>51</v>
      </c>
      <c r="H5" t="s">
        <v>50</v>
      </c>
      <c r="I5">
        <v>23.591482162475586</v>
      </c>
      <c r="J5">
        <f t="shared" si="0"/>
        <v>3.9795989990234375</v>
      </c>
      <c r="K5">
        <f t="shared" ref="K5:K9" si="1">2^(-J5)</f>
        <v>6.3390084483318773E-2</v>
      </c>
      <c r="N5">
        <v>6.2583312988281214</v>
      </c>
      <c r="O5">
        <f t="shared" ref="O5:O16" si="2">J5-N5</f>
        <v>-2.2787322998046839</v>
      </c>
      <c r="P5">
        <f t="shared" ref="P5:P68" si="3">2^(-O5)</f>
        <v>4.8525137461788903</v>
      </c>
    </row>
    <row r="6" spans="1:16" x14ac:dyDescent="0.2">
      <c r="A6">
        <v>3</v>
      </c>
      <c r="B6" t="s">
        <v>52</v>
      </c>
      <c r="C6" t="s">
        <v>53</v>
      </c>
      <c r="D6">
        <v>18.9066162109375</v>
      </c>
      <c r="E6" s="12" t="s">
        <v>47</v>
      </c>
      <c r="F6">
        <v>3</v>
      </c>
      <c r="G6" t="s">
        <v>54</v>
      </c>
      <c r="H6" t="s">
        <v>53</v>
      </c>
      <c r="I6">
        <v>21.024282455444336</v>
      </c>
      <c r="J6">
        <f t="shared" si="0"/>
        <v>2.1176662445068359</v>
      </c>
      <c r="K6">
        <f t="shared" si="1"/>
        <v>0.23041934598264102</v>
      </c>
      <c r="N6">
        <v>6.2583312988281214</v>
      </c>
      <c r="O6">
        <f t="shared" si="2"/>
        <v>-4.1406650543212855</v>
      </c>
      <c r="P6">
        <f t="shared" si="3"/>
        <v>17.6386110364082</v>
      </c>
    </row>
    <row r="7" spans="1:16" x14ac:dyDescent="0.2">
      <c r="A7">
        <v>4</v>
      </c>
      <c r="B7" t="s">
        <v>55</v>
      </c>
      <c r="C7" t="s">
        <v>56</v>
      </c>
      <c r="D7">
        <v>18.652257919311523</v>
      </c>
      <c r="E7" s="12" t="s">
        <v>21</v>
      </c>
      <c r="F7">
        <v>4</v>
      </c>
      <c r="G7" t="s">
        <v>57</v>
      </c>
      <c r="H7" t="s">
        <v>56</v>
      </c>
      <c r="I7">
        <v>26.774450302124023</v>
      </c>
      <c r="J7">
        <f t="shared" si="0"/>
        <v>8.1221923828125</v>
      </c>
      <c r="K7">
        <f t="shared" si="1"/>
        <v>3.5890248241390844E-3</v>
      </c>
      <c r="N7">
        <v>6.2583312988281214</v>
      </c>
      <c r="O7">
        <f t="shared" si="2"/>
        <v>1.8638610839843786</v>
      </c>
      <c r="P7">
        <f t="shared" si="3"/>
        <v>0.27474000762840417</v>
      </c>
    </row>
    <row r="8" spans="1:16" x14ac:dyDescent="0.2">
      <c r="A8">
        <v>5</v>
      </c>
      <c r="B8" t="s">
        <v>58</v>
      </c>
      <c r="C8" t="s">
        <v>59</v>
      </c>
      <c r="D8">
        <v>21.642402648925781</v>
      </c>
      <c r="E8" s="12" t="s">
        <v>21</v>
      </c>
      <c r="F8">
        <v>5</v>
      </c>
      <c r="G8" t="s">
        <v>60</v>
      </c>
      <c r="H8" t="s">
        <v>59</v>
      </c>
      <c r="I8">
        <v>27.029512405395508</v>
      </c>
      <c r="J8">
        <f t="shared" si="0"/>
        <v>5.3871097564697266</v>
      </c>
      <c r="K8">
        <f t="shared" si="1"/>
        <v>2.3895623856128725E-2</v>
      </c>
      <c r="N8">
        <v>6.2583312988281214</v>
      </c>
      <c r="O8">
        <f t="shared" si="2"/>
        <v>-0.87122154235839488</v>
      </c>
      <c r="P8">
        <f t="shared" si="3"/>
        <v>1.8292110537555497</v>
      </c>
    </row>
    <row r="9" spans="1:16" x14ac:dyDescent="0.2">
      <c r="A9">
        <v>6</v>
      </c>
      <c r="B9" t="s">
        <v>61</v>
      </c>
      <c r="C9" t="s">
        <v>62</v>
      </c>
      <c r="D9">
        <v>20.036052703857422</v>
      </c>
      <c r="E9" s="12" t="s">
        <v>21</v>
      </c>
      <c r="F9">
        <v>6</v>
      </c>
      <c r="G9" t="s">
        <v>63</v>
      </c>
      <c r="H9" t="s">
        <v>62</v>
      </c>
      <c r="I9">
        <v>27.267114639282227</v>
      </c>
      <c r="J9">
        <f t="shared" si="0"/>
        <v>7.2310619354248047</v>
      </c>
      <c r="K9">
        <f t="shared" si="1"/>
        <v>6.6563087288746461E-3</v>
      </c>
      <c r="N9">
        <v>6.2583312988281214</v>
      </c>
      <c r="O9">
        <f t="shared" si="2"/>
        <v>0.97273063659668324</v>
      </c>
      <c r="P9">
        <f t="shared" si="3"/>
        <v>0.50954072500367953</v>
      </c>
    </row>
    <row r="10" spans="1:16" x14ac:dyDescent="0.2">
      <c r="E10" s="12"/>
    </row>
    <row r="11" spans="1:16" x14ac:dyDescent="0.2">
      <c r="A11">
        <v>7</v>
      </c>
      <c r="B11" t="s">
        <v>64</v>
      </c>
      <c r="C11" t="s">
        <v>65</v>
      </c>
      <c r="D11">
        <v>20.012413024902344</v>
      </c>
      <c r="E11" s="12" t="s">
        <v>23</v>
      </c>
      <c r="F11">
        <v>7</v>
      </c>
      <c r="G11" t="s">
        <v>66</v>
      </c>
      <c r="H11" t="s">
        <v>65</v>
      </c>
      <c r="I11">
        <v>26.783525466918945</v>
      </c>
      <c r="J11">
        <f t="shared" ref="J11:J16" si="4">I11-D11</f>
        <v>6.7711124420166016</v>
      </c>
      <c r="K11">
        <f>2^(-J11)</f>
        <v>9.1557104776991555E-3</v>
      </c>
      <c r="N11">
        <v>6.2583312988281214</v>
      </c>
      <c r="O11">
        <f t="shared" si="2"/>
        <v>0.51278114318848012</v>
      </c>
      <c r="P11">
        <f t="shared" si="3"/>
        <v>0.70087003844837292</v>
      </c>
    </row>
    <row r="12" spans="1:16" x14ac:dyDescent="0.2">
      <c r="A12">
        <v>8</v>
      </c>
      <c r="B12" t="s">
        <v>67</v>
      </c>
      <c r="C12" t="s">
        <v>68</v>
      </c>
      <c r="D12">
        <v>20.607095718383789</v>
      </c>
      <c r="E12" s="12" t="s">
        <v>69</v>
      </c>
      <c r="F12">
        <v>8</v>
      </c>
      <c r="G12" t="s">
        <v>70</v>
      </c>
      <c r="H12" t="s">
        <v>68</v>
      </c>
      <c r="I12">
        <v>29.301202774047852</v>
      </c>
      <c r="J12">
        <f t="shared" si="4"/>
        <v>8.6941070556640625</v>
      </c>
      <c r="K12">
        <f t="shared" ref="K12:K16" si="5">2^(-J12)</f>
        <v>2.4144209494312129E-3</v>
      </c>
      <c r="N12">
        <v>6.2583312988281214</v>
      </c>
      <c r="O12">
        <f t="shared" si="2"/>
        <v>2.4357757568359411</v>
      </c>
      <c r="P12">
        <f t="shared" si="3"/>
        <v>0.18482402952563246</v>
      </c>
    </row>
    <row r="13" spans="1:16" x14ac:dyDescent="0.2">
      <c r="A13">
        <v>9</v>
      </c>
      <c r="B13" t="s">
        <v>71</v>
      </c>
      <c r="C13" t="s">
        <v>72</v>
      </c>
      <c r="D13">
        <v>19.691986083984375</v>
      </c>
      <c r="E13" s="12" t="s">
        <v>69</v>
      </c>
      <c r="F13">
        <v>9</v>
      </c>
      <c r="G13" t="s">
        <v>73</v>
      </c>
      <c r="H13" t="s">
        <v>72</v>
      </c>
      <c r="I13">
        <v>27.211151123046875</v>
      </c>
      <c r="J13">
        <f t="shared" si="4"/>
        <v>7.5191650390625</v>
      </c>
      <c r="K13">
        <f t="shared" si="5"/>
        <v>5.4513715196175825E-3</v>
      </c>
      <c r="N13">
        <v>6.2583312988281214</v>
      </c>
      <c r="O13">
        <f t="shared" si="2"/>
        <v>1.2608337402343786</v>
      </c>
      <c r="P13">
        <f t="shared" si="3"/>
        <v>0.41730272881137348</v>
      </c>
    </row>
    <row r="14" spans="1:16" x14ac:dyDescent="0.2">
      <c r="A14">
        <v>10</v>
      </c>
      <c r="B14" t="s">
        <v>74</v>
      </c>
      <c r="C14" t="s">
        <v>75</v>
      </c>
      <c r="D14">
        <v>20.615880966186523</v>
      </c>
      <c r="E14" s="12" t="s">
        <v>23</v>
      </c>
      <c r="F14">
        <v>10</v>
      </c>
      <c r="G14" t="s">
        <v>76</v>
      </c>
      <c r="H14" t="s">
        <v>75</v>
      </c>
      <c r="I14">
        <v>27.496641159057617</v>
      </c>
      <c r="J14">
        <f t="shared" si="4"/>
        <v>6.8807601928710938</v>
      </c>
      <c r="K14">
        <f t="shared" si="5"/>
        <v>8.4856436328578679E-3</v>
      </c>
      <c r="N14">
        <v>6.2583312988281214</v>
      </c>
      <c r="O14">
        <f t="shared" si="2"/>
        <v>0.6224288940429723</v>
      </c>
      <c r="P14">
        <f t="shared" si="3"/>
        <v>0.64957639210046969</v>
      </c>
    </row>
    <row r="15" spans="1:16" x14ac:dyDescent="0.2">
      <c r="A15">
        <v>11</v>
      </c>
      <c r="B15" t="s">
        <v>77</v>
      </c>
      <c r="C15" t="s">
        <v>78</v>
      </c>
      <c r="D15">
        <v>20.791423797607422</v>
      </c>
      <c r="E15" s="12" t="s">
        <v>23</v>
      </c>
      <c r="F15">
        <v>11</v>
      </c>
      <c r="G15" t="s">
        <v>79</v>
      </c>
      <c r="H15" t="s">
        <v>78</v>
      </c>
      <c r="I15">
        <v>28.172136306762695</v>
      </c>
      <c r="J15">
        <f t="shared" si="4"/>
        <v>7.3807125091552734</v>
      </c>
      <c r="K15">
        <f t="shared" si="5"/>
        <v>6.0004544782691826E-3</v>
      </c>
      <c r="N15">
        <v>6.2583312988281214</v>
      </c>
      <c r="O15">
        <f t="shared" si="2"/>
        <v>1.122381210327152</v>
      </c>
      <c r="P15">
        <f t="shared" si="3"/>
        <v>0.45933505336759961</v>
      </c>
    </row>
    <row r="16" spans="1:16" x14ac:dyDescent="0.2">
      <c r="A16">
        <v>12</v>
      </c>
      <c r="B16" t="s">
        <v>80</v>
      </c>
      <c r="C16" t="s">
        <v>81</v>
      </c>
      <c r="D16">
        <v>18.205829620361328</v>
      </c>
      <c r="E16" s="12" t="s">
        <v>23</v>
      </c>
      <c r="F16">
        <v>12</v>
      </c>
      <c r="G16" t="s">
        <v>82</v>
      </c>
      <c r="H16" t="s">
        <v>81</v>
      </c>
      <c r="I16">
        <v>25.870452880859375</v>
      </c>
      <c r="J16">
        <f t="shared" si="4"/>
        <v>7.6646232604980469</v>
      </c>
      <c r="K16">
        <f t="shared" si="5"/>
        <v>4.9285423546779009E-3</v>
      </c>
      <c r="N16">
        <v>6.2583312988281214</v>
      </c>
      <c r="O16">
        <f t="shared" si="2"/>
        <v>1.4062919616699254</v>
      </c>
      <c r="P16">
        <f t="shared" si="3"/>
        <v>0.37728013331474397</v>
      </c>
    </row>
    <row r="18" spans="1:16" x14ac:dyDescent="0.2">
      <c r="A18" t="s">
        <v>40</v>
      </c>
      <c r="F18" s="11" t="s">
        <v>83</v>
      </c>
    </row>
    <row r="19" spans="1:16" x14ac:dyDescent="0.2">
      <c r="A19">
        <v>1</v>
      </c>
      <c r="B19" t="s">
        <v>45</v>
      </c>
      <c r="C19" t="s">
        <v>46</v>
      </c>
      <c r="D19">
        <v>18.7988185882568</v>
      </c>
      <c r="E19" s="12" t="s">
        <v>21</v>
      </c>
      <c r="F19">
        <v>1</v>
      </c>
      <c r="G19" t="s">
        <v>84</v>
      </c>
      <c r="H19" t="s">
        <v>46</v>
      </c>
      <c r="I19">
        <v>30.940830230712891</v>
      </c>
      <c r="J19">
        <f t="shared" ref="J19:J24" si="6">I19-D19</f>
        <v>12.14201164245609</v>
      </c>
      <c r="K19">
        <f>2^(-J19)</f>
        <v>2.2125357051302558E-4</v>
      </c>
      <c r="L19">
        <f>AVERAGE(D19:D31)</f>
        <v>19.797721703847248</v>
      </c>
      <c r="M19">
        <f>AVERAGE(I19:I31)</f>
        <v>31.468751907348633</v>
      </c>
      <c r="N19">
        <f>M19-L19</f>
        <v>11.671030203501385</v>
      </c>
      <c r="O19">
        <f t="shared" ref="O19:O82" si="7">J19-N19</f>
        <v>0.47098143895470557</v>
      </c>
      <c r="P19">
        <f t="shared" si="3"/>
        <v>0.72147362551616112</v>
      </c>
    </row>
    <row r="20" spans="1:16" x14ac:dyDescent="0.2">
      <c r="A20">
        <v>2</v>
      </c>
      <c r="B20" t="s">
        <v>49</v>
      </c>
      <c r="C20" t="s">
        <v>50</v>
      </c>
      <c r="D20">
        <v>19.611883163452148</v>
      </c>
      <c r="E20" s="12" t="s">
        <v>21</v>
      </c>
      <c r="F20">
        <v>2</v>
      </c>
      <c r="G20" t="s">
        <v>85</v>
      </c>
      <c r="H20" t="s">
        <v>50</v>
      </c>
      <c r="I20">
        <v>31.873937606811523</v>
      </c>
      <c r="J20">
        <f t="shared" si="6"/>
        <v>12.262054443359375</v>
      </c>
      <c r="K20">
        <f t="shared" ref="K20:K24" si="8">2^(-J20)</f>
        <v>2.035887632190572E-4</v>
      </c>
      <c r="N20">
        <v>11.671030203501385</v>
      </c>
      <c r="O20">
        <f t="shared" si="7"/>
        <v>0.59102423985799035</v>
      </c>
      <c r="P20">
        <f t="shared" si="3"/>
        <v>0.66387142486976092</v>
      </c>
    </row>
    <row r="21" spans="1:16" x14ac:dyDescent="0.2">
      <c r="A21">
        <v>3</v>
      </c>
      <c r="B21" t="s">
        <v>52</v>
      </c>
      <c r="C21" t="s">
        <v>53</v>
      </c>
      <c r="D21">
        <v>18.9066162109375</v>
      </c>
      <c r="E21" s="12" t="s">
        <v>21</v>
      </c>
      <c r="F21">
        <v>3</v>
      </c>
      <c r="G21" t="s">
        <v>86</v>
      </c>
      <c r="H21" t="s">
        <v>53</v>
      </c>
      <c r="I21">
        <v>30.317014694213867</v>
      </c>
      <c r="J21">
        <f t="shared" si="6"/>
        <v>11.410398483276367</v>
      </c>
      <c r="K21">
        <f t="shared" si="8"/>
        <v>3.6739039167317197E-4</v>
      </c>
      <c r="N21">
        <v>11.671030203501385</v>
      </c>
      <c r="O21">
        <f t="shared" si="7"/>
        <v>-0.26063172022501746</v>
      </c>
      <c r="P21">
        <f t="shared" si="3"/>
        <v>1.1980031655337338</v>
      </c>
    </row>
    <row r="22" spans="1:16" x14ac:dyDescent="0.2">
      <c r="A22">
        <v>4</v>
      </c>
      <c r="B22" t="s">
        <v>55</v>
      </c>
      <c r="C22" t="s">
        <v>56</v>
      </c>
      <c r="D22">
        <v>18.652257919311523</v>
      </c>
      <c r="E22" s="12" t="s">
        <v>21</v>
      </c>
      <c r="F22">
        <v>4</v>
      </c>
      <c r="G22" t="s">
        <v>87</v>
      </c>
      <c r="H22" t="s">
        <v>56</v>
      </c>
      <c r="I22">
        <v>30.647192001342773</v>
      </c>
      <c r="J22">
        <f t="shared" si="6"/>
        <v>11.99493408203125</v>
      </c>
      <c r="K22">
        <f t="shared" si="8"/>
        <v>2.4499941382771296E-4</v>
      </c>
      <c r="N22">
        <v>11.671030203501385</v>
      </c>
      <c r="O22">
        <f t="shared" si="7"/>
        <v>0.32390387852986535</v>
      </c>
      <c r="P22">
        <f t="shared" si="3"/>
        <v>0.79890514279048919</v>
      </c>
    </row>
    <row r="23" spans="1:16" x14ac:dyDescent="0.2">
      <c r="A23">
        <v>5</v>
      </c>
      <c r="B23" t="s">
        <v>58</v>
      </c>
      <c r="C23" t="s">
        <v>59</v>
      </c>
      <c r="D23">
        <v>21.642402648925781</v>
      </c>
      <c r="E23" s="12" t="s">
        <v>21</v>
      </c>
      <c r="F23">
        <v>5</v>
      </c>
      <c r="G23" t="s">
        <v>88</v>
      </c>
      <c r="H23" t="s">
        <v>59</v>
      </c>
      <c r="I23">
        <v>31.636909484863281</v>
      </c>
      <c r="J23">
        <f t="shared" si="6"/>
        <v>9.9945068359375</v>
      </c>
      <c r="K23">
        <f t="shared" si="8"/>
        <v>9.8028791913115187E-4</v>
      </c>
      <c r="N23">
        <v>11.671030203501385</v>
      </c>
      <c r="O23">
        <f t="shared" si="7"/>
        <v>-1.6765233675638846</v>
      </c>
      <c r="P23">
        <f t="shared" si="3"/>
        <v>3.1965670765236678</v>
      </c>
    </row>
    <row r="24" spans="1:16" x14ac:dyDescent="0.2">
      <c r="A24">
        <v>6</v>
      </c>
      <c r="B24" t="s">
        <v>61</v>
      </c>
      <c r="C24" t="s">
        <v>62</v>
      </c>
      <c r="D24">
        <v>20.036052703857422</v>
      </c>
      <c r="E24" s="12" t="s">
        <v>47</v>
      </c>
      <c r="F24">
        <v>6</v>
      </c>
      <c r="G24" t="s">
        <v>89</v>
      </c>
      <c r="H24" t="s">
        <v>62</v>
      </c>
      <c r="I24">
        <v>31.894536972045898</v>
      </c>
      <c r="J24">
        <f t="shared" si="6"/>
        <v>11.858484268188477</v>
      </c>
      <c r="K24">
        <f t="shared" si="8"/>
        <v>2.6930259120021131E-4</v>
      </c>
      <c r="N24">
        <v>11.671030203501385</v>
      </c>
      <c r="O24">
        <f t="shared" si="7"/>
        <v>0.18745406468709191</v>
      </c>
      <c r="P24">
        <f t="shared" si="3"/>
        <v>0.8781540401070026</v>
      </c>
    </row>
    <row r="25" spans="1:16" x14ac:dyDescent="0.2">
      <c r="E25" s="12"/>
    </row>
    <row r="26" spans="1:16" x14ac:dyDescent="0.2">
      <c r="A26">
        <v>7</v>
      </c>
      <c r="B26" t="s">
        <v>64</v>
      </c>
      <c r="C26" t="s">
        <v>65</v>
      </c>
      <c r="D26">
        <v>20.012413024902344</v>
      </c>
      <c r="E26" s="12" t="s">
        <v>23</v>
      </c>
      <c r="F26">
        <v>7</v>
      </c>
      <c r="G26" t="s">
        <v>90</v>
      </c>
      <c r="H26" t="s">
        <v>65</v>
      </c>
      <c r="I26">
        <v>32.199478149414063</v>
      </c>
      <c r="J26">
        <f t="shared" ref="J26:J31" si="9">I26-D26</f>
        <v>12.187065124511719</v>
      </c>
      <c r="K26">
        <f>2^(-J26)</f>
        <v>2.1445088281647653E-4</v>
      </c>
      <c r="N26">
        <v>11.671030203501385</v>
      </c>
      <c r="O26">
        <f t="shared" si="7"/>
        <v>0.5160349210103341</v>
      </c>
      <c r="P26">
        <f t="shared" si="3"/>
        <v>0.69929111454332837</v>
      </c>
    </row>
    <row r="27" spans="1:16" x14ac:dyDescent="0.2">
      <c r="A27">
        <v>8</v>
      </c>
      <c r="B27" t="s">
        <v>67</v>
      </c>
      <c r="C27" t="s">
        <v>68</v>
      </c>
      <c r="D27">
        <v>20.607095718383789</v>
      </c>
      <c r="E27" s="12" t="s">
        <v>69</v>
      </c>
      <c r="F27">
        <v>8</v>
      </c>
      <c r="G27" t="s">
        <v>91</v>
      </c>
      <c r="H27" t="s">
        <v>68</v>
      </c>
      <c r="I27">
        <v>31.922117233276367</v>
      </c>
      <c r="J27">
        <f t="shared" si="9"/>
        <v>11.315021514892578</v>
      </c>
      <c r="K27">
        <f t="shared" ref="K27:K31" si="10">2^(-J27)</f>
        <v>3.9249951318996978E-4</v>
      </c>
      <c r="N27">
        <v>11.671030203501385</v>
      </c>
      <c r="O27">
        <f t="shared" si="7"/>
        <v>-0.35600868860880652</v>
      </c>
      <c r="P27">
        <f t="shared" si="3"/>
        <v>1.2798801218795455</v>
      </c>
    </row>
    <row r="28" spans="1:16" x14ac:dyDescent="0.2">
      <c r="A28">
        <v>9</v>
      </c>
      <c r="B28" t="s">
        <v>71</v>
      </c>
      <c r="C28" t="s">
        <v>72</v>
      </c>
      <c r="D28">
        <v>19.691986083984375</v>
      </c>
      <c r="E28" s="12" t="s">
        <v>23</v>
      </c>
      <c r="F28">
        <v>9</v>
      </c>
      <c r="G28" t="s">
        <v>92</v>
      </c>
      <c r="H28" t="s">
        <v>72</v>
      </c>
      <c r="I28">
        <v>31.399654388427734</v>
      </c>
      <c r="J28">
        <f t="shared" si="9"/>
        <v>11.707668304443359</v>
      </c>
      <c r="K28">
        <f t="shared" si="10"/>
        <v>2.9897898355552179E-4</v>
      </c>
      <c r="N28">
        <v>11.671030203501385</v>
      </c>
      <c r="O28">
        <f t="shared" si="7"/>
        <v>3.6638100941974727E-2</v>
      </c>
      <c r="P28">
        <f t="shared" si="3"/>
        <v>0.97492415927470921</v>
      </c>
    </row>
    <row r="29" spans="1:16" x14ac:dyDescent="0.2">
      <c r="A29">
        <v>10</v>
      </c>
      <c r="B29" t="s">
        <v>74</v>
      </c>
      <c r="C29" t="s">
        <v>75</v>
      </c>
      <c r="D29">
        <v>20.615880966186523</v>
      </c>
      <c r="E29" s="12" t="s">
        <v>23</v>
      </c>
      <c r="F29">
        <v>10</v>
      </c>
      <c r="G29" t="s">
        <v>93</v>
      </c>
      <c r="H29" t="s">
        <v>75</v>
      </c>
      <c r="I29">
        <v>32.401386260986328</v>
      </c>
      <c r="J29">
        <f t="shared" si="9"/>
        <v>11.785505294799805</v>
      </c>
      <c r="K29">
        <f t="shared" si="10"/>
        <v>2.8327574618496645E-4</v>
      </c>
      <c r="N29">
        <v>11.671030203501385</v>
      </c>
      <c r="O29">
        <f t="shared" si="7"/>
        <v>0.11447509129842004</v>
      </c>
      <c r="P29">
        <f t="shared" si="3"/>
        <v>0.92371833433906825</v>
      </c>
    </row>
    <row r="30" spans="1:16" x14ac:dyDescent="0.2">
      <c r="A30">
        <v>11</v>
      </c>
      <c r="B30" t="s">
        <v>77</v>
      </c>
      <c r="C30" t="s">
        <v>78</v>
      </c>
      <c r="D30">
        <v>20.791423797607422</v>
      </c>
      <c r="E30" s="12" t="s">
        <v>23</v>
      </c>
      <c r="F30">
        <v>11</v>
      </c>
      <c r="G30" t="s">
        <v>94</v>
      </c>
      <c r="H30" t="s">
        <v>78</v>
      </c>
      <c r="I30">
        <v>31.751699447631836</v>
      </c>
      <c r="J30">
        <f t="shared" si="9"/>
        <v>10.960275650024414</v>
      </c>
      <c r="K30">
        <f t="shared" si="10"/>
        <v>5.0191279677073075E-4</v>
      </c>
      <c r="N30">
        <v>11.671030203501385</v>
      </c>
      <c r="O30">
        <f t="shared" si="7"/>
        <v>-0.71075455347697059</v>
      </c>
      <c r="P30">
        <f t="shared" si="3"/>
        <v>1.6366598936210921</v>
      </c>
    </row>
    <row r="31" spans="1:16" x14ac:dyDescent="0.2">
      <c r="A31">
        <v>12</v>
      </c>
      <c r="B31" t="s">
        <v>80</v>
      </c>
      <c r="C31" t="s">
        <v>81</v>
      </c>
      <c r="D31">
        <v>18.205829620361328</v>
      </c>
      <c r="E31" s="12" t="s">
        <v>23</v>
      </c>
      <c r="F31">
        <v>12</v>
      </c>
      <c r="G31" t="s">
        <v>95</v>
      </c>
      <c r="H31" t="s">
        <v>81</v>
      </c>
      <c r="I31">
        <v>30.640266418457031</v>
      </c>
      <c r="J31">
        <f t="shared" si="9"/>
        <v>12.434436798095703</v>
      </c>
      <c r="K31">
        <f t="shared" si="10"/>
        <v>1.8065980810155166E-4</v>
      </c>
      <c r="N31">
        <v>11.671030203501385</v>
      </c>
      <c r="O31">
        <f t="shared" si="7"/>
        <v>0.76340659459431848</v>
      </c>
      <c r="P31">
        <f t="shared" si="3"/>
        <v>0.58910365348615645</v>
      </c>
    </row>
    <row r="33" spans="1:16" x14ac:dyDescent="0.2">
      <c r="A33" t="s">
        <v>40</v>
      </c>
      <c r="F33" s="11" t="s">
        <v>96</v>
      </c>
    </row>
    <row r="34" spans="1:16" x14ac:dyDescent="0.2">
      <c r="A34">
        <v>1</v>
      </c>
      <c r="B34" t="s">
        <v>45</v>
      </c>
      <c r="C34" t="s">
        <v>46</v>
      </c>
      <c r="D34">
        <v>18.7988185882568</v>
      </c>
      <c r="E34" s="12" t="s">
        <v>21</v>
      </c>
      <c r="F34">
        <v>1</v>
      </c>
      <c r="G34" t="s">
        <v>97</v>
      </c>
      <c r="H34" t="s">
        <v>46</v>
      </c>
      <c r="I34">
        <v>29.623844146728516</v>
      </c>
      <c r="J34">
        <f t="shared" ref="J34:J39" si="11">I34-D34</f>
        <v>10.825025558471715</v>
      </c>
      <c r="K34">
        <f>2^(-J34)</f>
        <v>5.5124238500748257E-4</v>
      </c>
      <c r="L34">
        <f>AVERAGE(D34:D46)</f>
        <v>19.797721703847248</v>
      </c>
      <c r="M34">
        <f>AVERAGE(I34:I46)</f>
        <v>30.458324591318767</v>
      </c>
      <c r="N34">
        <f>M34-L34</f>
        <v>10.660602887471519</v>
      </c>
      <c r="O34">
        <f t="shared" si="7"/>
        <v>0.16442267100019592</v>
      </c>
      <c r="P34">
        <f t="shared" si="3"/>
        <v>0.89228551742118967</v>
      </c>
    </row>
    <row r="35" spans="1:16" x14ac:dyDescent="0.2">
      <c r="A35">
        <v>2</v>
      </c>
      <c r="B35" t="s">
        <v>49</v>
      </c>
      <c r="C35" t="s">
        <v>50</v>
      </c>
      <c r="D35">
        <v>19.611883163452148</v>
      </c>
      <c r="E35" s="12" t="s">
        <v>98</v>
      </c>
      <c r="F35">
        <v>2</v>
      </c>
      <c r="G35" t="s">
        <v>99</v>
      </c>
      <c r="H35" t="s">
        <v>50</v>
      </c>
      <c r="I35">
        <v>30.64747428894043</v>
      </c>
      <c r="J35">
        <f t="shared" si="11"/>
        <v>11.035591125488281</v>
      </c>
      <c r="K35">
        <f t="shared" ref="K35:K39" si="12">2^(-J35)</f>
        <v>4.7638277656412612E-4</v>
      </c>
      <c r="N35">
        <v>10.660602887471519</v>
      </c>
      <c r="O35">
        <f t="shared" si="7"/>
        <v>0.37498823801676195</v>
      </c>
      <c r="P35">
        <f t="shared" si="3"/>
        <v>0.77111169938663982</v>
      </c>
    </row>
    <row r="36" spans="1:16" x14ac:dyDescent="0.2">
      <c r="A36">
        <v>3</v>
      </c>
      <c r="B36" t="s">
        <v>52</v>
      </c>
      <c r="C36" t="s">
        <v>53</v>
      </c>
      <c r="D36">
        <v>18.9066162109375</v>
      </c>
      <c r="E36" s="12" t="s">
        <v>98</v>
      </c>
      <c r="F36">
        <v>3</v>
      </c>
      <c r="G36" t="s">
        <v>100</v>
      </c>
      <c r="H36" t="s">
        <v>53</v>
      </c>
      <c r="I36">
        <v>29.810970306396484</v>
      </c>
      <c r="J36">
        <f t="shared" si="11"/>
        <v>10.904354095458984</v>
      </c>
      <c r="K36">
        <f t="shared" si="12"/>
        <v>5.217498512555017E-4</v>
      </c>
      <c r="N36">
        <v>10.660602887471519</v>
      </c>
      <c r="O36">
        <f t="shared" si="7"/>
        <v>0.24375120798746508</v>
      </c>
      <c r="P36">
        <f t="shared" si="3"/>
        <v>0.84454651647591383</v>
      </c>
    </row>
    <row r="37" spans="1:16" x14ac:dyDescent="0.2">
      <c r="A37">
        <v>4</v>
      </c>
      <c r="B37" t="s">
        <v>55</v>
      </c>
      <c r="C37" t="s">
        <v>56</v>
      </c>
      <c r="D37">
        <v>18.652257919311523</v>
      </c>
      <c r="E37" s="12" t="s">
        <v>21</v>
      </c>
      <c r="F37">
        <v>4</v>
      </c>
      <c r="G37" t="s">
        <v>101</v>
      </c>
      <c r="H37" t="s">
        <v>56</v>
      </c>
      <c r="I37">
        <v>29.057134628295898</v>
      </c>
      <c r="J37">
        <f t="shared" si="11"/>
        <v>10.404876708984375</v>
      </c>
      <c r="K37">
        <f t="shared" si="12"/>
        <v>7.3759847377111252E-4</v>
      </c>
      <c r="N37">
        <v>10.660602887471519</v>
      </c>
      <c r="O37">
        <f t="shared" si="7"/>
        <v>-0.2557261784871443</v>
      </c>
      <c r="P37">
        <f t="shared" si="3"/>
        <v>1.1939365580696475</v>
      </c>
    </row>
    <row r="38" spans="1:16" x14ac:dyDescent="0.2">
      <c r="A38">
        <v>5</v>
      </c>
      <c r="B38" t="s">
        <v>58</v>
      </c>
      <c r="C38" t="s">
        <v>59</v>
      </c>
      <c r="D38">
        <v>21.642402648925781</v>
      </c>
      <c r="E38" s="12" t="s">
        <v>21</v>
      </c>
      <c r="F38">
        <v>5</v>
      </c>
      <c r="G38" t="s">
        <v>102</v>
      </c>
      <c r="H38" t="s">
        <v>59</v>
      </c>
      <c r="I38">
        <v>31.397397994995117</v>
      </c>
      <c r="J38">
        <f t="shared" si="11"/>
        <v>9.7549953460693359</v>
      </c>
      <c r="K38">
        <f t="shared" si="12"/>
        <v>1.1573208924705396E-3</v>
      </c>
      <c r="N38">
        <v>10.660602887471519</v>
      </c>
      <c r="O38">
        <f t="shared" si="7"/>
        <v>-0.90560754140218336</v>
      </c>
      <c r="P38">
        <f t="shared" si="3"/>
        <v>1.8733332186464788</v>
      </c>
    </row>
    <row r="39" spans="1:16" x14ac:dyDescent="0.2">
      <c r="A39">
        <v>6</v>
      </c>
      <c r="B39" t="s">
        <v>61</v>
      </c>
      <c r="C39" t="s">
        <v>62</v>
      </c>
      <c r="D39">
        <v>20.036052703857422</v>
      </c>
      <c r="E39" s="12" t="s">
        <v>21</v>
      </c>
      <c r="F39">
        <v>6</v>
      </c>
      <c r="G39" t="s">
        <v>103</v>
      </c>
      <c r="H39" t="s">
        <v>62</v>
      </c>
      <c r="I39">
        <v>30.877790451049805</v>
      </c>
      <c r="J39">
        <f t="shared" si="11"/>
        <v>10.841737747192383</v>
      </c>
      <c r="K39">
        <f t="shared" si="12"/>
        <v>5.4489363262922533E-4</v>
      </c>
      <c r="N39">
        <v>10.660602887471519</v>
      </c>
      <c r="O39">
        <f t="shared" si="7"/>
        <v>0.18113485972086352</v>
      </c>
      <c r="P39">
        <f t="shared" si="3"/>
        <v>0.88200891323601738</v>
      </c>
    </row>
    <row r="40" spans="1:16" x14ac:dyDescent="0.2">
      <c r="E40" s="12"/>
    </row>
    <row r="41" spans="1:16" x14ac:dyDescent="0.2">
      <c r="A41">
        <v>7</v>
      </c>
      <c r="B41" t="s">
        <v>64</v>
      </c>
      <c r="C41" t="s">
        <v>65</v>
      </c>
      <c r="D41">
        <v>20.012413024902344</v>
      </c>
      <c r="E41" s="12" t="s">
        <v>23</v>
      </c>
      <c r="F41">
        <v>7</v>
      </c>
      <c r="G41" t="s">
        <v>104</v>
      </c>
      <c r="H41" t="s">
        <v>65</v>
      </c>
      <c r="I41">
        <v>30.927608489990234</v>
      </c>
      <c r="J41">
        <f t="shared" ref="J41:J46" si="13">I41-D41</f>
        <v>10.915195465087891</v>
      </c>
      <c r="K41">
        <f>2^(-J41)</f>
        <v>5.1784377084208996E-4</v>
      </c>
      <c r="N41">
        <v>10.660602887471519</v>
      </c>
      <c r="O41">
        <f t="shared" si="7"/>
        <v>0.25459257761637133</v>
      </c>
      <c r="P41">
        <f t="shared" si="3"/>
        <v>0.83822381873429852</v>
      </c>
    </row>
    <row r="42" spans="1:16" x14ac:dyDescent="0.2">
      <c r="A42">
        <v>8</v>
      </c>
      <c r="B42" t="s">
        <v>67</v>
      </c>
      <c r="C42" t="s">
        <v>68</v>
      </c>
      <c r="D42">
        <v>20.607095718383789</v>
      </c>
      <c r="E42" s="12" t="s">
        <v>23</v>
      </c>
      <c r="F42">
        <v>8</v>
      </c>
      <c r="G42" t="s">
        <v>105</v>
      </c>
      <c r="H42" t="s">
        <v>68</v>
      </c>
      <c r="I42">
        <v>30.890104293823242</v>
      </c>
      <c r="J42">
        <f t="shared" si="13"/>
        <v>10.283008575439453</v>
      </c>
      <c r="K42">
        <f t="shared" ref="K42:K46" si="14">2^(-J42)</f>
        <v>8.0261259962820459E-4</v>
      </c>
      <c r="N42">
        <v>10.660602887471519</v>
      </c>
      <c r="O42">
        <f t="shared" si="7"/>
        <v>-0.37759431203206617</v>
      </c>
      <c r="P42">
        <f t="shared" si="3"/>
        <v>1.299173681534481</v>
      </c>
    </row>
    <row r="43" spans="1:16" x14ac:dyDescent="0.2">
      <c r="A43">
        <v>9</v>
      </c>
      <c r="B43" t="s">
        <v>71</v>
      </c>
      <c r="C43" t="s">
        <v>72</v>
      </c>
      <c r="D43">
        <v>19.691986083984375</v>
      </c>
      <c r="E43" s="12" t="s">
        <v>69</v>
      </c>
      <c r="F43">
        <v>9</v>
      </c>
      <c r="G43" t="s">
        <v>106</v>
      </c>
      <c r="H43" t="s">
        <v>72</v>
      </c>
      <c r="I43">
        <v>30.391473770141602</v>
      </c>
      <c r="J43">
        <f t="shared" si="13"/>
        <v>10.699487686157227</v>
      </c>
      <c r="K43">
        <f t="shared" si="14"/>
        <v>6.0135824282824229E-4</v>
      </c>
      <c r="N43">
        <v>10.660602887471519</v>
      </c>
      <c r="O43">
        <f t="shared" si="7"/>
        <v>3.8884798685707267E-2</v>
      </c>
      <c r="P43">
        <f t="shared" si="3"/>
        <v>0.97340709903904077</v>
      </c>
    </row>
    <row r="44" spans="1:16" x14ac:dyDescent="0.2">
      <c r="A44">
        <v>10</v>
      </c>
      <c r="B44" t="s">
        <v>74</v>
      </c>
      <c r="C44" t="s">
        <v>75</v>
      </c>
      <c r="D44">
        <v>20.615880966186523</v>
      </c>
      <c r="E44" s="12" t="s">
        <v>23</v>
      </c>
      <c r="F44">
        <v>10</v>
      </c>
      <c r="G44" t="s">
        <v>107</v>
      </c>
      <c r="H44" t="s">
        <v>75</v>
      </c>
      <c r="I44">
        <v>30.877841949462891</v>
      </c>
      <c r="J44">
        <f t="shared" si="13"/>
        <v>10.261960983276367</v>
      </c>
      <c r="K44">
        <f t="shared" si="14"/>
        <v>8.1440780980266835E-4</v>
      </c>
      <c r="N44">
        <v>10.660602887471519</v>
      </c>
      <c r="O44">
        <f t="shared" si="7"/>
        <v>-0.39864190419515211</v>
      </c>
      <c r="P44">
        <f t="shared" si="3"/>
        <v>1.3182663629027143</v>
      </c>
    </row>
    <row r="45" spans="1:16" x14ac:dyDescent="0.2">
      <c r="A45">
        <v>11</v>
      </c>
      <c r="B45" t="s">
        <v>77</v>
      </c>
      <c r="C45" t="s">
        <v>78</v>
      </c>
      <c r="D45">
        <v>20.791423797607422</v>
      </c>
      <c r="E45" s="12" t="s">
        <v>23</v>
      </c>
      <c r="F45">
        <v>11</v>
      </c>
      <c r="G45" t="s">
        <v>108</v>
      </c>
      <c r="H45" t="s">
        <v>78</v>
      </c>
      <c r="I45">
        <v>31.020650863647461</v>
      </c>
      <c r="J45">
        <f t="shared" si="13"/>
        <v>10.229227066040039</v>
      </c>
      <c r="K45">
        <f t="shared" si="14"/>
        <v>8.3309747975157699E-4</v>
      </c>
      <c r="N45">
        <v>10.660602887471519</v>
      </c>
      <c r="O45">
        <f t="shared" si="7"/>
        <v>-0.43137582143148023</v>
      </c>
      <c r="P45">
        <f t="shared" si="3"/>
        <v>1.3485189745928825</v>
      </c>
    </row>
    <row r="46" spans="1:16" x14ac:dyDescent="0.2">
      <c r="A46">
        <v>12</v>
      </c>
      <c r="B46" t="s">
        <v>80</v>
      </c>
      <c r="C46" t="s">
        <v>81</v>
      </c>
      <c r="D46">
        <v>18.205829620361328</v>
      </c>
      <c r="E46" s="12" t="s">
        <v>109</v>
      </c>
      <c r="F46">
        <v>12</v>
      </c>
      <c r="G46" t="s">
        <v>110</v>
      </c>
      <c r="H46" t="s">
        <v>81</v>
      </c>
      <c r="I46">
        <v>29.977603912353516</v>
      </c>
      <c r="J46">
        <f t="shared" si="13"/>
        <v>11.771774291992188</v>
      </c>
      <c r="K46">
        <f t="shared" si="14"/>
        <v>2.859847241361017E-4</v>
      </c>
      <c r="N46">
        <v>10.660602887471519</v>
      </c>
      <c r="O46">
        <f t="shared" si="7"/>
        <v>1.1111714045206682</v>
      </c>
      <c r="P46">
        <f t="shared" si="3"/>
        <v>0.46291800937417782</v>
      </c>
    </row>
    <row r="48" spans="1:16" x14ac:dyDescent="0.2">
      <c r="A48" t="s">
        <v>40</v>
      </c>
      <c r="F48" s="11" t="s">
        <v>111</v>
      </c>
    </row>
    <row r="49" spans="1:16" x14ac:dyDescent="0.2">
      <c r="A49">
        <v>1</v>
      </c>
      <c r="B49" t="s">
        <v>45</v>
      </c>
      <c r="C49" t="s">
        <v>46</v>
      </c>
      <c r="D49">
        <v>18.7988185882568</v>
      </c>
      <c r="E49" s="12" t="s">
        <v>21</v>
      </c>
      <c r="F49">
        <v>1</v>
      </c>
      <c r="G49" t="s">
        <v>112</v>
      </c>
      <c r="H49" t="s">
        <v>46</v>
      </c>
      <c r="I49">
        <v>32.241836547851562</v>
      </c>
      <c r="J49">
        <f t="shared" ref="J49:J54" si="15">I49-D49</f>
        <v>13.443017959594762</v>
      </c>
      <c r="K49">
        <f>2^(-J49)</f>
        <v>8.9794215786312865E-5</v>
      </c>
      <c r="L49">
        <f>AVERAGE(D49:D61)</f>
        <v>19.797721703847248</v>
      </c>
      <c r="M49">
        <f>AVERAGE(I49:I61)</f>
        <v>32.830596129099526</v>
      </c>
      <c r="N49">
        <f>M49-L49</f>
        <v>13.032874425252277</v>
      </c>
      <c r="O49">
        <f t="shared" si="7"/>
        <v>0.41014353434248463</v>
      </c>
      <c r="P49">
        <f t="shared" si="3"/>
        <v>0.7525484986111034</v>
      </c>
    </row>
    <row r="50" spans="1:16" x14ac:dyDescent="0.2">
      <c r="A50">
        <v>2</v>
      </c>
      <c r="B50" t="s">
        <v>49</v>
      </c>
      <c r="C50" t="s">
        <v>50</v>
      </c>
      <c r="D50">
        <v>19.611883163452148</v>
      </c>
      <c r="E50" s="12" t="s">
        <v>113</v>
      </c>
      <c r="F50">
        <v>2</v>
      </c>
      <c r="G50" t="s">
        <v>114</v>
      </c>
      <c r="H50" t="s">
        <v>50</v>
      </c>
      <c r="I50">
        <v>31.867538452148438</v>
      </c>
      <c r="J50">
        <f t="shared" si="15"/>
        <v>12.255655288696289</v>
      </c>
      <c r="K50">
        <f t="shared" ref="K50:K54" si="16">2^(-J50)</f>
        <v>2.0449379826487196E-4</v>
      </c>
      <c r="N50">
        <v>13.032874425252277</v>
      </c>
      <c r="O50">
        <f t="shared" si="7"/>
        <v>-0.7772191365559884</v>
      </c>
      <c r="P50">
        <f t="shared" si="3"/>
        <v>1.7138242091866296</v>
      </c>
    </row>
    <row r="51" spans="1:16" x14ac:dyDescent="0.2">
      <c r="A51">
        <v>3</v>
      </c>
      <c r="B51" t="s">
        <v>52</v>
      </c>
      <c r="C51" t="s">
        <v>53</v>
      </c>
      <c r="D51">
        <v>18.9066162109375</v>
      </c>
      <c r="E51" s="12" t="s">
        <v>21</v>
      </c>
      <c r="F51">
        <v>3</v>
      </c>
      <c r="G51" t="s">
        <v>115</v>
      </c>
      <c r="H51" t="s">
        <v>53</v>
      </c>
      <c r="I51">
        <v>31.722114562988281</v>
      </c>
      <c r="J51">
        <f t="shared" si="15"/>
        <v>12.815498352050781</v>
      </c>
      <c r="K51">
        <f t="shared" si="16"/>
        <v>1.3872367539866394E-4</v>
      </c>
      <c r="N51">
        <v>13.032874425252277</v>
      </c>
      <c r="O51">
        <f t="shared" si="7"/>
        <v>-0.21737607320149621</v>
      </c>
      <c r="P51">
        <f t="shared" si="3"/>
        <v>1.1626171321715737</v>
      </c>
    </row>
    <row r="52" spans="1:16" x14ac:dyDescent="0.2">
      <c r="A52">
        <v>4</v>
      </c>
      <c r="B52" t="s">
        <v>55</v>
      </c>
      <c r="C52" t="s">
        <v>56</v>
      </c>
      <c r="D52">
        <v>18.652257919311523</v>
      </c>
      <c r="E52" s="12" t="s">
        <v>21</v>
      </c>
      <c r="F52">
        <v>4</v>
      </c>
      <c r="G52" t="s">
        <v>116</v>
      </c>
      <c r="H52" t="s">
        <v>56</v>
      </c>
      <c r="I52">
        <v>31.600637435913086</v>
      </c>
      <c r="J52">
        <f t="shared" si="15"/>
        <v>12.948379516601563</v>
      </c>
      <c r="K52">
        <f t="shared" si="16"/>
        <v>1.2651714128434193E-4</v>
      </c>
      <c r="N52">
        <v>13.032874425252277</v>
      </c>
      <c r="O52">
        <f t="shared" si="7"/>
        <v>-8.4494908650714962E-2</v>
      </c>
      <c r="P52">
        <f t="shared" si="3"/>
        <v>1.0603164567824321</v>
      </c>
    </row>
    <row r="53" spans="1:16" x14ac:dyDescent="0.2">
      <c r="A53">
        <v>5</v>
      </c>
      <c r="B53" t="s">
        <v>58</v>
      </c>
      <c r="C53" t="s">
        <v>59</v>
      </c>
      <c r="D53">
        <v>21.642402648925781</v>
      </c>
      <c r="E53" s="12" t="s">
        <v>117</v>
      </c>
      <c r="F53">
        <v>5</v>
      </c>
      <c r="G53" t="s">
        <v>118</v>
      </c>
      <c r="H53" t="s">
        <v>59</v>
      </c>
      <c r="I53">
        <v>34.206581115722656</v>
      </c>
      <c r="J53">
        <f t="shared" si="15"/>
        <v>12.564178466796875</v>
      </c>
      <c r="K53">
        <f t="shared" si="16"/>
        <v>1.6512217883202788E-4</v>
      </c>
      <c r="N53">
        <v>13.032874425252277</v>
      </c>
      <c r="O53">
        <f t="shared" si="7"/>
        <v>-0.46869595845540246</v>
      </c>
      <c r="P53">
        <f t="shared" si="3"/>
        <v>1.3838580434083791</v>
      </c>
    </row>
    <row r="54" spans="1:16" x14ac:dyDescent="0.2">
      <c r="A54">
        <v>6</v>
      </c>
      <c r="B54" t="s">
        <v>61</v>
      </c>
      <c r="C54" t="s">
        <v>62</v>
      </c>
      <c r="D54">
        <v>20.036052703857422</v>
      </c>
      <c r="E54" s="12" t="s">
        <v>21</v>
      </c>
      <c r="F54">
        <v>6</v>
      </c>
      <c r="G54" t="s">
        <v>119</v>
      </c>
      <c r="H54" t="s">
        <v>62</v>
      </c>
      <c r="I54">
        <v>33.618412017822266</v>
      </c>
      <c r="J54">
        <f t="shared" si="15"/>
        <v>13.582359313964844</v>
      </c>
      <c r="K54">
        <f t="shared" si="16"/>
        <v>8.152718265418577E-5</v>
      </c>
      <c r="N54">
        <v>13.032874425252277</v>
      </c>
      <c r="O54">
        <f t="shared" si="7"/>
        <v>0.54948488871256629</v>
      </c>
      <c r="P54">
        <f t="shared" si="3"/>
        <v>0.6832640428466511</v>
      </c>
    </row>
    <row r="55" spans="1:16" x14ac:dyDescent="0.2">
      <c r="E55" s="12"/>
    </row>
    <row r="56" spans="1:16" x14ac:dyDescent="0.2">
      <c r="A56">
        <v>7</v>
      </c>
      <c r="B56" t="s">
        <v>64</v>
      </c>
      <c r="C56" t="s">
        <v>65</v>
      </c>
      <c r="D56">
        <v>20.012413024902344</v>
      </c>
      <c r="E56" s="12" t="s">
        <v>23</v>
      </c>
      <c r="F56">
        <v>7</v>
      </c>
      <c r="G56" t="s">
        <v>120</v>
      </c>
      <c r="H56" t="s">
        <v>65</v>
      </c>
      <c r="I56">
        <v>33.295864105224609</v>
      </c>
      <c r="J56">
        <f t="shared" ref="J56:J61" si="17">I56-D56</f>
        <v>13.283451080322266</v>
      </c>
      <c r="K56">
        <f>2^(-J56)</f>
        <v>1.0029580740370302E-4</v>
      </c>
      <c r="N56">
        <v>13.032874425252277</v>
      </c>
      <c r="O56">
        <f t="shared" si="7"/>
        <v>0.25057665506998816</v>
      </c>
      <c r="P56">
        <f t="shared" si="3"/>
        <v>0.84056037037243092</v>
      </c>
    </row>
    <row r="57" spans="1:16" x14ac:dyDescent="0.2">
      <c r="A57">
        <v>8</v>
      </c>
      <c r="B57" t="s">
        <v>67</v>
      </c>
      <c r="C57" t="s">
        <v>68</v>
      </c>
      <c r="D57">
        <v>20.607095718383789</v>
      </c>
      <c r="E57" s="12" t="s">
        <v>23</v>
      </c>
      <c r="F57">
        <v>8</v>
      </c>
      <c r="G57" t="s">
        <v>121</v>
      </c>
      <c r="H57" t="s">
        <v>68</v>
      </c>
      <c r="I57">
        <v>33.096199035644531</v>
      </c>
      <c r="J57">
        <f t="shared" si="17"/>
        <v>12.489103317260742</v>
      </c>
      <c r="K57">
        <f t="shared" ref="K57:K61" si="18">2^(-J57)</f>
        <v>1.7394232971952163E-4</v>
      </c>
      <c r="N57">
        <v>13.032874425252277</v>
      </c>
      <c r="O57">
        <f t="shared" si="7"/>
        <v>-0.54377110799153527</v>
      </c>
      <c r="P57">
        <f t="shared" si="3"/>
        <v>1.4577780754481098</v>
      </c>
    </row>
    <row r="58" spans="1:16" x14ac:dyDescent="0.2">
      <c r="A58">
        <v>9</v>
      </c>
      <c r="B58" t="s">
        <v>71</v>
      </c>
      <c r="C58" t="s">
        <v>72</v>
      </c>
      <c r="D58">
        <v>19.691986083984375</v>
      </c>
      <c r="E58" s="12" t="s">
        <v>23</v>
      </c>
      <c r="F58">
        <v>9</v>
      </c>
      <c r="G58" t="s">
        <v>122</v>
      </c>
      <c r="H58" t="s">
        <v>72</v>
      </c>
      <c r="I58">
        <v>33.381633758544922</v>
      </c>
      <c r="J58">
        <f t="shared" si="17"/>
        <v>13.689647674560547</v>
      </c>
      <c r="K58">
        <f t="shared" si="18"/>
        <v>7.5684234016357279E-5</v>
      </c>
      <c r="N58">
        <v>13.032874425252277</v>
      </c>
      <c r="O58">
        <f t="shared" si="7"/>
        <v>0.65677324930826941</v>
      </c>
      <c r="P58">
        <f t="shared" si="3"/>
        <v>0.6342953850511025</v>
      </c>
    </row>
    <row r="59" spans="1:16" x14ac:dyDescent="0.2">
      <c r="A59">
        <v>10</v>
      </c>
      <c r="B59" t="s">
        <v>74</v>
      </c>
      <c r="C59" t="s">
        <v>75</v>
      </c>
      <c r="D59">
        <v>20.615880966186523</v>
      </c>
      <c r="E59" s="12" t="s">
        <v>23</v>
      </c>
      <c r="F59">
        <v>10</v>
      </c>
      <c r="G59" t="s">
        <v>123</v>
      </c>
      <c r="H59" t="s">
        <v>75</v>
      </c>
      <c r="I59">
        <v>33.356258392333984</v>
      </c>
      <c r="J59">
        <f t="shared" si="17"/>
        <v>12.740377426147461</v>
      </c>
      <c r="K59">
        <f t="shared" si="18"/>
        <v>1.4613836315312002E-4</v>
      </c>
      <c r="N59">
        <v>13.032874425252277</v>
      </c>
      <c r="O59">
        <f t="shared" si="7"/>
        <v>-0.29249699910481652</v>
      </c>
      <c r="P59">
        <f t="shared" si="3"/>
        <v>1.2247582410216684</v>
      </c>
    </row>
    <row r="60" spans="1:16" x14ac:dyDescent="0.2">
      <c r="A60">
        <v>11</v>
      </c>
      <c r="B60" t="s">
        <v>77</v>
      </c>
      <c r="C60" t="s">
        <v>78</v>
      </c>
      <c r="D60">
        <v>20.791423797607422</v>
      </c>
      <c r="E60" s="12" t="s">
        <v>23</v>
      </c>
      <c r="F60">
        <v>11</v>
      </c>
      <c r="G60" t="s">
        <v>124</v>
      </c>
      <c r="H60" t="s">
        <v>78</v>
      </c>
      <c r="I60">
        <v>33.576004028320313</v>
      </c>
      <c r="J60">
        <f t="shared" si="17"/>
        <v>12.784580230712891</v>
      </c>
      <c r="K60">
        <f t="shared" si="18"/>
        <v>1.4172872120778399E-4</v>
      </c>
      <c r="N60">
        <v>13.032874425252277</v>
      </c>
      <c r="O60">
        <f t="shared" si="7"/>
        <v>-0.24829419453938684</v>
      </c>
      <c r="P60">
        <f t="shared" si="3"/>
        <v>1.1878018580707641</v>
      </c>
    </row>
    <row r="61" spans="1:16" x14ac:dyDescent="0.2">
      <c r="A61">
        <v>12</v>
      </c>
      <c r="B61" t="s">
        <v>80</v>
      </c>
      <c r="C61" t="s">
        <v>81</v>
      </c>
      <c r="D61">
        <v>18.205829620361328</v>
      </c>
      <c r="E61" s="12" t="s">
        <v>23</v>
      </c>
      <c r="F61">
        <v>12</v>
      </c>
      <c r="G61" t="s">
        <v>125</v>
      </c>
      <c r="H61" t="s">
        <v>81</v>
      </c>
      <c r="I61">
        <v>32.004074096679687</v>
      </c>
      <c r="J61">
        <f t="shared" si="17"/>
        <v>13.798244476318359</v>
      </c>
      <c r="K61">
        <f t="shared" si="18"/>
        <v>7.0196349097930918E-5</v>
      </c>
      <c r="N61">
        <v>13.032874425252277</v>
      </c>
      <c r="O61">
        <f t="shared" si="7"/>
        <v>0.76537005106608191</v>
      </c>
      <c r="P61">
        <f t="shared" si="3"/>
        <v>0.58830244976292712</v>
      </c>
    </row>
    <row r="63" spans="1:16" x14ac:dyDescent="0.2">
      <c r="A63" t="s">
        <v>40</v>
      </c>
      <c r="F63" s="11" t="s">
        <v>126</v>
      </c>
    </row>
    <row r="64" spans="1:16" x14ac:dyDescent="0.2">
      <c r="A64">
        <v>1</v>
      </c>
      <c r="B64" t="s">
        <v>45</v>
      </c>
      <c r="C64" t="s">
        <v>46</v>
      </c>
      <c r="D64">
        <v>18.7988185882568</v>
      </c>
      <c r="E64" s="12" t="s">
        <v>21</v>
      </c>
      <c r="F64">
        <v>1</v>
      </c>
      <c r="G64" t="s">
        <v>127</v>
      </c>
      <c r="H64" t="s">
        <v>46</v>
      </c>
      <c r="I64">
        <v>22.955820083618164</v>
      </c>
      <c r="J64">
        <f t="shared" ref="J64:J69" si="19">I64-D64</f>
        <v>4.1570014953613637</v>
      </c>
      <c r="K64">
        <f>2^(-J64)</f>
        <v>5.6055451877060902E-2</v>
      </c>
      <c r="L64">
        <f>AVERAGE(D64:D76)</f>
        <v>19.797721703847248</v>
      </c>
      <c r="M64">
        <f>AVERAGE(I64:I76)</f>
        <v>22.99018383026123</v>
      </c>
      <c r="N64">
        <f>M64-L64</f>
        <v>3.1924621264139823</v>
      </c>
      <c r="O64">
        <f t="shared" si="7"/>
        <v>0.96453936894738135</v>
      </c>
      <c r="P64">
        <f t="shared" si="3"/>
        <v>0.51244200050251365</v>
      </c>
    </row>
    <row r="65" spans="1:16" x14ac:dyDescent="0.2">
      <c r="A65">
        <v>2</v>
      </c>
      <c r="B65" t="s">
        <v>49</v>
      </c>
      <c r="C65" t="s">
        <v>50</v>
      </c>
      <c r="D65">
        <v>19.611883163452148</v>
      </c>
      <c r="E65" s="12" t="s">
        <v>21</v>
      </c>
      <c r="F65">
        <v>2</v>
      </c>
      <c r="G65" t="s">
        <v>128</v>
      </c>
      <c r="H65" t="s">
        <v>50</v>
      </c>
      <c r="I65">
        <v>22.414764404296875</v>
      </c>
      <c r="J65">
        <f t="shared" si="19"/>
        <v>2.8028812408447266</v>
      </c>
      <c r="K65">
        <f t="shared" ref="K65:K69" si="20">2^(-J65)</f>
        <v>0.14330081890625776</v>
      </c>
      <c r="N65">
        <v>3.1924621264139823</v>
      </c>
      <c r="O65">
        <f t="shared" si="7"/>
        <v>-0.38958088556925574</v>
      </c>
      <c r="P65">
        <f t="shared" si="3"/>
        <v>1.310012779399637</v>
      </c>
    </row>
    <row r="66" spans="1:16" x14ac:dyDescent="0.2">
      <c r="A66">
        <v>3</v>
      </c>
      <c r="B66" t="s">
        <v>52</v>
      </c>
      <c r="C66" t="s">
        <v>53</v>
      </c>
      <c r="D66">
        <v>18.9066162109375</v>
      </c>
      <c r="E66" s="12" t="s">
        <v>21</v>
      </c>
      <c r="F66">
        <v>3</v>
      </c>
      <c r="G66" t="s">
        <v>129</v>
      </c>
      <c r="H66" t="s">
        <v>53</v>
      </c>
      <c r="I66">
        <v>22.600845336914062</v>
      </c>
      <c r="J66">
        <f t="shared" si="19"/>
        <v>3.6942291259765625</v>
      </c>
      <c r="K66">
        <f t="shared" si="20"/>
        <v>7.7254933357290848E-2</v>
      </c>
      <c r="N66">
        <v>3.1924621264139823</v>
      </c>
      <c r="O66">
        <f t="shared" si="7"/>
        <v>0.5017669995625802</v>
      </c>
      <c r="P66">
        <f t="shared" si="3"/>
        <v>0.70624125348455236</v>
      </c>
    </row>
    <row r="67" spans="1:16" x14ac:dyDescent="0.2">
      <c r="A67">
        <v>4</v>
      </c>
      <c r="B67" t="s">
        <v>55</v>
      </c>
      <c r="C67" t="s">
        <v>56</v>
      </c>
      <c r="D67">
        <v>18.652257919311523</v>
      </c>
      <c r="E67" s="12" t="s">
        <v>21</v>
      </c>
      <c r="F67">
        <v>4</v>
      </c>
      <c r="G67" t="s">
        <v>130</v>
      </c>
      <c r="H67" t="s">
        <v>56</v>
      </c>
      <c r="I67">
        <v>21.339010238647461</v>
      </c>
      <c r="J67">
        <f t="shared" si="19"/>
        <v>2.6867523193359375</v>
      </c>
      <c r="K67">
        <f t="shared" si="20"/>
        <v>0.15531269688676647</v>
      </c>
      <c r="N67">
        <v>3.1924621264139823</v>
      </c>
      <c r="O67">
        <f t="shared" si="7"/>
        <v>-0.5057098070780448</v>
      </c>
      <c r="P67">
        <f t="shared" si="3"/>
        <v>1.4198217377793463</v>
      </c>
    </row>
    <row r="68" spans="1:16" x14ac:dyDescent="0.2">
      <c r="A68">
        <v>5</v>
      </c>
      <c r="B68" t="s">
        <v>58</v>
      </c>
      <c r="C68" t="s">
        <v>59</v>
      </c>
      <c r="D68">
        <v>21.642402648925781</v>
      </c>
      <c r="E68" s="12" t="s">
        <v>21</v>
      </c>
      <c r="F68">
        <v>5</v>
      </c>
      <c r="G68" t="s">
        <v>131</v>
      </c>
      <c r="H68" t="s">
        <v>59</v>
      </c>
      <c r="I68">
        <v>24.189105987548828</v>
      </c>
      <c r="J68">
        <f t="shared" si="19"/>
        <v>2.5467033386230469</v>
      </c>
      <c r="K68">
        <f t="shared" si="20"/>
        <v>0.17114566570111961</v>
      </c>
      <c r="N68">
        <v>3.1924621264139823</v>
      </c>
      <c r="O68">
        <f t="shared" si="7"/>
        <v>-0.64575878779093543</v>
      </c>
      <c r="P68">
        <f t="shared" si="3"/>
        <v>1.5645619537875102</v>
      </c>
    </row>
    <row r="69" spans="1:16" x14ac:dyDescent="0.2">
      <c r="A69">
        <v>6</v>
      </c>
      <c r="B69" t="s">
        <v>61</v>
      </c>
      <c r="C69" t="s">
        <v>62</v>
      </c>
      <c r="D69">
        <v>20.036052703857422</v>
      </c>
      <c r="E69" s="12" t="s">
        <v>98</v>
      </c>
      <c r="F69">
        <v>6</v>
      </c>
      <c r="G69" t="s">
        <v>132</v>
      </c>
      <c r="H69" t="s">
        <v>62</v>
      </c>
      <c r="I69">
        <v>23.328300476074219</v>
      </c>
      <c r="J69">
        <f t="shared" si="19"/>
        <v>3.2922477722167969</v>
      </c>
      <c r="K69">
        <f t="shared" si="20"/>
        <v>0.10207859113921182</v>
      </c>
      <c r="N69">
        <v>3.1924621264139823</v>
      </c>
      <c r="O69">
        <f t="shared" si="7"/>
        <v>9.9785645802814571E-2</v>
      </c>
      <c r="P69">
        <f t="shared" ref="P69:P105" si="21">2^(-O69)</f>
        <v>0.93317163095177869</v>
      </c>
    </row>
    <row r="70" spans="1:16" x14ac:dyDescent="0.2">
      <c r="E70" s="12"/>
    </row>
    <row r="71" spans="1:16" x14ac:dyDescent="0.2">
      <c r="A71">
        <v>7</v>
      </c>
      <c r="B71" t="s">
        <v>64</v>
      </c>
      <c r="C71" t="s">
        <v>65</v>
      </c>
      <c r="D71">
        <v>20.012413024902344</v>
      </c>
      <c r="E71" s="12" t="s">
        <v>23</v>
      </c>
      <c r="F71">
        <v>7</v>
      </c>
      <c r="G71" t="s">
        <v>133</v>
      </c>
      <c r="H71" t="s">
        <v>65</v>
      </c>
      <c r="I71">
        <v>22.958755493164063</v>
      </c>
      <c r="J71">
        <f t="shared" ref="J71:J76" si="22">I71-D71</f>
        <v>2.9463424682617187</v>
      </c>
      <c r="K71">
        <f>2^(-J71)</f>
        <v>0.12973660816817101</v>
      </c>
      <c r="N71">
        <v>3.1924621264139823</v>
      </c>
      <c r="O71">
        <f t="shared" si="7"/>
        <v>-0.24611965815226355</v>
      </c>
      <c r="P71">
        <f t="shared" si="21"/>
        <v>1.1860128640817245</v>
      </c>
    </row>
    <row r="72" spans="1:16" x14ac:dyDescent="0.2">
      <c r="A72">
        <v>8</v>
      </c>
      <c r="B72" t="s">
        <v>67</v>
      </c>
      <c r="C72" t="s">
        <v>68</v>
      </c>
      <c r="D72">
        <v>20.607095718383789</v>
      </c>
      <c r="E72" s="12" t="s">
        <v>134</v>
      </c>
      <c r="F72">
        <v>8</v>
      </c>
      <c r="G72" t="s">
        <v>135</v>
      </c>
      <c r="H72" t="s">
        <v>68</v>
      </c>
      <c r="I72">
        <v>20.394901275634766</v>
      </c>
      <c r="J72">
        <f t="shared" si="22"/>
        <v>-0.21219444274902344</v>
      </c>
      <c r="K72">
        <f t="shared" ref="K72:K76" si="23">2^(-J72)</f>
        <v>1.1584489284582589</v>
      </c>
      <c r="N72">
        <v>3.1924621264139823</v>
      </c>
      <c r="O72">
        <f t="shared" si="7"/>
        <v>-3.4046565691630057</v>
      </c>
      <c r="P72">
        <f t="shared" si="21"/>
        <v>10.590190008299134</v>
      </c>
    </row>
    <row r="73" spans="1:16" x14ac:dyDescent="0.2">
      <c r="A73">
        <v>9</v>
      </c>
      <c r="B73" t="s">
        <v>71</v>
      </c>
      <c r="C73" t="s">
        <v>72</v>
      </c>
      <c r="D73">
        <v>19.691986083984375</v>
      </c>
      <c r="E73" s="12" t="s">
        <v>23</v>
      </c>
      <c r="F73">
        <v>9</v>
      </c>
      <c r="G73" t="s">
        <v>136</v>
      </c>
      <c r="H73" t="s">
        <v>72</v>
      </c>
      <c r="I73">
        <v>23.913747787475586</v>
      </c>
      <c r="J73">
        <f t="shared" si="22"/>
        <v>4.2217617034912109</v>
      </c>
      <c r="K73">
        <f t="shared" si="23"/>
        <v>5.35948540646458E-2</v>
      </c>
      <c r="N73">
        <v>3.1924621264139823</v>
      </c>
      <c r="O73">
        <f t="shared" si="7"/>
        <v>1.0292995770772286</v>
      </c>
      <c r="P73">
        <f t="shared" si="21"/>
        <v>0.48994795892041199</v>
      </c>
    </row>
    <row r="74" spans="1:16" x14ac:dyDescent="0.2">
      <c r="A74">
        <v>10</v>
      </c>
      <c r="B74" t="s">
        <v>74</v>
      </c>
      <c r="C74" t="s">
        <v>75</v>
      </c>
      <c r="D74">
        <v>20.615880966186523</v>
      </c>
      <c r="E74" s="12" t="s">
        <v>23</v>
      </c>
      <c r="F74">
        <v>10</v>
      </c>
      <c r="G74" t="s">
        <v>137</v>
      </c>
      <c r="H74" t="s">
        <v>75</v>
      </c>
      <c r="I74">
        <v>25.11322021484375</v>
      </c>
      <c r="J74">
        <f t="shared" si="22"/>
        <v>4.4973392486572266</v>
      </c>
      <c r="K74">
        <f t="shared" si="23"/>
        <v>4.4275756005838378E-2</v>
      </c>
      <c r="N74">
        <v>3.1924621264139823</v>
      </c>
      <c r="O74">
        <f t="shared" si="7"/>
        <v>1.3048771222432443</v>
      </c>
      <c r="P74">
        <f t="shared" si="21"/>
        <v>0.40475558079797996</v>
      </c>
    </row>
    <row r="75" spans="1:16" x14ac:dyDescent="0.2">
      <c r="A75">
        <v>11</v>
      </c>
      <c r="B75" t="s">
        <v>77</v>
      </c>
      <c r="C75" t="s">
        <v>78</v>
      </c>
      <c r="D75">
        <v>20.791423797607422</v>
      </c>
      <c r="E75" s="12" t="s">
        <v>23</v>
      </c>
      <c r="F75">
        <v>11</v>
      </c>
      <c r="G75" t="s">
        <v>138</v>
      </c>
      <c r="H75" t="s">
        <v>78</v>
      </c>
      <c r="I75">
        <v>23.35136604309082</v>
      </c>
      <c r="J75">
        <f t="shared" si="22"/>
        <v>2.5599422454833984</v>
      </c>
      <c r="K75">
        <f t="shared" si="23"/>
        <v>0.16958232957939307</v>
      </c>
      <c r="N75">
        <v>3.1924621264139823</v>
      </c>
      <c r="O75">
        <f t="shared" si="7"/>
        <v>-0.63251988093058387</v>
      </c>
      <c r="P75">
        <f t="shared" si="21"/>
        <v>1.5502704074195959</v>
      </c>
    </row>
    <row r="76" spans="1:16" x14ac:dyDescent="0.2">
      <c r="A76">
        <v>12</v>
      </c>
      <c r="B76" t="s">
        <v>80</v>
      </c>
      <c r="C76" t="s">
        <v>81</v>
      </c>
      <c r="D76">
        <v>18.205829620361328</v>
      </c>
      <c r="E76" s="12" t="s">
        <v>23</v>
      </c>
      <c r="F76">
        <v>12</v>
      </c>
      <c r="G76" t="s">
        <v>139</v>
      </c>
      <c r="H76" t="s">
        <v>81</v>
      </c>
      <c r="I76">
        <v>23.322368621826172</v>
      </c>
      <c r="J76">
        <f t="shared" si="22"/>
        <v>5.1165390014648438</v>
      </c>
      <c r="K76">
        <f t="shared" si="23"/>
        <v>2.8824931677240193E-2</v>
      </c>
      <c r="N76">
        <v>3.1924621264139823</v>
      </c>
      <c r="O76">
        <f t="shared" si="7"/>
        <v>1.9240768750508614</v>
      </c>
      <c r="P76">
        <f t="shared" si="21"/>
        <v>0.26350881419043376</v>
      </c>
    </row>
    <row r="78" spans="1:16" x14ac:dyDescent="0.2">
      <c r="A78" t="s">
        <v>40</v>
      </c>
      <c r="F78" s="11" t="s">
        <v>140</v>
      </c>
    </row>
    <row r="79" spans="1:16" x14ac:dyDescent="0.2">
      <c r="A79">
        <v>1</v>
      </c>
      <c r="B79" t="s">
        <v>45</v>
      </c>
      <c r="C79" t="s">
        <v>46</v>
      </c>
      <c r="D79">
        <v>18.7988185882568</v>
      </c>
      <c r="E79" s="12" t="s">
        <v>21</v>
      </c>
      <c r="F79">
        <v>1</v>
      </c>
      <c r="G79" t="s">
        <v>141</v>
      </c>
      <c r="H79" t="s">
        <v>46</v>
      </c>
      <c r="I79">
        <v>31.939128875732422</v>
      </c>
      <c r="J79">
        <f t="shared" ref="J79:J84" si="24">I79-D79</f>
        <v>13.140310287475621</v>
      </c>
      <c r="K79">
        <f>2^(-J79)</f>
        <v>1.1075732320847313E-4</v>
      </c>
      <c r="L79">
        <f>AVERAGE(D79:D91)</f>
        <v>19.797721703847248</v>
      </c>
      <c r="M79">
        <f>AVERAGE(I79:I91)</f>
        <v>32.81486908594767</v>
      </c>
      <c r="N79">
        <f>M79-L79</f>
        <v>13.017147382100422</v>
      </c>
      <c r="O79">
        <f t="shared" si="7"/>
        <v>0.12316290537519947</v>
      </c>
      <c r="P79">
        <f t="shared" si="21"/>
        <v>0.91817247879674724</v>
      </c>
    </row>
    <row r="80" spans="1:16" x14ac:dyDescent="0.2">
      <c r="A80">
        <v>2</v>
      </c>
      <c r="B80" t="s">
        <v>49</v>
      </c>
      <c r="C80" t="s">
        <v>50</v>
      </c>
      <c r="D80">
        <v>19.611883163452148</v>
      </c>
      <c r="E80" s="12" t="s">
        <v>21</v>
      </c>
      <c r="F80">
        <v>2</v>
      </c>
      <c r="G80" t="s">
        <v>142</v>
      </c>
      <c r="H80" t="s">
        <v>50</v>
      </c>
      <c r="I80">
        <v>32.665145874023438</v>
      </c>
      <c r="J80">
        <f t="shared" si="24"/>
        <v>13.053262710571289</v>
      </c>
      <c r="K80">
        <f t="shared" ref="K80:K84" si="25">2^(-J80)</f>
        <v>1.1764578795247003E-4</v>
      </c>
      <c r="N80">
        <v>13.017147382100422</v>
      </c>
      <c r="O80">
        <f t="shared" si="7"/>
        <v>3.611532847086707E-2</v>
      </c>
      <c r="P80">
        <f t="shared" si="21"/>
        <v>0.97527749511422235</v>
      </c>
    </row>
    <row r="81" spans="1:16" x14ac:dyDescent="0.2">
      <c r="A81">
        <v>3</v>
      </c>
      <c r="B81" t="s">
        <v>52</v>
      </c>
      <c r="C81" t="s">
        <v>53</v>
      </c>
      <c r="D81">
        <v>18.9066162109375</v>
      </c>
      <c r="E81" s="12" t="s">
        <v>98</v>
      </c>
      <c r="F81">
        <v>3</v>
      </c>
      <c r="G81" t="s">
        <v>143</v>
      </c>
      <c r="H81" t="s">
        <v>53</v>
      </c>
      <c r="I81">
        <v>31.749334335327148</v>
      </c>
      <c r="J81">
        <f t="shared" si="24"/>
        <v>12.842718124389648</v>
      </c>
      <c r="K81">
        <f t="shared" si="25"/>
        <v>1.3613086957305182E-4</v>
      </c>
      <c r="N81">
        <v>13.017147382100422</v>
      </c>
      <c r="O81">
        <f t="shared" si="7"/>
        <v>-0.17442925771077356</v>
      </c>
      <c r="P81">
        <f t="shared" si="21"/>
        <v>1.1285178653277859</v>
      </c>
    </row>
    <row r="82" spans="1:16" x14ac:dyDescent="0.2">
      <c r="A82">
        <v>4</v>
      </c>
      <c r="B82" t="s">
        <v>55</v>
      </c>
      <c r="C82" t="s">
        <v>56</v>
      </c>
      <c r="D82">
        <v>18.652257919311523</v>
      </c>
      <c r="E82" s="12" t="s">
        <v>21</v>
      </c>
      <c r="F82">
        <v>4</v>
      </c>
      <c r="G82" t="s">
        <v>144</v>
      </c>
      <c r="H82" t="s">
        <v>56</v>
      </c>
      <c r="I82">
        <v>31.13934326171875</v>
      </c>
      <c r="J82">
        <f t="shared" si="24"/>
        <v>12.487085342407227</v>
      </c>
      <c r="K82">
        <f t="shared" si="25"/>
        <v>1.7418580241541337E-4</v>
      </c>
      <c r="N82">
        <v>13.017147382100422</v>
      </c>
      <c r="O82">
        <f t="shared" si="7"/>
        <v>-0.53006203969319543</v>
      </c>
      <c r="P82">
        <f t="shared" si="21"/>
        <v>1.4439912896226925</v>
      </c>
    </row>
    <row r="83" spans="1:16" x14ac:dyDescent="0.2">
      <c r="A83">
        <v>5</v>
      </c>
      <c r="B83" t="s">
        <v>58</v>
      </c>
      <c r="C83" t="s">
        <v>59</v>
      </c>
      <c r="D83">
        <v>21.642402648925781</v>
      </c>
      <c r="E83" s="12" t="s">
        <v>145</v>
      </c>
      <c r="F83">
        <v>5</v>
      </c>
      <c r="G83" t="s">
        <v>146</v>
      </c>
      <c r="H83" t="s">
        <v>59</v>
      </c>
      <c r="I83">
        <v>33.454544067382813</v>
      </c>
      <c r="J83">
        <f t="shared" si="24"/>
        <v>11.812141418457031</v>
      </c>
      <c r="K83">
        <f t="shared" si="25"/>
        <v>2.7809368056786772E-4</v>
      </c>
      <c r="N83">
        <v>13.017147382100422</v>
      </c>
      <c r="O83">
        <f t="shared" ref="O83:O106" si="26">J83-N83</f>
        <v>-1.2050059636433907</v>
      </c>
      <c r="P83">
        <f t="shared" si="21"/>
        <v>2.3053822232964198</v>
      </c>
    </row>
    <row r="84" spans="1:16" x14ac:dyDescent="0.2">
      <c r="A84">
        <v>6</v>
      </c>
      <c r="B84" t="s">
        <v>61</v>
      </c>
      <c r="C84" t="s">
        <v>62</v>
      </c>
      <c r="D84">
        <v>20.036052703857422</v>
      </c>
      <c r="E84" s="12" t="s">
        <v>21</v>
      </c>
      <c r="F84">
        <v>6</v>
      </c>
      <c r="G84" t="s">
        <v>147</v>
      </c>
      <c r="H84" t="s">
        <v>62</v>
      </c>
      <c r="I84">
        <v>33.24224853515625</v>
      </c>
      <c r="J84">
        <f t="shared" si="24"/>
        <v>13.206195831298828</v>
      </c>
      <c r="K84">
        <f t="shared" si="25"/>
        <v>1.0581297527734195E-4</v>
      </c>
      <c r="N84">
        <v>13.017147382100422</v>
      </c>
      <c r="O84">
        <f t="shared" si="26"/>
        <v>0.18904844919840613</v>
      </c>
      <c r="P84">
        <f t="shared" si="21"/>
        <v>0.877184090269017</v>
      </c>
    </row>
    <row r="85" spans="1:16" x14ac:dyDescent="0.2">
      <c r="E85" s="12"/>
    </row>
    <row r="86" spans="1:16" x14ac:dyDescent="0.2">
      <c r="A86">
        <v>7</v>
      </c>
      <c r="B86" t="s">
        <v>64</v>
      </c>
      <c r="C86" t="s">
        <v>65</v>
      </c>
      <c r="D86">
        <v>20.012413024902344</v>
      </c>
      <c r="E86" s="12" t="s">
        <v>148</v>
      </c>
      <c r="F86">
        <v>7</v>
      </c>
      <c r="G86" t="s">
        <v>149</v>
      </c>
      <c r="H86" t="s">
        <v>65</v>
      </c>
      <c r="I86">
        <v>33.233470916748047</v>
      </c>
      <c r="J86">
        <f t="shared" ref="J86:J91" si="27">I86-D86</f>
        <v>13.221057891845703</v>
      </c>
      <c r="K86">
        <f>2^(-J86)</f>
        <v>1.0472852817959552E-4</v>
      </c>
      <c r="N86">
        <v>13.017147382100422</v>
      </c>
      <c r="O86">
        <f t="shared" si="26"/>
        <v>0.20391050974528113</v>
      </c>
      <c r="P86">
        <f t="shared" si="21"/>
        <v>0.86819407993816367</v>
      </c>
    </row>
    <row r="87" spans="1:16" x14ac:dyDescent="0.2">
      <c r="A87">
        <v>8</v>
      </c>
      <c r="B87" t="s">
        <v>67</v>
      </c>
      <c r="C87" t="s">
        <v>68</v>
      </c>
      <c r="D87">
        <v>20.607095718383789</v>
      </c>
      <c r="E87" s="12" t="s">
        <v>148</v>
      </c>
      <c r="F87">
        <v>8</v>
      </c>
      <c r="G87" t="s">
        <v>150</v>
      </c>
      <c r="H87" t="s">
        <v>68</v>
      </c>
      <c r="I87">
        <v>33.652809143066406</v>
      </c>
      <c r="J87">
        <f t="shared" si="27"/>
        <v>13.045713424682617</v>
      </c>
      <c r="K87">
        <f t="shared" ref="K87:K91" si="28">2^(-J87)</f>
        <v>1.1826301435097671E-4</v>
      </c>
      <c r="N87">
        <v>13.017147382100422</v>
      </c>
      <c r="O87">
        <f t="shared" si="26"/>
        <v>2.8566042582195195E-2</v>
      </c>
      <c r="P87">
        <f t="shared" si="21"/>
        <v>0.98039427002244961</v>
      </c>
    </row>
    <row r="88" spans="1:16" x14ac:dyDescent="0.2">
      <c r="A88">
        <v>9</v>
      </c>
      <c r="B88" t="s">
        <v>71</v>
      </c>
      <c r="C88" t="s">
        <v>72</v>
      </c>
      <c r="D88">
        <v>19.691986083984375</v>
      </c>
      <c r="E88" s="12" t="s">
        <v>148</v>
      </c>
      <c r="F88">
        <v>9</v>
      </c>
      <c r="G88" t="s">
        <v>151</v>
      </c>
      <c r="H88" t="s">
        <v>72</v>
      </c>
      <c r="I88">
        <v>32.568874359130859</v>
      </c>
      <c r="J88">
        <f t="shared" si="27"/>
        <v>12.876888275146484</v>
      </c>
      <c r="K88">
        <f t="shared" si="28"/>
        <v>1.3294450103210799E-4</v>
      </c>
      <c r="N88">
        <v>13.017147382100422</v>
      </c>
      <c r="O88">
        <f t="shared" si="26"/>
        <v>-0.14025910695393762</v>
      </c>
      <c r="P88">
        <f t="shared" si="21"/>
        <v>1.1021030349865761</v>
      </c>
    </row>
    <row r="89" spans="1:16" x14ac:dyDescent="0.2">
      <c r="A89">
        <v>10</v>
      </c>
      <c r="B89" t="s">
        <v>74</v>
      </c>
      <c r="C89" t="s">
        <v>75</v>
      </c>
      <c r="D89">
        <v>20.615880966186523</v>
      </c>
      <c r="E89" s="12" t="s">
        <v>23</v>
      </c>
      <c r="F89">
        <v>10</v>
      </c>
      <c r="G89" t="s">
        <v>152</v>
      </c>
      <c r="H89" t="s">
        <v>75</v>
      </c>
      <c r="I89">
        <v>34.156032562255859</v>
      </c>
      <c r="J89">
        <f t="shared" si="27"/>
        <v>13.540151596069336</v>
      </c>
      <c r="K89">
        <f t="shared" si="28"/>
        <v>8.394758825784554E-5</v>
      </c>
      <c r="N89">
        <v>13.017147382100422</v>
      </c>
      <c r="O89">
        <f t="shared" si="26"/>
        <v>0.52300421396891394</v>
      </c>
      <c r="P89">
        <f t="shared" si="21"/>
        <v>0.69592116319598885</v>
      </c>
    </row>
    <row r="90" spans="1:16" x14ac:dyDescent="0.2">
      <c r="A90">
        <v>11</v>
      </c>
      <c r="B90" t="s">
        <v>77</v>
      </c>
      <c r="C90" t="s">
        <v>78</v>
      </c>
      <c r="D90">
        <v>20.791423797607422</v>
      </c>
      <c r="E90" s="12" t="s">
        <v>23</v>
      </c>
      <c r="F90">
        <v>11</v>
      </c>
      <c r="G90" t="s">
        <v>153</v>
      </c>
      <c r="H90" t="s">
        <v>78</v>
      </c>
      <c r="I90">
        <v>33.663597106933594</v>
      </c>
      <c r="J90">
        <f t="shared" si="27"/>
        <v>12.872173309326172</v>
      </c>
      <c r="K90">
        <f t="shared" si="28"/>
        <v>1.3337969639034557E-4</v>
      </c>
      <c r="N90">
        <v>13.017147382100422</v>
      </c>
      <c r="O90">
        <f t="shared" si="26"/>
        <v>-0.14497407277425012</v>
      </c>
      <c r="P90">
        <f t="shared" si="21"/>
        <v>1.1057107819892877</v>
      </c>
    </row>
    <row r="91" spans="1:16" x14ac:dyDescent="0.2">
      <c r="A91">
        <v>12</v>
      </c>
      <c r="B91" t="s">
        <v>80</v>
      </c>
      <c r="C91" t="s">
        <v>81</v>
      </c>
      <c r="D91">
        <v>18.205829620361328</v>
      </c>
      <c r="E91" s="12" t="s">
        <v>23</v>
      </c>
      <c r="F91">
        <v>12</v>
      </c>
      <c r="G91" t="s">
        <v>154</v>
      </c>
      <c r="H91" t="s">
        <v>81</v>
      </c>
      <c r="I91">
        <v>32.313899993896484</v>
      </c>
      <c r="J91">
        <f t="shared" si="27"/>
        <v>14.108070373535156</v>
      </c>
      <c r="K91">
        <f t="shared" si="28"/>
        <v>5.6630140175357661E-5</v>
      </c>
      <c r="N91">
        <v>13.017147382100422</v>
      </c>
      <c r="O91">
        <f t="shared" si="26"/>
        <v>1.0909229914347343</v>
      </c>
      <c r="P91">
        <f t="shared" si="21"/>
        <v>0.46946093200126709</v>
      </c>
    </row>
    <row r="93" spans="1:16" x14ac:dyDescent="0.2">
      <c r="A93" t="s">
        <v>40</v>
      </c>
      <c r="F93" s="11" t="s">
        <v>155</v>
      </c>
    </row>
    <row r="94" spans="1:16" x14ac:dyDescent="0.2">
      <c r="A94">
        <v>1</v>
      </c>
      <c r="B94" t="s">
        <v>45</v>
      </c>
      <c r="C94" t="s">
        <v>46</v>
      </c>
      <c r="D94">
        <v>18.7988185882568</v>
      </c>
      <c r="E94" s="12" t="s">
        <v>21</v>
      </c>
      <c r="F94">
        <v>1</v>
      </c>
      <c r="G94" t="s">
        <v>156</v>
      </c>
      <c r="H94" t="s">
        <v>46</v>
      </c>
      <c r="I94">
        <v>23.189193725585938</v>
      </c>
      <c r="J94">
        <f t="shared" ref="J94:J99" si="29">I94-D94</f>
        <v>4.3903751373291371</v>
      </c>
      <c r="K94">
        <f>2^(-J94)</f>
        <v>4.7683199825620595E-2</v>
      </c>
      <c r="L94">
        <f>AVERAGE(D94:D106)</f>
        <v>19.797721703847248</v>
      </c>
      <c r="M94">
        <f>AVERAGE(I94:I106)</f>
        <v>22.971843083699543</v>
      </c>
      <c r="N94">
        <f>M94-L94</f>
        <v>3.1741213798522949</v>
      </c>
      <c r="O94">
        <f t="shared" si="26"/>
        <v>1.2162537574768422</v>
      </c>
      <c r="P94">
        <f t="shared" si="21"/>
        <v>0.43039888410080562</v>
      </c>
    </row>
    <row r="95" spans="1:16" x14ac:dyDescent="0.2">
      <c r="A95">
        <v>2</v>
      </c>
      <c r="B95" t="s">
        <v>49</v>
      </c>
      <c r="C95" t="s">
        <v>50</v>
      </c>
      <c r="D95">
        <v>19.611883163452148</v>
      </c>
      <c r="E95" s="12" t="s">
        <v>98</v>
      </c>
      <c r="F95">
        <v>2</v>
      </c>
      <c r="G95" t="s">
        <v>157</v>
      </c>
      <c r="H95" t="s">
        <v>50</v>
      </c>
      <c r="I95">
        <v>23.510774612426758</v>
      </c>
      <c r="J95">
        <f t="shared" si="29"/>
        <v>3.8988914489746094</v>
      </c>
      <c r="K95">
        <f t="shared" ref="K95:K99" si="30">2^(-J95)</f>
        <v>6.7037332373414332E-2</v>
      </c>
      <c r="N95">
        <v>3.1741213798522949</v>
      </c>
      <c r="O95">
        <f t="shared" si="26"/>
        <v>0.72477006912231445</v>
      </c>
      <c r="P95">
        <f t="shared" si="21"/>
        <v>0.60509347426616045</v>
      </c>
    </row>
    <row r="96" spans="1:16" x14ac:dyDescent="0.2">
      <c r="A96">
        <v>3</v>
      </c>
      <c r="B96" t="s">
        <v>52</v>
      </c>
      <c r="C96" t="s">
        <v>53</v>
      </c>
      <c r="D96">
        <v>18.9066162109375</v>
      </c>
      <c r="E96" s="12" t="s">
        <v>21</v>
      </c>
      <c r="F96">
        <v>3</v>
      </c>
      <c r="G96" t="s">
        <v>158</v>
      </c>
      <c r="H96" t="s">
        <v>53</v>
      </c>
      <c r="I96">
        <v>22.972972869873047</v>
      </c>
      <c r="J96">
        <f t="shared" si="29"/>
        <v>4.0663566589355469</v>
      </c>
      <c r="K96">
        <f t="shared" si="30"/>
        <v>5.969042520378131E-2</v>
      </c>
      <c r="N96">
        <v>3.1741213798522949</v>
      </c>
      <c r="O96">
        <f t="shared" si="26"/>
        <v>0.89223527908325195</v>
      </c>
      <c r="P96">
        <f t="shared" si="21"/>
        <v>0.53877869969217662</v>
      </c>
    </row>
    <row r="97" spans="1:16" x14ac:dyDescent="0.2">
      <c r="A97">
        <v>4</v>
      </c>
      <c r="B97" t="s">
        <v>55</v>
      </c>
      <c r="C97" t="s">
        <v>56</v>
      </c>
      <c r="D97">
        <v>18.652257919311523</v>
      </c>
      <c r="E97" s="12" t="s">
        <v>21</v>
      </c>
      <c r="F97">
        <v>4</v>
      </c>
      <c r="G97" t="s">
        <v>159</v>
      </c>
      <c r="H97" t="s">
        <v>56</v>
      </c>
      <c r="I97">
        <v>21.139244079589844</v>
      </c>
      <c r="J97">
        <f t="shared" si="29"/>
        <v>2.4869861602783203</v>
      </c>
      <c r="K97">
        <f t="shared" si="30"/>
        <v>0.17837852438530108</v>
      </c>
      <c r="N97">
        <v>3.1741213798522949</v>
      </c>
      <c r="O97">
        <f t="shared" si="26"/>
        <v>-0.68713521957397461</v>
      </c>
      <c r="P97">
        <f t="shared" si="21"/>
        <v>1.6100831765432542</v>
      </c>
    </row>
    <row r="98" spans="1:16" x14ac:dyDescent="0.2">
      <c r="A98">
        <v>5</v>
      </c>
      <c r="B98" t="s">
        <v>58</v>
      </c>
      <c r="C98" t="s">
        <v>59</v>
      </c>
      <c r="D98">
        <v>21.642402648925781</v>
      </c>
      <c r="E98" s="12" t="s">
        <v>145</v>
      </c>
      <c r="F98">
        <v>5</v>
      </c>
      <c r="G98" t="s">
        <v>160</v>
      </c>
      <c r="H98" t="s">
        <v>59</v>
      </c>
      <c r="I98">
        <v>24.782112121582031</v>
      </c>
      <c r="J98">
        <f t="shared" si="29"/>
        <v>3.13970947265625</v>
      </c>
      <c r="K98">
        <f t="shared" si="30"/>
        <v>0.11346274103776254</v>
      </c>
      <c r="N98">
        <v>3.1741213798522949</v>
      </c>
      <c r="O98">
        <f t="shared" si="26"/>
        <v>-3.4411907196044922E-2</v>
      </c>
      <c r="P98">
        <f t="shared" si="21"/>
        <v>1.024139263058278</v>
      </c>
    </row>
    <row r="99" spans="1:16" x14ac:dyDescent="0.2">
      <c r="A99">
        <v>6</v>
      </c>
      <c r="B99" t="s">
        <v>61</v>
      </c>
      <c r="C99" t="s">
        <v>62</v>
      </c>
      <c r="D99">
        <v>20.036052703857422</v>
      </c>
      <c r="E99" s="12" t="s">
        <v>98</v>
      </c>
      <c r="F99">
        <v>6</v>
      </c>
      <c r="G99" t="s">
        <v>161</v>
      </c>
      <c r="H99" t="s">
        <v>62</v>
      </c>
      <c r="I99">
        <v>23.169946670532227</v>
      </c>
      <c r="J99">
        <f t="shared" si="29"/>
        <v>3.1338939666748047</v>
      </c>
      <c r="K99">
        <f t="shared" si="30"/>
        <v>0.11392103259196512</v>
      </c>
      <c r="N99">
        <v>3.1741213798522949</v>
      </c>
      <c r="O99">
        <f t="shared" si="26"/>
        <v>-4.0227413177490234E-2</v>
      </c>
      <c r="P99">
        <f t="shared" si="21"/>
        <v>1.0282759018376164</v>
      </c>
    </row>
    <row r="100" spans="1:16" x14ac:dyDescent="0.2">
      <c r="E100" s="12"/>
    </row>
    <row r="101" spans="1:16" x14ac:dyDescent="0.2">
      <c r="A101">
        <v>7</v>
      </c>
      <c r="B101" t="s">
        <v>64</v>
      </c>
      <c r="C101" t="s">
        <v>65</v>
      </c>
      <c r="D101">
        <v>20.012413024902344</v>
      </c>
      <c r="E101" s="12" t="s">
        <v>69</v>
      </c>
      <c r="F101">
        <v>7</v>
      </c>
      <c r="G101" t="s">
        <v>162</v>
      </c>
      <c r="H101" t="s">
        <v>65</v>
      </c>
      <c r="I101">
        <v>23.284881591796875</v>
      </c>
      <c r="J101">
        <f t="shared" ref="J101:J106" si="31">I101-D101</f>
        <v>3.2724685668945312</v>
      </c>
      <c r="K101">
        <f>2^(-J101)</f>
        <v>0.103487715865135</v>
      </c>
      <c r="N101">
        <v>3.1741213798522949</v>
      </c>
      <c r="O101">
        <f t="shared" si="26"/>
        <v>9.8347187042236328E-2</v>
      </c>
      <c r="P101">
        <f t="shared" si="21"/>
        <v>0.9341025264534174</v>
      </c>
    </row>
    <row r="102" spans="1:16" x14ac:dyDescent="0.2">
      <c r="A102">
        <v>8</v>
      </c>
      <c r="B102" t="s">
        <v>67</v>
      </c>
      <c r="C102" t="s">
        <v>68</v>
      </c>
      <c r="D102">
        <v>20.607095718383789</v>
      </c>
      <c r="E102" s="12" t="s">
        <v>148</v>
      </c>
      <c r="F102">
        <v>8</v>
      </c>
      <c r="G102" t="s">
        <v>163</v>
      </c>
      <c r="H102" t="s">
        <v>68</v>
      </c>
      <c r="I102">
        <v>23.047698974609375</v>
      </c>
      <c r="J102">
        <f t="shared" si="31"/>
        <v>2.4406032562255859</v>
      </c>
      <c r="K102">
        <f t="shared" ref="K102:K169" si="32">2^(-J102)</f>
        <v>0.18420661091714313</v>
      </c>
      <c r="N102">
        <v>3.1741213798522949</v>
      </c>
      <c r="O102">
        <f t="shared" si="26"/>
        <v>-0.73351812362670898</v>
      </c>
      <c r="P102">
        <f t="shared" si="21"/>
        <v>1.6626887472457463</v>
      </c>
    </row>
    <row r="103" spans="1:16" x14ac:dyDescent="0.2">
      <c r="A103">
        <v>9</v>
      </c>
      <c r="B103" t="s">
        <v>71</v>
      </c>
      <c r="C103" t="s">
        <v>72</v>
      </c>
      <c r="D103">
        <v>19.691986083984375</v>
      </c>
      <c r="E103" s="12" t="s">
        <v>23</v>
      </c>
      <c r="F103">
        <v>9</v>
      </c>
      <c r="G103" t="s">
        <v>164</v>
      </c>
      <c r="H103" t="s">
        <v>72</v>
      </c>
      <c r="I103">
        <v>22.358528137207031</v>
      </c>
      <c r="J103">
        <f t="shared" si="31"/>
        <v>2.6665420532226562</v>
      </c>
      <c r="K103">
        <f t="shared" si="32"/>
        <v>0.15750373510648868</v>
      </c>
      <c r="N103">
        <v>3.1741213798522949</v>
      </c>
      <c r="O103">
        <f t="shared" si="26"/>
        <v>-0.50757932662963867</v>
      </c>
      <c r="P103">
        <f t="shared" si="21"/>
        <v>1.4216628095314563</v>
      </c>
    </row>
    <row r="104" spans="1:16" x14ac:dyDescent="0.2">
      <c r="A104">
        <v>10</v>
      </c>
      <c r="B104" t="s">
        <v>74</v>
      </c>
      <c r="C104" t="s">
        <v>75</v>
      </c>
      <c r="D104">
        <v>20.615880966186523</v>
      </c>
      <c r="E104" s="12" t="s">
        <v>23</v>
      </c>
      <c r="F104">
        <v>10</v>
      </c>
      <c r="G104" t="s">
        <v>165</v>
      </c>
      <c r="H104" t="s">
        <v>75</v>
      </c>
      <c r="I104">
        <v>23.6312255859375</v>
      </c>
      <c r="J104">
        <f t="shared" si="31"/>
        <v>3.0153446197509766</v>
      </c>
      <c r="K104">
        <f t="shared" si="32"/>
        <v>0.12367753539705037</v>
      </c>
      <c r="N104">
        <v>3.1741213798522949</v>
      </c>
      <c r="O104">
        <f t="shared" si="26"/>
        <v>-0.15877676010131836</v>
      </c>
      <c r="P104">
        <f t="shared" si="21"/>
        <v>1.1163402082472469</v>
      </c>
    </row>
    <row r="105" spans="1:16" x14ac:dyDescent="0.2">
      <c r="A105">
        <v>11</v>
      </c>
      <c r="B105" t="s">
        <v>77</v>
      </c>
      <c r="C105" t="s">
        <v>78</v>
      </c>
      <c r="D105">
        <v>20.791423797607422</v>
      </c>
      <c r="E105" s="12" t="s">
        <v>69</v>
      </c>
      <c r="F105">
        <v>11</v>
      </c>
      <c r="G105" t="s">
        <v>166</v>
      </c>
      <c r="H105" t="s">
        <v>78</v>
      </c>
      <c r="I105">
        <v>23.244907379150391</v>
      </c>
      <c r="J105">
        <f t="shared" si="31"/>
        <v>2.4534835815429687</v>
      </c>
      <c r="K105">
        <f t="shared" si="32"/>
        <v>0.18256934106225928</v>
      </c>
      <c r="N105">
        <v>3.1741213798522949</v>
      </c>
      <c r="O105">
        <f t="shared" si="26"/>
        <v>-0.72063779830932617</v>
      </c>
      <c r="P105">
        <f t="shared" si="21"/>
        <v>1.6479103950988487</v>
      </c>
    </row>
    <row r="106" spans="1:16" x14ac:dyDescent="0.2">
      <c r="A106">
        <v>12</v>
      </c>
      <c r="B106" t="s">
        <v>80</v>
      </c>
      <c r="C106" t="s">
        <v>81</v>
      </c>
      <c r="D106">
        <v>18.205829620361328</v>
      </c>
      <c r="E106" s="12" t="s">
        <v>23</v>
      </c>
      <c r="F106">
        <v>12</v>
      </c>
      <c r="G106" t="s">
        <v>167</v>
      </c>
      <c r="H106" t="s">
        <v>81</v>
      </c>
      <c r="I106">
        <v>21.330631256103516</v>
      </c>
      <c r="J106">
        <f t="shared" si="31"/>
        <v>3.1248016357421875</v>
      </c>
      <c r="K106">
        <f t="shared" si="32"/>
        <v>0.11464126698975756</v>
      </c>
      <c r="N106">
        <v>3.1741213798522949</v>
      </c>
      <c r="O106">
        <f t="shared" si="26"/>
        <v>-4.9319744110107422E-2</v>
      </c>
      <c r="P106">
        <f>2^(-O106)</f>
        <v>1.0347768934286699</v>
      </c>
    </row>
    <row r="108" spans="1:16" x14ac:dyDescent="0.2">
      <c r="A108" t="s">
        <v>40</v>
      </c>
      <c r="F108" s="11" t="s">
        <v>168</v>
      </c>
    </row>
    <row r="109" spans="1:16" x14ac:dyDescent="0.2">
      <c r="A109">
        <v>1</v>
      </c>
      <c r="B109" t="s">
        <v>45</v>
      </c>
      <c r="C109" t="s">
        <v>46</v>
      </c>
      <c r="D109">
        <v>19.142780303955</v>
      </c>
      <c r="E109" s="12" t="s">
        <v>98</v>
      </c>
      <c r="F109">
        <v>13</v>
      </c>
      <c r="G109" t="s">
        <v>48</v>
      </c>
      <c r="H109" t="s">
        <v>46</v>
      </c>
      <c r="I109">
        <v>28.568195343017578</v>
      </c>
      <c r="J109">
        <f t="shared" ref="J109:J114" si="33">I109-D109</f>
        <v>9.4254150390625782</v>
      </c>
      <c r="K109">
        <f t="shared" si="32"/>
        <v>1.4543446969206542E-3</v>
      </c>
      <c r="L109">
        <f>AVERAGE(D109:D121)</f>
        <v>19.776158491770421</v>
      </c>
      <c r="M109">
        <f>AVERAGE(I109:I121)</f>
        <v>28.46705961227417</v>
      </c>
      <c r="N109">
        <f>M109-L109</f>
        <v>8.6909011205037494</v>
      </c>
      <c r="O109">
        <f>J109-N109</f>
        <v>0.73451391855882875</v>
      </c>
      <c r="P109">
        <f>2^(-O109)</f>
        <v>0.60102049007149905</v>
      </c>
    </row>
    <row r="110" spans="1:16" x14ac:dyDescent="0.2">
      <c r="A110">
        <v>2</v>
      </c>
      <c r="B110" t="s">
        <v>49</v>
      </c>
      <c r="C110" t="s">
        <v>50</v>
      </c>
      <c r="D110">
        <v>19.787689208984375</v>
      </c>
      <c r="E110" s="12" t="s">
        <v>21</v>
      </c>
      <c r="F110">
        <v>14</v>
      </c>
      <c r="G110" t="s">
        <v>51</v>
      </c>
      <c r="H110" t="s">
        <v>50</v>
      </c>
      <c r="I110">
        <v>27.273357391357422</v>
      </c>
      <c r="J110">
        <f t="shared" si="33"/>
        <v>7.4856681823730469</v>
      </c>
      <c r="K110">
        <f t="shared" si="32"/>
        <v>5.5794236568897128E-3</v>
      </c>
      <c r="N110">
        <f>N109</f>
        <v>8.6909011205037494</v>
      </c>
      <c r="O110">
        <f>J110-N110</f>
        <v>-1.2052329381307025</v>
      </c>
      <c r="P110">
        <f>2^(-O110)</f>
        <v>2.3057449500662091</v>
      </c>
    </row>
    <row r="111" spans="1:16" x14ac:dyDescent="0.2">
      <c r="A111">
        <v>3</v>
      </c>
      <c r="B111" t="s">
        <v>52</v>
      </c>
      <c r="C111" t="s">
        <v>53</v>
      </c>
      <c r="D111">
        <v>18.814250946044922</v>
      </c>
      <c r="E111" s="12" t="s">
        <v>21</v>
      </c>
      <c r="F111">
        <v>15</v>
      </c>
      <c r="G111" t="s">
        <v>54</v>
      </c>
      <c r="H111" t="s">
        <v>53</v>
      </c>
      <c r="I111">
        <v>28.140487670898438</v>
      </c>
      <c r="J111">
        <f t="shared" si="33"/>
        <v>9.3262367248535156</v>
      </c>
      <c r="K111">
        <f t="shared" si="32"/>
        <v>1.557840532008868E-3</v>
      </c>
      <c r="N111">
        <f>N109</f>
        <v>8.6909011205037494</v>
      </c>
      <c r="O111">
        <f t="shared" ref="O111:O114" si="34">J111-N111</f>
        <v>0.63533560434976621</v>
      </c>
      <c r="P111">
        <f t="shared" ref="P111:P114" si="35">2^(-O111)</f>
        <v>0.64379103659790482</v>
      </c>
    </row>
    <row r="112" spans="1:16" x14ac:dyDescent="0.2">
      <c r="A112">
        <v>4</v>
      </c>
      <c r="B112" t="s">
        <v>55</v>
      </c>
      <c r="C112" t="s">
        <v>56</v>
      </c>
      <c r="D112">
        <v>18.563798904418945</v>
      </c>
      <c r="E112" s="12" t="s">
        <v>21</v>
      </c>
      <c r="F112">
        <v>16</v>
      </c>
      <c r="G112" t="s">
        <v>57</v>
      </c>
      <c r="H112" t="s">
        <v>56</v>
      </c>
      <c r="I112">
        <v>26.656673431396484</v>
      </c>
      <c r="J112">
        <f t="shared" si="33"/>
        <v>8.0928745269775391</v>
      </c>
      <c r="K112">
        <f t="shared" si="32"/>
        <v>3.6627056318504982E-3</v>
      </c>
      <c r="N112">
        <f>N109</f>
        <v>8.6909011205037494</v>
      </c>
      <c r="O112">
        <f t="shared" si="34"/>
        <v>-0.59802659352621035</v>
      </c>
      <c r="P112">
        <f t="shared" si="35"/>
        <v>1.5136446940697483</v>
      </c>
    </row>
    <row r="113" spans="1:16" x14ac:dyDescent="0.2">
      <c r="A113">
        <v>5</v>
      </c>
      <c r="B113" t="s">
        <v>58</v>
      </c>
      <c r="C113" t="s">
        <v>59</v>
      </c>
      <c r="D113">
        <v>21.632865905761719</v>
      </c>
      <c r="E113" s="12" t="s">
        <v>21</v>
      </c>
      <c r="F113">
        <v>17</v>
      </c>
      <c r="G113" t="s">
        <v>60</v>
      </c>
      <c r="H113" t="s">
        <v>59</v>
      </c>
      <c r="I113">
        <v>30.629459381103516</v>
      </c>
      <c r="J113">
        <f t="shared" si="33"/>
        <v>8.9965934753417969</v>
      </c>
      <c r="K113">
        <f t="shared" si="32"/>
        <v>1.9577422125872917E-3</v>
      </c>
      <c r="N113">
        <f>N109</f>
        <v>8.6909011205037494</v>
      </c>
      <c r="O113">
        <f t="shared" si="34"/>
        <v>0.30569235483804746</v>
      </c>
      <c r="P113">
        <f t="shared" si="35"/>
        <v>0.80905385534408092</v>
      </c>
    </row>
    <row r="114" spans="1:16" x14ac:dyDescent="0.2">
      <c r="A114">
        <v>6</v>
      </c>
      <c r="B114" t="s">
        <v>61</v>
      </c>
      <c r="C114" t="s">
        <v>62</v>
      </c>
      <c r="D114">
        <v>19.979526519775391</v>
      </c>
      <c r="E114" s="12" t="s">
        <v>21</v>
      </c>
      <c r="F114">
        <v>18</v>
      </c>
      <c r="G114" t="s">
        <v>63</v>
      </c>
      <c r="H114" t="s">
        <v>62</v>
      </c>
      <c r="I114">
        <v>28.862396240234375</v>
      </c>
      <c r="J114">
        <f t="shared" si="33"/>
        <v>8.8828697204589844</v>
      </c>
      <c r="K114">
        <f t="shared" si="32"/>
        <v>2.1183112201488157E-3</v>
      </c>
      <c r="N114">
        <f>N109</f>
        <v>8.6909011205037494</v>
      </c>
      <c r="O114">
        <f t="shared" si="34"/>
        <v>0.19196859995523496</v>
      </c>
      <c r="P114">
        <f t="shared" si="35"/>
        <v>0.875410382664775</v>
      </c>
    </row>
    <row r="115" spans="1:16" x14ac:dyDescent="0.2">
      <c r="E115" s="12"/>
    </row>
    <row r="116" spans="1:16" x14ac:dyDescent="0.2">
      <c r="A116">
        <v>7</v>
      </c>
      <c r="B116" t="s">
        <v>64</v>
      </c>
      <c r="C116" t="s">
        <v>65</v>
      </c>
      <c r="D116">
        <v>19.956487655639648</v>
      </c>
      <c r="E116" s="12" t="s">
        <v>23</v>
      </c>
      <c r="F116">
        <v>19</v>
      </c>
      <c r="G116" t="s">
        <v>66</v>
      </c>
      <c r="H116" t="s">
        <v>65</v>
      </c>
      <c r="I116">
        <v>29.336366653442383</v>
      </c>
      <c r="J116">
        <f t="shared" ref="J116:J121" si="36">I116-D116</f>
        <v>9.3798789978027344</v>
      </c>
      <c r="K116">
        <f t="shared" si="32"/>
        <v>1.5009805546865706E-3</v>
      </c>
      <c r="N116">
        <f>N109</f>
        <v>8.6909011205037494</v>
      </c>
      <c r="O116">
        <f t="shared" ref="O116:O121" si="37">J116-N116</f>
        <v>0.68897787729898496</v>
      </c>
      <c r="P116">
        <f t="shared" ref="P116:P121" si="38">2^(-O116)</f>
        <v>0.62029316053863259</v>
      </c>
    </row>
    <row r="117" spans="1:16" x14ac:dyDescent="0.2">
      <c r="A117">
        <v>8</v>
      </c>
      <c r="B117" t="s">
        <v>67</v>
      </c>
      <c r="C117" t="s">
        <v>68</v>
      </c>
      <c r="D117">
        <v>20.640508651733398</v>
      </c>
      <c r="E117" s="12" t="s">
        <v>23</v>
      </c>
      <c r="F117">
        <v>20</v>
      </c>
      <c r="G117" t="s">
        <v>70</v>
      </c>
      <c r="H117" t="s">
        <v>68</v>
      </c>
      <c r="I117">
        <v>28.668292999267578</v>
      </c>
      <c r="J117">
        <f t="shared" si="36"/>
        <v>8.0277843475341797</v>
      </c>
      <c r="K117">
        <f t="shared" si="32"/>
        <v>3.8317407059050026E-3</v>
      </c>
      <c r="N117">
        <f>N109</f>
        <v>8.6909011205037494</v>
      </c>
      <c r="O117">
        <f t="shared" si="37"/>
        <v>-0.66311677296956972</v>
      </c>
      <c r="P117">
        <f t="shared" si="38"/>
        <v>1.5834998963905045</v>
      </c>
    </row>
    <row r="118" spans="1:16" x14ac:dyDescent="0.2">
      <c r="A118">
        <v>9</v>
      </c>
      <c r="B118" t="s">
        <v>71</v>
      </c>
      <c r="C118" t="s">
        <v>72</v>
      </c>
      <c r="D118">
        <v>19.579647064208984</v>
      </c>
      <c r="E118" s="12" t="s">
        <v>23</v>
      </c>
      <c r="F118">
        <v>21</v>
      </c>
      <c r="G118" t="s">
        <v>73</v>
      </c>
      <c r="H118" t="s">
        <v>72</v>
      </c>
      <c r="I118">
        <v>28.944238662719727</v>
      </c>
      <c r="J118">
        <f t="shared" si="36"/>
        <v>9.3645915985107422</v>
      </c>
      <c r="K118">
        <f t="shared" si="32"/>
        <v>1.5169701381681365E-3</v>
      </c>
      <c r="N118">
        <f>N109</f>
        <v>8.6909011205037494</v>
      </c>
      <c r="O118">
        <f t="shared" si="37"/>
        <v>0.67369047800699278</v>
      </c>
      <c r="P118">
        <f t="shared" si="38"/>
        <v>0.62690099382635167</v>
      </c>
    </row>
    <row r="119" spans="1:16" x14ac:dyDescent="0.2">
      <c r="A119">
        <v>10</v>
      </c>
      <c r="B119" t="s">
        <v>74</v>
      </c>
      <c r="C119" t="s">
        <v>75</v>
      </c>
      <c r="D119">
        <v>20.418590545654297</v>
      </c>
      <c r="E119" s="12" t="s">
        <v>23</v>
      </c>
      <c r="F119">
        <v>22</v>
      </c>
      <c r="G119" t="s">
        <v>76</v>
      </c>
      <c r="H119" t="s">
        <v>75</v>
      </c>
      <c r="I119">
        <v>28.223888397216797</v>
      </c>
      <c r="J119">
        <f t="shared" si="36"/>
        <v>7.8052978515625</v>
      </c>
      <c r="K119">
        <f t="shared" si="32"/>
        <v>4.4706556679689506E-3</v>
      </c>
      <c r="N119">
        <f>N109</f>
        <v>8.6909011205037494</v>
      </c>
      <c r="O119">
        <f t="shared" si="37"/>
        <v>-0.88560326894124941</v>
      </c>
      <c r="P119">
        <f t="shared" si="38"/>
        <v>1.8475370152569934</v>
      </c>
    </row>
    <row r="120" spans="1:16" x14ac:dyDescent="0.2">
      <c r="A120">
        <v>11</v>
      </c>
      <c r="B120" t="s">
        <v>77</v>
      </c>
      <c r="C120" t="s">
        <v>78</v>
      </c>
      <c r="D120">
        <v>20.597400665283203</v>
      </c>
      <c r="E120" s="12" t="s">
        <v>23</v>
      </c>
      <c r="F120">
        <v>23</v>
      </c>
      <c r="G120" t="s">
        <v>79</v>
      </c>
      <c r="H120" t="s">
        <v>78</v>
      </c>
      <c r="I120">
        <v>29.0887451171875</v>
      </c>
      <c r="J120">
        <f t="shared" si="36"/>
        <v>8.4913444519042969</v>
      </c>
      <c r="K120">
        <f t="shared" si="32"/>
        <v>2.7787572989107267E-3</v>
      </c>
      <c r="N120">
        <f>N109</f>
        <v>8.6909011205037494</v>
      </c>
      <c r="O120">
        <f t="shared" si="37"/>
        <v>-0.19955666859945254</v>
      </c>
      <c r="P120">
        <f t="shared" si="38"/>
        <v>1.1483454212177011</v>
      </c>
    </row>
    <row r="121" spans="1:16" x14ac:dyDescent="0.2">
      <c r="A121">
        <v>12</v>
      </c>
      <c r="B121" t="s">
        <v>80</v>
      </c>
      <c r="C121" t="s">
        <v>81</v>
      </c>
      <c r="D121">
        <v>18.200355529785156</v>
      </c>
      <c r="E121" s="12" t="s">
        <v>23</v>
      </c>
      <c r="F121">
        <v>24</v>
      </c>
      <c r="G121" t="s">
        <v>82</v>
      </c>
      <c r="H121" t="s">
        <v>81</v>
      </c>
      <c r="I121">
        <v>27.212614059448242</v>
      </c>
      <c r="J121">
        <f t="shared" si="36"/>
        <v>9.0122585296630859</v>
      </c>
      <c r="K121">
        <f t="shared" si="32"/>
        <v>1.9365996716951192E-3</v>
      </c>
      <c r="N121">
        <f>N109</f>
        <v>8.6909011205037494</v>
      </c>
      <c r="O121">
        <f t="shared" si="37"/>
        <v>0.32135740915933653</v>
      </c>
      <c r="P121">
        <f t="shared" si="38"/>
        <v>0.80031651796094505</v>
      </c>
    </row>
    <row r="122" spans="1:16" x14ac:dyDescent="0.2">
      <c r="E122" s="12"/>
    </row>
    <row r="123" spans="1:16" x14ac:dyDescent="0.2">
      <c r="A123" t="s">
        <v>40</v>
      </c>
      <c r="F123" s="11" t="s">
        <v>169</v>
      </c>
    </row>
    <row r="124" spans="1:16" x14ac:dyDescent="0.2">
      <c r="A124">
        <v>1</v>
      </c>
      <c r="B124" t="s">
        <v>45</v>
      </c>
      <c r="C124" t="s">
        <v>46</v>
      </c>
      <c r="D124">
        <v>19.142780303955</v>
      </c>
      <c r="E124" s="12" t="s">
        <v>21</v>
      </c>
      <c r="F124">
        <v>25</v>
      </c>
      <c r="G124" t="s">
        <v>84</v>
      </c>
      <c r="H124" t="s">
        <v>46</v>
      </c>
      <c r="I124">
        <v>22.386142730712891</v>
      </c>
      <c r="J124">
        <f t="shared" ref="J124:J129" si="39">I124-D124</f>
        <v>3.2433624267578907</v>
      </c>
      <c r="K124">
        <f t="shared" si="32"/>
        <v>0.10559676721833716</v>
      </c>
      <c r="L124">
        <f>AVERAGE(D124:D136)</f>
        <v>19.776158491770421</v>
      </c>
      <c r="M124">
        <f>AVERAGE(I124:I136)</f>
        <v>23.741620222727459</v>
      </c>
      <c r="N124">
        <f>M124-L124</f>
        <v>3.9654617309570384</v>
      </c>
      <c r="O124">
        <f>J124-N124</f>
        <v>-0.7220993041991477</v>
      </c>
      <c r="P124">
        <f>2^(-O124)</f>
        <v>1.6495806379491029</v>
      </c>
    </row>
    <row r="125" spans="1:16" x14ac:dyDescent="0.2">
      <c r="A125">
        <v>2</v>
      </c>
      <c r="B125" t="s">
        <v>49</v>
      </c>
      <c r="C125" t="s">
        <v>50</v>
      </c>
      <c r="D125">
        <v>19.787689208984375</v>
      </c>
      <c r="E125" s="12" t="s">
        <v>21</v>
      </c>
      <c r="F125">
        <v>26</v>
      </c>
      <c r="G125" t="s">
        <v>85</v>
      </c>
      <c r="H125" t="s">
        <v>50</v>
      </c>
      <c r="I125">
        <v>23.837137222290039</v>
      </c>
      <c r="J125">
        <f t="shared" si="39"/>
        <v>4.0494480133056641</v>
      </c>
      <c r="K125">
        <f t="shared" si="32"/>
        <v>6.0394123413884518E-2</v>
      </c>
      <c r="N125">
        <f>N124</f>
        <v>3.9654617309570384</v>
      </c>
      <c r="O125">
        <f>J125-N125</f>
        <v>8.3986282348625707E-2</v>
      </c>
      <c r="P125">
        <f>2^(-O125)</f>
        <v>0.94344722148039706</v>
      </c>
    </row>
    <row r="126" spans="1:16" x14ac:dyDescent="0.2">
      <c r="A126">
        <v>3</v>
      </c>
      <c r="B126" t="s">
        <v>52</v>
      </c>
      <c r="C126" t="s">
        <v>53</v>
      </c>
      <c r="D126">
        <v>18.814250946044922</v>
      </c>
      <c r="E126" s="12" t="s">
        <v>21</v>
      </c>
      <c r="F126">
        <v>27</v>
      </c>
      <c r="G126" t="s">
        <v>86</v>
      </c>
      <c r="H126" t="s">
        <v>53</v>
      </c>
      <c r="I126">
        <v>22.026363372802734</v>
      </c>
      <c r="J126">
        <f t="shared" si="39"/>
        <v>3.2121124267578125</v>
      </c>
      <c r="K126">
        <f t="shared" si="32"/>
        <v>0.10790903532751708</v>
      </c>
      <c r="N126">
        <f>N124</f>
        <v>3.9654617309570384</v>
      </c>
      <c r="O126">
        <f t="shared" ref="O126:O129" si="40">J126-N126</f>
        <v>-0.75334930419922586</v>
      </c>
      <c r="P126">
        <f t="shared" ref="P126:P129" si="41">2^(-O126)</f>
        <v>1.6857017503953182</v>
      </c>
    </row>
    <row r="127" spans="1:16" x14ac:dyDescent="0.2">
      <c r="A127">
        <v>4</v>
      </c>
      <c r="B127" t="s">
        <v>55</v>
      </c>
      <c r="C127" t="s">
        <v>56</v>
      </c>
      <c r="D127">
        <v>18.563798904418945</v>
      </c>
      <c r="E127" s="12" t="s">
        <v>21</v>
      </c>
      <c r="F127">
        <v>28</v>
      </c>
      <c r="G127" t="s">
        <v>87</v>
      </c>
      <c r="H127" t="s">
        <v>56</v>
      </c>
      <c r="I127">
        <v>22.129100799560547</v>
      </c>
      <c r="J127">
        <f t="shared" si="39"/>
        <v>3.5653018951416016</v>
      </c>
      <c r="K127">
        <f t="shared" si="32"/>
        <v>8.4476747799018148E-2</v>
      </c>
      <c r="N127">
        <f>N124</f>
        <v>3.9654617309570384</v>
      </c>
      <c r="O127">
        <f t="shared" si="40"/>
        <v>-0.40015983581543679</v>
      </c>
      <c r="P127">
        <f t="shared" si="41"/>
        <v>1.3196541068159817</v>
      </c>
    </row>
    <row r="128" spans="1:16" x14ac:dyDescent="0.2">
      <c r="A128">
        <v>5</v>
      </c>
      <c r="B128" t="s">
        <v>58</v>
      </c>
      <c r="C128" t="s">
        <v>59</v>
      </c>
      <c r="D128">
        <v>21.632865905761719</v>
      </c>
      <c r="E128" s="12" t="s">
        <v>21</v>
      </c>
      <c r="F128">
        <v>29</v>
      </c>
      <c r="G128" t="s">
        <v>88</v>
      </c>
      <c r="H128" t="s">
        <v>59</v>
      </c>
      <c r="I128">
        <v>25.454998016357422</v>
      </c>
      <c r="J128">
        <f t="shared" si="39"/>
        <v>3.8221321105957031</v>
      </c>
      <c r="K128">
        <f t="shared" si="32"/>
        <v>7.0700679422668944E-2</v>
      </c>
      <c r="N128">
        <f>N124</f>
        <v>3.9654617309570384</v>
      </c>
      <c r="O128">
        <f t="shared" si="40"/>
        <v>-0.14332962036133523</v>
      </c>
      <c r="P128">
        <f t="shared" si="41"/>
        <v>1.1044511582853531</v>
      </c>
    </row>
    <row r="129" spans="1:16" x14ac:dyDescent="0.2">
      <c r="A129">
        <v>6</v>
      </c>
      <c r="B129" t="s">
        <v>61</v>
      </c>
      <c r="C129" t="s">
        <v>62</v>
      </c>
      <c r="D129">
        <v>19.979526519775391</v>
      </c>
      <c r="E129" s="12" t="s">
        <v>21</v>
      </c>
      <c r="F129">
        <v>30</v>
      </c>
      <c r="G129" t="s">
        <v>89</v>
      </c>
      <c r="H129" t="s">
        <v>62</v>
      </c>
      <c r="I129">
        <v>24.17548942565918</v>
      </c>
      <c r="J129">
        <f t="shared" si="39"/>
        <v>4.1959629058837891</v>
      </c>
      <c r="K129">
        <f t="shared" si="32"/>
        <v>5.4561877305467417E-2</v>
      </c>
      <c r="N129">
        <f>N124</f>
        <v>3.9654617309570384</v>
      </c>
      <c r="O129">
        <f t="shared" si="40"/>
        <v>0.23050117492675071</v>
      </c>
      <c r="P129">
        <f t="shared" si="41"/>
        <v>0.85233874809023669</v>
      </c>
    </row>
    <row r="130" spans="1:16" x14ac:dyDescent="0.2">
      <c r="E130" s="12"/>
    </row>
    <row r="131" spans="1:16" x14ac:dyDescent="0.2">
      <c r="A131">
        <v>7</v>
      </c>
      <c r="B131" t="s">
        <v>64</v>
      </c>
      <c r="C131" t="s">
        <v>65</v>
      </c>
      <c r="D131">
        <v>19.956487655639648</v>
      </c>
      <c r="E131" s="12" t="s">
        <v>23</v>
      </c>
      <c r="F131">
        <v>31</v>
      </c>
      <c r="G131" t="s">
        <v>90</v>
      </c>
      <c r="H131" t="s">
        <v>65</v>
      </c>
      <c r="I131">
        <v>24.168376922607422</v>
      </c>
      <c r="J131">
        <f t="shared" ref="J131:J136" si="42">I131-D131</f>
        <v>4.2118892669677734</v>
      </c>
      <c r="K131">
        <f t="shared" si="32"/>
        <v>5.3962864133224653E-2</v>
      </c>
      <c r="N131">
        <f>N124</f>
        <v>3.9654617309570384</v>
      </c>
      <c r="O131">
        <f t="shared" ref="O131:O136" si="43">J131-N131</f>
        <v>0.24642753601073508</v>
      </c>
      <c r="P131">
        <f t="shared" ref="P131:P136" si="44">2^(-O131)</f>
        <v>0.84298125962882309</v>
      </c>
    </row>
    <row r="132" spans="1:16" x14ac:dyDescent="0.2">
      <c r="A132">
        <v>8</v>
      </c>
      <c r="B132" t="s">
        <v>67</v>
      </c>
      <c r="C132" t="s">
        <v>68</v>
      </c>
      <c r="D132">
        <v>20.640508651733398</v>
      </c>
      <c r="E132" s="12" t="s">
        <v>23</v>
      </c>
      <c r="F132">
        <v>32</v>
      </c>
      <c r="G132" t="s">
        <v>91</v>
      </c>
      <c r="H132" t="s">
        <v>68</v>
      </c>
      <c r="I132">
        <v>24.258447647094727</v>
      </c>
      <c r="J132">
        <f t="shared" si="42"/>
        <v>3.6179389953613281</v>
      </c>
      <c r="K132">
        <f t="shared" si="32"/>
        <v>8.1450140897340817E-2</v>
      </c>
      <c r="N132">
        <f>N124</f>
        <v>3.9654617309570384</v>
      </c>
      <c r="O132">
        <f t="shared" si="43"/>
        <v>-0.34752273559571023</v>
      </c>
      <c r="P132">
        <f t="shared" si="44"/>
        <v>1.2723739459246257</v>
      </c>
    </row>
    <row r="133" spans="1:16" x14ac:dyDescent="0.2">
      <c r="A133">
        <v>9</v>
      </c>
      <c r="B133" t="s">
        <v>71</v>
      </c>
      <c r="C133" t="s">
        <v>72</v>
      </c>
      <c r="D133">
        <v>19.579647064208984</v>
      </c>
      <c r="E133" s="12" t="s">
        <v>23</v>
      </c>
      <c r="F133">
        <v>33</v>
      </c>
      <c r="G133" t="s">
        <v>92</v>
      </c>
      <c r="H133" t="s">
        <v>72</v>
      </c>
      <c r="I133">
        <v>23.913843154907227</v>
      </c>
      <c r="J133">
        <f t="shared" si="42"/>
        <v>4.3341960906982422</v>
      </c>
      <c r="K133">
        <f t="shared" si="32"/>
        <v>4.9576626300583578E-2</v>
      </c>
      <c r="N133">
        <f>N124</f>
        <v>3.9654617309570384</v>
      </c>
      <c r="O133">
        <f t="shared" si="43"/>
        <v>0.36873435974120383</v>
      </c>
      <c r="P133">
        <f t="shared" si="44"/>
        <v>0.77446161463624341</v>
      </c>
    </row>
    <row r="134" spans="1:16" x14ac:dyDescent="0.2">
      <c r="A134">
        <v>10</v>
      </c>
      <c r="B134" t="s">
        <v>74</v>
      </c>
      <c r="C134" t="s">
        <v>75</v>
      </c>
      <c r="D134">
        <v>20.418590545654297</v>
      </c>
      <c r="E134" s="12" t="s">
        <v>23</v>
      </c>
      <c r="F134">
        <v>34</v>
      </c>
      <c r="G134" t="s">
        <v>93</v>
      </c>
      <c r="H134" t="s">
        <v>75</v>
      </c>
      <c r="I134">
        <v>24.966506958007813</v>
      </c>
      <c r="J134">
        <f t="shared" si="42"/>
        <v>4.5479164123535156</v>
      </c>
      <c r="K134">
        <f t="shared" si="32"/>
        <v>4.2750455074215321E-2</v>
      </c>
      <c r="N134">
        <f>N124</f>
        <v>3.9654617309570384</v>
      </c>
      <c r="O134">
        <f t="shared" si="43"/>
        <v>0.58245468139647727</v>
      </c>
      <c r="P134">
        <f t="shared" si="44"/>
        <v>0.66782653306163464</v>
      </c>
    </row>
    <row r="135" spans="1:16" x14ac:dyDescent="0.2">
      <c r="A135">
        <v>11</v>
      </c>
      <c r="B135" t="s">
        <v>77</v>
      </c>
      <c r="C135" t="s">
        <v>78</v>
      </c>
      <c r="D135">
        <v>20.597400665283203</v>
      </c>
      <c r="E135" s="12" t="s">
        <v>23</v>
      </c>
      <c r="F135">
        <v>35</v>
      </c>
      <c r="G135" t="s">
        <v>94</v>
      </c>
      <c r="H135" t="s">
        <v>78</v>
      </c>
      <c r="I135">
        <v>24.801242828369141</v>
      </c>
      <c r="J135">
        <f t="shared" si="42"/>
        <v>4.2038421630859375</v>
      </c>
      <c r="K135">
        <f t="shared" si="32"/>
        <v>5.4264700687138796E-2</v>
      </c>
      <c r="N135">
        <f>N124</f>
        <v>3.9654617309570384</v>
      </c>
      <c r="O135">
        <f t="shared" si="43"/>
        <v>0.23838043212889914</v>
      </c>
      <c r="P135">
        <f t="shared" si="44"/>
        <v>0.84769640146770697</v>
      </c>
    </row>
    <row r="136" spans="1:16" x14ac:dyDescent="0.2">
      <c r="A136">
        <v>12</v>
      </c>
      <c r="B136" t="s">
        <v>80</v>
      </c>
      <c r="C136" t="s">
        <v>81</v>
      </c>
      <c r="D136">
        <v>18.200355529785156</v>
      </c>
      <c r="E136" s="12" t="s">
        <v>23</v>
      </c>
      <c r="F136">
        <v>36</v>
      </c>
      <c r="G136" t="s">
        <v>95</v>
      </c>
      <c r="H136" t="s">
        <v>81</v>
      </c>
      <c r="I136">
        <v>22.781793594360352</v>
      </c>
      <c r="J136">
        <f t="shared" si="42"/>
        <v>4.5814380645751953</v>
      </c>
      <c r="K136">
        <f t="shared" si="32"/>
        <v>4.1768580809111604E-2</v>
      </c>
      <c r="N136">
        <f>N124</f>
        <v>3.9654617309570384</v>
      </c>
      <c r="O136">
        <f t="shared" si="43"/>
        <v>0.61597633361815696</v>
      </c>
      <c r="P136">
        <f t="shared" si="44"/>
        <v>0.65248817735926101</v>
      </c>
    </row>
    <row r="137" spans="1:16" x14ac:dyDescent="0.2">
      <c r="E137" s="12"/>
    </row>
    <row r="138" spans="1:16" x14ac:dyDescent="0.2">
      <c r="A138" t="s">
        <v>40</v>
      </c>
      <c r="F138" s="11" t="s">
        <v>170</v>
      </c>
    </row>
    <row r="139" spans="1:16" x14ac:dyDescent="0.2">
      <c r="A139">
        <v>1</v>
      </c>
      <c r="B139" t="s">
        <v>45</v>
      </c>
      <c r="C139" t="s">
        <v>46</v>
      </c>
      <c r="D139">
        <v>19.142780303955</v>
      </c>
      <c r="E139" s="12" t="s">
        <v>21</v>
      </c>
      <c r="F139">
        <v>37</v>
      </c>
      <c r="G139" t="s">
        <v>97</v>
      </c>
      <c r="H139" t="s">
        <v>46</v>
      </c>
      <c r="I139">
        <v>29.496177673339844</v>
      </c>
      <c r="J139">
        <f t="shared" ref="J139:J144" si="45">I139-D139</f>
        <v>10.353397369384844</v>
      </c>
      <c r="K139">
        <f t="shared" si="32"/>
        <v>7.6439323493116798E-4</v>
      </c>
      <c r="L139">
        <f>AVERAGE(D139:D151)</f>
        <v>19.776158491770421</v>
      </c>
      <c r="M139">
        <f>AVERAGE(I139:I151)</f>
        <v>30.953441143035889</v>
      </c>
      <c r="N139">
        <f>M139-L139</f>
        <v>11.177282651265468</v>
      </c>
      <c r="O139">
        <f>J139-N139</f>
        <v>-0.82388528188062438</v>
      </c>
      <c r="P139">
        <f>2^(-O139)</f>
        <v>1.7701667660244305</v>
      </c>
    </row>
    <row r="140" spans="1:16" x14ac:dyDescent="0.2">
      <c r="A140">
        <v>2</v>
      </c>
      <c r="B140" t="s">
        <v>49</v>
      </c>
      <c r="C140" t="s">
        <v>50</v>
      </c>
      <c r="D140">
        <v>19.787689208984375</v>
      </c>
      <c r="E140" s="12" t="s">
        <v>21</v>
      </c>
      <c r="F140">
        <v>38</v>
      </c>
      <c r="G140" t="s">
        <v>99</v>
      </c>
      <c r="H140" t="s">
        <v>50</v>
      </c>
      <c r="I140">
        <v>30.208005905151367</v>
      </c>
      <c r="J140">
        <f t="shared" si="45"/>
        <v>10.420316696166992</v>
      </c>
      <c r="K140">
        <f t="shared" si="32"/>
        <v>7.2974665026558072E-4</v>
      </c>
      <c r="N140">
        <f>N139</f>
        <v>11.177282651265468</v>
      </c>
      <c r="O140">
        <f>J140-N140</f>
        <v>-0.75696595509847597</v>
      </c>
      <c r="P140">
        <f>2^(-O140)</f>
        <v>1.6899328891026955</v>
      </c>
    </row>
    <row r="141" spans="1:16" x14ac:dyDescent="0.2">
      <c r="A141">
        <v>3</v>
      </c>
      <c r="B141" t="s">
        <v>52</v>
      </c>
      <c r="C141" t="s">
        <v>53</v>
      </c>
      <c r="D141">
        <v>18.814250946044922</v>
      </c>
      <c r="E141" s="12" t="s">
        <v>21</v>
      </c>
      <c r="F141">
        <v>39</v>
      </c>
      <c r="G141" t="s">
        <v>100</v>
      </c>
      <c r="H141" t="s">
        <v>53</v>
      </c>
      <c r="I141">
        <v>28.736078262329102</v>
      </c>
      <c r="J141">
        <f t="shared" si="45"/>
        <v>9.9218273162841797</v>
      </c>
      <c r="K141">
        <f t="shared" si="32"/>
        <v>1.0309375683061539E-3</v>
      </c>
      <c r="N141">
        <f>N139</f>
        <v>11.177282651265468</v>
      </c>
      <c r="O141">
        <f t="shared" ref="O141:O144" si="46">J141-N141</f>
        <v>-1.2554553349812885</v>
      </c>
      <c r="P141">
        <f t="shared" ref="P141:P144" si="47">2^(-O141)</f>
        <v>2.3874248722595319</v>
      </c>
    </row>
    <row r="142" spans="1:16" x14ac:dyDescent="0.2">
      <c r="A142">
        <v>4</v>
      </c>
      <c r="B142" t="s">
        <v>55</v>
      </c>
      <c r="C142" t="s">
        <v>56</v>
      </c>
      <c r="D142">
        <v>18.563798904418945</v>
      </c>
      <c r="E142" s="12" t="s">
        <v>21</v>
      </c>
      <c r="F142">
        <v>40</v>
      </c>
      <c r="G142" t="s">
        <v>101</v>
      </c>
      <c r="H142" t="s">
        <v>56</v>
      </c>
      <c r="I142">
        <v>29.914085388183594</v>
      </c>
      <c r="J142">
        <f t="shared" si="45"/>
        <v>11.350286483764648</v>
      </c>
      <c r="K142">
        <f t="shared" si="32"/>
        <v>3.8302163781875391E-4</v>
      </c>
      <c r="N142">
        <f>N139</f>
        <v>11.177282651265468</v>
      </c>
      <c r="O142">
        <f t="shared" si="46"/>
        <v>0.17300383249918028</v>
      </c>
      <c r="P142">
        <f t="shared" si="47"/>
        <v>0.88699394886201188</v>
      </c>
    </row>
    <row r="143" spans="1:16" x14ac:dyDescent="0.2">
      <c r="A143">
        <v>5</v>
      </c>
      <c r="B143" t="s">
        <v>58</v>
      </c>
      <c r="C143" t="s">
        <v>59</v>
      </c>
      <c r="D143">
        <v>21.632865905761719</v>
      </c>
      <c r="E143" s="12" t="s">
        <v>21</v>
      </c>
      <c r="F143">
        <v>41</v>
      </c>
      <c r="G143" t="s">
        <v>102</v>
      </c>
      <c r="H143" t="s">
        <v>59</v>
      </c>
      <c r="I143">
        <v>31.789512634277344</v>
      </c>
      <c r="J143">
        <f t="shared" si="45"/>
        <v>10.156646728515625</v>
      </c>
      <c r="K143">
        <f t="shared" si="32"/>
        <v>8.7608184255830103E-4</v>
      </c>
      <c r="N143">
        <f>N139</f>
        <v>11.177282651265468</v>
      </c>
      <c r="O143">
        <f t="shared" si="46"/>
        <v>-1.0206359227498432</v>
      </c>
      <c r="P143">
        <f t="shared" si="47"/>
        <v>2.0288130390816437</v>
      </c>
    </row>
    <row r="144" spans="1:16" x14ac:dyDescent="0.2">
      <c r="A144">
        <v>6</v>
      </c>
      <c r="B144" t="s">
        <v>61</v>
      </c>
      <c r="C144" t="s">
        <v>62</v>
      </c>
      <c r="D144">
        <v>19.979526519775391</v>
      </c>
      <c r="E144" s="12" t="s">
        <v>21</v>
      </c>
      <c r="F144">
        <v>42</v>
      </c>
      <c r="G144" t="s">
        <v>103</v>
      </c>
      <c r="H144" t="s">
        <v>62</v>
      </c>
      <c r="I144">
        <v>31.81458854675293</v>
      </c>
      <c r="J144">
        <f t="shared" si="45"/>
        <v>11.835062026977539</v>
      </c>
      <c r="K144">
        <f t="shared" si="32"/>
        <v>2.7371041890796103E-4</v>
      </c>
      <c r="N144">
        <f>N139</f>
        <v>11.177282651265468</v>
      </c>
      <c r="O144">
        <f t="shared" si="46"/>
        <v>0.6577793757120709</v>
      </c>
      <c r="P144">
        <f t="shared" si="47"/>
        <v>0.63385318566971205</v>
      </c>
    </row>
    <row r="145" spans="1:16" x14ac:dyDescent="0.2">
      <c r="E145" s="12"/>
    </row>
    <row r="146" spans="1:16" x14ac:dyDescent="0.2">
      <c r="A146">
        <v>7</v>
      </c>
      <c r="B146" t="s">
        <v>64</v>
      </c>
      <c r="C146" t="s">
        <v>65</v>
      </c>
      <c r="D146">
        <v>19.956487655639648</v>
      </c>
      <c r="E146" s="12" t="s">
        <v>23</v>
      </c>
      <c r="F146">
        <v>43</v>
      </c>
      <c r="G146" t="s">
        <v>104</v>
      </c>
      <c r="H146" t="s">
        <v>65</v>
      </c>
      <c r="I146">
        <v>31.835412979125977</v>
      </c>
      <c r="J146">
        <f t="shared" ref="J146:J151" si="48">I146-D146</f>
        <v>11.878925323486328</v>
      </c>
      <c r="K146">
        <f t="shared" si="32"/>
        <v>2.6551383854603344E-4</v>
      </c>
      <c r="N146">
        <f>N139</f>
        <v>11.177282651265468</v>
      </c>
      <c r="O146">
        <f t="shared" ref="O146:O151" si="49">J146-N146</f>
        <v>0.70164267222085996</v>
      </c>
      <c r="P146">
        <f t="shared" ref="P146:P151" si="50">2^(-O146)</f>
        <v>0.61487170664989976</v>
      </c>
    </row>
    <row r="147" spans="1:16" x14ac:dyDescent="0.2">
      <c r="A147">
        <v>8</v>
      </c>
      <c r="B147" t="s">
        <v>67</v>
      </c>
      <c r="C147" t="s">
        <v>68</v>
      </c>
      <c r="D147">
        <v>20.640508651733398</v>
      </c>
      <c r="E147" s="12" t="s">
        <v>23</v>
      </c>
      <c r="F147">
        <v>44</v>
      </c>
      <c r="G147" t="s">
        <v>105</v>
      </c>
      <c r="H147" t="s">
        <v>68</v>
      </c>
      <c r="I147">
        <v>31.942951202392578</v>
      </c>
      <c r="J147">
        <f t="shared" si="48"/>
        <v>11.30244255065918</v>
      </c>
      <c r="K147">
        <f t="shared" si="32"/>
        <v>3.9593670813317558E-4</v>
      </c>
      <c r="N147">
        <f>N139</f>
        <v>11.177282651265468</v>
      </c>
      <c r="O147">
        <f t="shared" si="49"/>
        <v>0.12515989939371153</v>
      </c>
      <c r="P147">
        <f t="shared" si="50"/>
        <v>0.91690241378127124</v>
      </c>
    </row>
    <row r="148" spans="1:16" x14ac:dyDescent="0.2">
      <c r="A148">
        <v>9</v>
      </c>
      <c r="B148" t="s">
        <v>71</v>
      </c>
      <c r="C148" t="s">
        <v>72</v>
      </c>
      <c r="D148">
        <v>19.579647064208984</v>
      </c>
      <c r="E148" s="12" t="s">
        <v>23</v>
      </c>
      <c r="F148">
        <v>45</v>
      </c>
      <c r="G148" t="s">
        <v>106</v>
      </c>
      <c r="H148" t="s">
        <v>72</v>
      </c>
      <c r="I148">
        <v>31.606409072875977</v>
      </c>
      <c r="J148">
        <f t="shared" si="48"/>
        <v>12.026762008666992</v>
      </c>
      <c r="K148">
        <f t="shared" si="32"/>
        <v>2.3965355997582099E-4</v>
      </c>
      <c r="N148">
        <f>N139</f>
        <v>11.177282651265468</v>
      </c>
      <c r="O148">
        <f t="shared" si="49"/>
        <v>0.84947935740152403</v>
      </c>
      <c r="P148">
        <f t="shared" si="50"/>
        <v>0.554984983961614</v>
      </c>
    </row>
    <row r="149" spans="1:16" x14ac:dyDescent="0.2">
      <c r="A149">
        <v>10</v>
      </c>
      <c r="B149" t="s">
        <v>74</v>
      </c>
      <c r="C149" t="s">
        <v>75</v>
      </c>
      <c r="D149">
        <v>20.418590545654297</v>
      </c>
      <c r="E149" s="12" t="s">
        <v>23</v>
      </c>
      <c r="F149">
        <v>46</v>
      </c>
      <c r="G149" t="s">
        <v>107</v>
      </c>
      <c r="H149" t="s">
        <v>75</v>
      </c>
      <c r="I149">
        <v>30.850542068481445</v>
      </c>
      <c r="J149">
        <f t="shared" si="48"/>
        <v>10.431951522827148</v>
      </c>
      <c r="K149">
        <f t="shared" si="32"/>
        <v>7.2388516807762643E-4</v>
      </c>
      <c r="N149">
        <f>N139</f>
        <v>11.177282651265468</v>
      </c>
      <c r="O149">
        <f t="shared" si="49"/>
        <v>-0.74533112843831972</v>
      </c>
      <c r="P149">
        <f t="shared" si="50"/>
        <v>1.6763589843445041</v>
      </c>
    </row>
    <row r="150" spans="1:16" x14ac:dyDescent="0.2">
      <c r="A150">
        <v>11</v>
      </c>
      <c r="B150" t="s">
        <v>77</v>
      </c>
      <c r="C150" t="s">
        <v>78</v>
      </c>
      <c r="D150">
        <v>20.597400665283203</v>
      </c>
      <c r="E150" s="12" t="s">
        <v>23</v>
      </c>
      <c r="F150">
        <v>47</v>
      </c>
      <c r="G150" t="s">
        <v>108</v>
      </c>
      <c r="H150" t="s">
        <v>78</v>
      </c>
      <c r="I150">
        <v>32.280441284179688</v>
      </c>
      <c r="J150">
        <f t="shared" si="48"/>
        <v>11.683040618896484</v>
      </c>
      <c r="K150">
        <f t="shared" si="32"/>
        <v>3.0412654845795217E-4</v>
      </c>
      <c r="N150">
        <f>N139</f>
        <v>11.177282651265468</v>
      </c>
      <c r="O150">
        <f t="shared" si="49"/>
        <v>0.50575796763101621</v>
      </c>
      <c r="P150">
        <f t="shared" si="50"/>
        <v>0.70429025813456203</v>
      </c>
    </row>
    <row r="151" spans="1:16" x14ac:dyDescent="0.2">
      <c r="A151">
        <v>12</v>
      </c>
      <c r="B151" t="s">
        <v>80</v>
      </c>
      <c r="C151" t="s">
        <v>81</v>
      </c>
      <c r="D151">
        <v>18.200355529785156</v>
      </c>
      <c r="E151" s="12" t="s">
        <v>23</v>
      </c>
      <c r="F151">
        <v>48</v>
      </c>
      <c r="G151" t="s">
        <v>110</v>
      </c>
      <c r="H151" t="s">
        <v>81</v>
      </c>
      <c r="I151">
        <v>30.96708869934082</v>
      </c>
      <c r="J151">
        <f t="shared" si="48"/>
        <v>12.766733169555664</v>
      </c>
      <c r="K151">
        <f t="shared" si="32"/>
        <v>1.434928856366364E-4</v>
      </c>
      <c r="N151">
        <f>N139</f>
        <v>11.177282651265468</v>
      </c>
      <c r="O151">
        <f t="shared" si="49"/>
        <v>1.5894505182901959</v>
      </c>
      <c r="P151">
        <f t="shared" si="50"/>
        <v>0.33229799232562662</v>
      </c>
    </row>
    <row r="152" spans="1:16" x14ac:dyDescent="0.2">
      <c r="E152" s="12"/>
    </row>
    <row r="153" spans="1:16" x14ac:dyDescent="0.2">
      <c r="A153" t="s">
        <v>40</v>
      </c>
      <c r="F153" s="11" t="s">
        <v>171</v>
      </c>
    </row>
    <row r="154" spans="1:16" x14ac:dyDescent="0.2">
      <c r="A154">
        <v>1</v>
      </c>
      <c r="B154" t="s">
        <v>45</v>
      </c>
      <c r="C154" t="s">
        <v>46</v>
      </c>
      <c r="D154">
        <v>19.142780303955</v>
      </c>
      <c r="E154" s="12" t="s">
        <v>21</v>
      </c>
      <c r="F154">
        <v>49</v>
      </c>
      <c r="G154" t="s">
        <v>112</v>
      </c>
      <c r="H154" t="s">
        <v>46</v>
      </c>
      <c r="I154">
        <v>29.735713958740234</v>
      </c>
      <c r="J154">
        <f t="shared" ref="J154:J159" si="51">I154-D154</f>
        <v>10.592933654785234</v>
      </c>
      <c r="K154">
        <f t="shared" si="32"/>
        <v>6.4745446144860534E-4</v>
      </c>
      <c r="L154">
        <f>AVERAGE(D154:D166)</f>
        <v>19.776158491770421</v>
      </c>
      <c r="M154">
        <f>AVERAGE(I154:I166)</f>
        <v>29.347970008850098</v>
      </c>
      <c r="N154">
        <f>M154-L154</f>
        <v>9.5718115170796771</v>
      </c>
      <c r="O154">
        <f>J154-N154</f>
        <v>1.0211221377055573</v>
      </c>
      <c r="P154">
        <f>2^(-O154)</f>
        <v>0.49273295222470032</v>
      </c>
    </row>
    <row r="155" spans="1:16" x14ac:dyDescent="0.2">
      <c r="A155">
        <v>2</v>
      </c>
      <c r="B155" t="s">
        <v>49</v>
      </c>
      <c r="C155" t="s">
        <v>50</v>
      </c>
      <c r="D155">
        <v>19.787689208984375</v>
      </c>
      <c r="E155" s="12" t="s">
        <v>21</v>
      </c>
      <c r="F155">
        <v>50</v>
      </c>
      <c r="G155" t="s">
        <v>114</v>
      </c>
      <c r="H155" t="s">
        <v>50</v>
      </c>
      <c r="I155">
        <v>30.505186080932617</v>
      </c>
      <c r="J155">
        <f t="shared" si="51"/>
        <v>10.717496871948242</v>
      </c>
      <c r="K155">
        <f t="shared" si="32"/>
        <v>5.9389813723052494E-4</v>
      </c>
      <c r="N155">
        <f>N154</f>
        <v>9.5718115170796771</v>
      </c>
      <c r="O155">
        <f>J155-N155</f>
        <v>1.145685354868565</v>
      </c>
      <c r="P155">
        <f>2^(-O155)</f>
        <v>0.45197492627298197</v>
      </c>
    </row>
    <row r="156" spans="1:16" x14ac:dyDescent="0.2">
      <c r="A156">
        <v>3</v>
      </c>
      <c r="B156" t="s">
        <v>52</v>
      </c>
      <c r="C156" t="s">
        <v>53</v>
      </c>
      <c r="D156">
        <v>18.814250946044922</v>
      </c>
      <c r="E156" s="12" t="s">
        <v>21</v>
      </c>
      <c r="F156">
        <v>51</v>
      </c>
      <c r="G156" t="s">
        <v>115</v>
      </c>
      <c r="H156" t="s">
        <v>53</v>
      </c>
      <c r="I156">
        <v>28.792509078979492</v>
      </c>
      <c r="J156">
        <f t="shared" si="51"/>
        <v>9.9782581329345703</v>
      </c>
      <c r="K156">
        <f t="shared" si="32"/>
        <v>9.9139105824172426E-4</v>
      </c>
      <c r="N156">
        <f>N154</f>
        <v>9.5718115170796771</v>
      </c>
      <c r="O156">
        <f t="shared" ref="O156:O159" si="52">J156-N156</f>
        <v>0.40644661585489317</v>
      </c>
      <c r="P156">
        <f t="shared" ref="P156:P159" si="53">2^(-O156)</f>
        <v>0.75447938352864496</v>
      </c>
    </row>
    <row r="157" spans="1:16" x14ac:dyDescent="0.2">
      <c r="A157">
        <v>4</v>
      </c>
      <c r="B157" t="s">
        <v>55</v>
      </c>
      <c r="C157" t="s">
        <v>56</v>
      </c>
      <c r="D157">
        <v>18.563798904418945</v>
      </c>
      <c r="E157" s="12" t="s">
        <v>21</v>
      </c>
      <c r="F157">
        <v>52</v>
      </c>
      <c r="G157" t="s">
        <v>116</v>
      </c>
      <c r="H157" t="s">
        <v>56</v>
      </c>
      <c r="I157">
        <v>28.00318717956543</v>
      </c>
      <c r="J157">
        <f t="shared" si="51"/>
        <v>9.4393882751464844</v>
      </c>
      <c r="K157">
        <f t="shared" si="32"/>
        <v>1.440326623659918E-3</v>
      </c>
      <c r="N157">
        <f>N154</f>
        <v>9.5718115170796771</v>
      </c>
      <c r="O157">
        <f t="shared" si="52"/>
        <v>-0.13242324193319277</v>
      </c>
      <c r="P157">
        <f t="shared" si="53"/>
        <v>1.0961332907582753</v>
      </c>
    </row>
    <row r="158" spans="1:16" x14ac:dyDescent="0.2">
      <c r="A158">
        <v>5</v>
      </c>
      <c r="B158" t="s">
        <v>58</v>
      </c>
      <c r="C158" t="s">
        <v>59</v>
      </c>
      <c r="D158">
        <v>21.632865905761719</v>
      </c>
      <c r="E158" s="12" t="s">
        <v>21</v>
      </c>
      <c r="F158">
        <v>53</v>
      </c>
      <c r="G158" t="s">
        <v>118</v>
      </c>
      <c r="H158" t="s">
        <v>59</v>
      </c>
      <c r="I158">
        <v>30.872552871704102</v>
      </c>
      <c r="J158">
        <f t="shared" si="51"/>
        <v>9.2396869659423828</v>
      </c>
      <c r="K158">
        <f t="shared" si="32"/>
        <v>1.6541583163510248E-3</v>
      </c>
      <c r="N158">
        <f>N154</f>
        <v>9.5718115170796771</v>
      </c>
      <c r="O158">
        <f t="shared" si="52"/>
        <v>-0.33212455113729433</v>
      </c>
      <c r="P158">
        <f t="shared" si="53"/>
        <v>1.2588658495596436</v>
      </c>
    </row>
    <row r="159" spans="1:16" x14ac:dyDescent="0.2">
      <c r="A159">
        <v>6</v>
      </c>
      <c r="B159" t="s">
        <v>61</v>
      </c>
      <c r="C159" t="s">
        <v>62</v>
      </c>
      <c r="D159">
        <v>19.979526519775391</v>
      </c>
      <c r="E159" s="12" t="s">
        <v>21</v>
      </c>
      <c r="F159">
        <v>54</v>
      </c>
      <c r="G159" t="s">
        <v>119</v>
      </c>
      <c r="H159" t="s">
        <v>62</v>
      </c>
      <c r="I159">
        <v>29.164890289306641</v>
      </c>
      <c r="J159">
        <f t="shared" si="51"/>
        <v>9.18536376953125</v>
      </c>
      <c r="K159">
        <f t="shared" si="32"/>
        <v>1.7176314532053008E-3</v>
      </c>
      <c r="N159">
        <f>N154</f>
        <v>9.5718115170796771</v>
      </c>
      <c r="O159">
        <f t="shared" si="52"/>
        <v>-0.38644774754842715</v>
      </c>
      <c r="P159">
        <f t="shared" si="53"/>
        <v>1.3071708778996993</v>
      </c>
    </row>
    <row r="160" spans="1:16" x14ac:dyDescent="0.2">
      <c r="E160" s="12"/>
    </row>
    <row r="161" spans="1:16" x14ac:dyDescent="0.2">
      <c r="A161">
        <v>7</v>
      </c>
      <c r="B161" t="s">
        <v>64</v>
      </c>
      <c r="C161" t="s">
        <v>65</v>
      </c>
      <c r="D161">
        <v>19.956487655639648</v>
      </c>
      <c r="E161" s="12" t="s">
        <v>23</v>
      </c>
      <c r="F161">
        <v>55</v>
      </c>
      <c r="G161" t="s">
        <v>120</v>
      </c>
      <c r="H161" t="s">
        <v>65</v>
      </c>
      <c r="I161">
        <v>29.091381072998047</v>
      </c>
      <c r="J161">
        <f t="shared" ref="J161:J166" si="54">I161-D161</f>
        <v>9.1348934173583984</v>
      </c>
      <c r="K161">
        <f t="shared" si="32"/>
        <v>1.7787834258772475E-3</v>
      </c>
      <c r="N161">
        <f>N154</f>
        <v>9.5718115170796771</v>
      </c>
      <c r="O161">
        <f t="shared" ref="O161:O166" si="55">J161-N161</f>
        <v>-0.43691809972127871</v>
      </c>
      <c r="P161">
        <f t="shared" ref="P161:P166" si="56">2^(-O161)</f>
        <v>1.3537094282119428</v>
      </c>
    </row>
    <row r="162" spans="1:16" x14ac:dyDescent="0.2">
      <c r="A162">
        <v>8</v>
      </c>
      <c r="B162" t="s">
        <v>67</v>
      </c>
      <c r="C162" t="s">
        <v>68</v>
      </c>
      <c r="D162">
        <v>20.640508651733398</v>
      </c>
      <c r="E162" s="12" t="s">
        <v>23</v>
      </c>
      <c r="F162">
        <v>56</v>
      </c>
      <c r="G162" t="s">
        <v>121</v>
      </c>
      <c r="H162" t="s">
        <v>68</v>
      </c>
      <c r="I162">
        <v>30.169731140136719</v>
      </c>
      <c r="J162">
        <f t="shared" si="54"/>
        <v>9.5292224884033203</v>
      </c>
      <c r="K162">
        <f t="shared" si="32"/>
        <v>1.3533751428731321E-3</v>
      </c>
      <c r="N162">
        <f>N154</f>
        <v>9.5718115170796771</v>
      </c>
      <c r="O162">
        <f t="shared" si="55"/>
        <v>-4.2589028676356833E-2</v>
      </c>
      <c r="P162">
        <f t="shared" si="56"/>
        <v>1.0299605135524095</v>
      </c>
    </row>
    <row r="163" spans="1:16" x14ac:dyDescent="0.2">
      <c r="A163">
        <v>9</v>
      </c>
      <c r="B163" t="s">
        <v>71</v>
      </c>
      <c r="C163" t="s">
        <v>72</v>
      </c>
      <c r="D163">
        <v>19.579647064208984</v>
      </c>
      <c r="E163" s="12" t="s">
        <v>23</v>
      </c>
      <c r="F163">
        <v>57</v>
      </c>
      <c r="G163" t="s">
        <v>122</v>
      </c>
      <c r="H163" t="s">
        <v>72</v>
      </c>
      <c r="I163">
        <v>28.998424530029297</v>
      </c>
      <c r="J163">
        <f t="shared" si="54"/>
        <v>9.4187774658203125</v>
      </c>
      <c r="K163">
        <f t="shared" si="32"/>
        <v>1.4610512841311987E-3</v>
      </c>
      <c r="N163">
        <f>N154</f>
        <v>9.5718115170796771</v>
      </c>
      <c r="O163">
        <f t="shared" si="55"/>
        <v>-0.15303405125936465</v>
      </c>
      <c r="P163">
        <f t="shared" si="56"/>
        <v>1.1119054009929017</v>
      </c>
    </row>
    <row r="164" spans="1:16" x14ac:dyDescent="0.2">
      <c r="A164">
        <v>10</v>
      </c>
      <c r="B164" t="s">
        <v>74</v>
      </c>
      <c r="C164" t="s">
        <v>75</v>
      </c>
      <c r="D164">
        <v>20.418590545654297</v>
      </c>
      <c r="E164" s="12" t="s">
        <v>172</v>
      </c>
      <c r="F164">
        <v>58</v>
      </c>
      <c r="G164" t="s">
        <v>123</v>
      </c>
      <c r="H164" t="s">
        <v>75</v>
      </c>
      <c r="I164">
        <v>29.446807861328125</v>
      </c>
      <c r="J164">
        <f t="shared" si="54"/>
        <v>9.0282173156738281</v>
      </c>
      <c r="K164">
        <f t="shared" si="32"/>
        <v>1.9152954661337662E-3</v>
      </c>
      <c r="N164">
        <f>N154</f>
        <v>9.5718115170796771</v>
      </c>
      <c r="O164">
        <f t="shared" si="55"/>
        <v>-0.54359420140584902</v>
      </c>
      <c r="P164">
        <f t="shared" si="56"/>
        <v>1.4575993303053127</v>
      </c>
    </row>
    <row r="165" spans="1:16" x14ac:dyDescent="0.2">
      <c r="A165">
        <v>11</v>
      </c>
      <c r="B165" t="s">
        <v>77</v>
      </c>
      <c r="C165" t="s">
        <v>78</v>
      </c>
      <c r="D165">
        <v>20.597400665283203</v>
      </c>
      <c r="E165" s="12" t="s">
        <v>23</v>
      </c>
      <c r="F165">
        <v>59</v>
      </c>
      <c r="G165" t="s">
        <v>124</v>
      </c>
      <c r="H165" t="s">
        <v>78</v>
      </c>
      <c r="I165">
        <v>29.594478607177734</v>
      </c>
      <c r="J165">
        <f t="shared" si="54"/>
        <v>8.9970779418945313</v>
      </c>
      <c r="K165">
        <f t="shared" si="32"/>
        <v>1.957084900153172E-3</v>
      </c>
      <c r="N165">
        <f>N154</f>
        <v>9.5718115170796771</v>
      </c>
      <c r="O165">
        <f t="shared" si="55"/>
        <v>-0.5747335751851459</v>
      </c>
      <c r="P165">
        <f t="shared" si="56"/>
        <v>1.489402387388449</v>
      </c>
    </row>
    <row r="166" spans="1:16" x14ac:dyDescent="0.2">
      <c r="A166">
        <v>12</v>
      </c>
      <c r="B166" t="s">
        <v>80</v>
      </c>
      <c r="C166" t="s">
        <v>81</v>
      </c>
      <c r="D166">
        <v>18.200355529785156</v>
      </c>
      <c r="E166" s="12" t="s">
        <v>23</v>
      </c>
      <c r="F166">
        <v>60</v>
      </c>
      <c r="G166" t="s">
        <v>125</v>
      </c>
      <c r="H166" t="s">
        <v>81</v>
      </c>
      <c r="I166">
        <v>27.800777435302734</v>
      </c>
      <c r="J166">
        <f t="shared" si="54"/>
        <v>9.6004219055175781</v>
      </c>
      <c r="K166">
        <f t="shared" si="32"/>
        <v>1.288205162930493E-3</v>
      </c>
      <c r="N166">
        <f>N154</f>
        <v>9.5718115170796771</v>
      </c>
      <c r="O166">
        <f t="shared" si="55"/>
        <v>2.861038843790098E-2</v>
      </c>
      <c r="P166">
        <f t="shared" si="56"/>
        <v>0.98036413492569385</v>
      </c>
    </row>
    <row r="167" spans="1:16" x14ac:dyDescent="0.2">
      <c r="E167" s="12"/>
    </row>
    <row r="168" spans="1:16" x14ac:dyDescent="0.2">
      <c r="A168" t="s">
        <v>40</v>
      </c>
      <c r="F168" s="11" t="s">
        <v>173</v>
      </c>
    </row>
    <row r="169" spans="1:16" x14ac:dyDescent="0.2">
      <c r="A169">
        <v>1</v>
      </c>
      <c r="B169" t="s">
        <v>45</v>
      </c>
      <c r="C169" t="s">
        <v>46</v>
      </c>
      <c r="D169">
        <v>19.142780303955</v>
      </c>
      <c r="E169" s="12" t="s">
        <v>21</v>
      </c>
      <c r="F169">
        <v>61</v>
      </c>
      <c r="G169" t="s">
        <v>127</v>
      </c>
      <c r="H169" t="s">
        <v>46</v>
      </c>
      <c r="I169">
        <v>19.471576690673828</v>
      </c>
      <c r="J169">
        <f t="shared" ref="J169:J174" si="57">I169-D169</f>
        <v>0.32879638671882816</v>
      </c>
      <c r="K169">
        <f t="shared" si="32"/>
        <v>0.79620046178297044</v>
      </c>
      <c r="L169">
        <f>AVERAGE(D169:D181)</f>
        <v>19.776158491770421</v>
      </c>
      <c r="M169">
        <f>AVERAGE(I169:I181)</f>
        <v>19.828718821207683</v>
      </c>
      <c r="N169">
        <f>M169-L169</f>
        <v>5.2560329437262965E-2</v>
      </c>
      <c r="O169">
        <f>J169-N169</f>
        <v>0.27623605728156519</v>
      </c>
      <c r="P169">
        <f>2^(-O169)</f>
        <v>0.82574254387244961</v>
      </c>
    </row>
    <row r="170" spans="1:16" x14ac:dyDescent="0.2">
      <c r="A170">
        <v>2</v>
      </c>
      <c r="B170" t="s">
        <v>49</v>
      </c>
      <c r="C170" t="s">
        <v>50</v>
      </c>
      <c r="D170">
        <v>19.787689208984375</v>
      </c>
      <c r="E170" s="12" t="s">
        <v>21</v>
      </c>
      <c r="F170">
        <v>62</v>
      </c>
      <c r="G170" t="s">
        <v>128</v>
      </c>
      <c r="H170" t="s">
        <v>50</v>
      </c>
      <c r="I170">
        <v>20.178354263305664</v>
      </c>
      <c r="J170">
        <f t="shared" si="57"/>
        <v>0.39066505432128906</v>
      </c>
      <c r="K170">
        <f t="shared" ref="K170:K181" si="58">2^(-J170)</f>
        <v>0.76277789766371207</v>
      </c>
      <c r="N170">
        <f>N169</f>
        <v>5.2560329437262965E-2</v>
      </c>
      <c r="O170">
        <f>J170-N170</f>
        <v>0.3381047248840261</v>
      </c>
      <c r="P170">
        <f>2^(-O170)</f>
        <v>0.79107987480444386</v>
      </c>
    </row>
    <row r="171" spans="1:16" x14ac:dyDescent="0.2">
      <c r="A171">
        <v>3</v>
      </c>
      <c r="B171" t="s">
        <v>52</v>
      </c>
      <c r="C171" t="s">
        <v>53</v>
      </c>
      <c r="D171">
        <v>18.814250946044922</v>
      </c>
      <c r="E171" s="12" t="s">
        <v>21</v>
      </c>
      <c r="F171">
        <v>63</v>
      </c>
      <c r="G171" t="s">
        <v>129</v>
      </c>
      <c r="H171" t="s">
        <v>53</v>
      </c>
      <c r="I171">
        <v>19.154340744018555</v>
      </c>
      <c r="J171">
        <f t="shared" si="57"/>
        <v>0.34008979797363281</v>
      </c>
      <c r="K171">
        <f t="shared" si="58"/>
        <v>0.78999213868468587</v>
      </c>
      <c r="N171">
        <f>N169</f>
        <v>5.2560329437262965E-2</v>
      </c>
      <c r="O171">
        <f t="shared" ref="O171:O174" si="59">J171-N171</f>
        <v>0.28752946853636985</v>
      </c>
      <c r="P171">
        <f t="shared" ref="P171:P174" si="60">2^(-O171)</f>
        <v>0.81930386824435508</v>
      </c>
    </row>
    <row r="172" spans="1:16" x14ac:dyDescent="0.2">
      <c r="A172">
        <v>4</v>
      </c>
      <c r="B172" t="s">
        <v>55</v>
      </c>
      <c r="C172" t="s">
        <v>56</v>
      </c>
      <c r="D172">
        <v>18.563798904418945</v>
      </c>
      <c r="E172" s="12" t="s">
        <v>174</v>
      </c>
      <c r="F172">
        <v>64</v>
      </c>
      <c r="G172" t="s">
        <v>130</v>
      </c>
      <c r="H172" t="s">
        <v>56</v>
      </c>
      <c r="I172">
        <v>18.584415435791016</v>
      </c>
      <c r="J172">
        <f t="shared" si="57"/>
        <v>2.0616531372070313E-2</v>
      </c>
      <c r="K172">
        <f t="shared" si="58"/>
        <v>0.98581133096603624</v>
      </c>
      <c r="N172">
        <f>N169</f>
        <v>5.2560329437262965E-2</v>
      </c>
      <c r="O172">
        <f t="shared" si="59"/>
        <v>-3.1943798065192652E-2</v>
      </c>
      <c r="P172">
        <f t="shared" si="60"/>
        <v>1.0223887014424624</v>
      </c>
    </row>
    <row r="173" spans="1:16" x14ac:dyDescent="0.2">
      <c r="A173">
        <v>5</v>
      </c>
      <c r="B173" t="s">
        <v>58</v>
      </c>
      <c r="C173" t="s">
        <v>59</v>
      </c>
      <c r="D173">
        <v>21.632865905761719</v>
      </c>
      <c r="E173" s="12" t="s">
        <v>175</v>
      </c>
      <c r="F173">
        <v>65</v>
      </c>
      <c r="G173" t="s">
        <v>131</v>
      </c>
      <c r="H173" t="s">
        <v>59</v>
      </c>
      <c r="I173">
        <v>21.435892105102539</v>
      </c>
      <c r="J173">
        <f t="shared" si="57"/>
        <v>-0.19697380065917969</v>
      </c>
      <c r="K173">
        <f t="shared" si="58"/>
        <v>1.1462913688889942</v>
      </c>
      <c r="N173">
        <f>N169</f>
        <v>5.2560329437262965E-2</v>
      </c>
      <c r="O173">
        <f t="shared" si="59"/>
        <v>-0.24953413009644265</v>
      </c>
      <c r="P173">
        <f t="shared" si="60"/>
        <v>1.1888231625058268</v>
      </c>
    </row>
    <row r="174" spans="1:16" x14ac:dyDescent="0.2">
      <c r="A174">
        <v>6</v>
      </c>
      <c r="B174" t="s">
        <v>61</v>
      </c>
      <c r="C174" t="s">
        <v>62</v>
      </c>
      <c r="D174">
        <v>19.979526519775391</v>
      </c>
      <c r="E174" s="12" t="s">
        <v>21</v>
      </c>
      <c r="F174">
        <v>66</v>
      </c>
      <c r="G174" t="s">
        <v>132</v>
      </c>
      <c r="H174" t="s">
        <v>62</v>
      </c>
      <c r="I174">
        <v>19.981441497802734</v>
      </c>
      <c r="J174">
        <f t="shared" si="57"/>
        <v>1.91497802734375E-3</v>
      </c>
      <c r="K174">
        <f t="shared" si="58"/>
        <v>0.99867351893430023</v>
      </c>
      <c r="N174">
        <f>N169</f>
        <v>5.2560329437262965E-2</v>
      </c>
      <c r="O174">
        <f t="shared" si="59"/>
        <v>-5.0645351409919215E-2</v>
      </c>
      <c r="P174">
        <f t="shared" si="60"/>
        <v>1.0357281257739883</v>
      </c>
    </row>
    <row r="175" spans="1:16" x14ac:dyDescent="0.2">
      <c r="E175" s="12"/>
    </row>
    <row r="176" spans="1:16" x14ac:dyDescent="0.2">
      <c r="A176">
        <v>7</v>
      </c>
      <c r="B176" t="s">
        <v>64</v>
      </c>
      <c r="C176" t="s">
        <v>65</v>
      </c>
      <c r="D176">
        <v>19.956487655639648</v>
      </c>
      <c r="E176" s="12" t="s">
        <v>23</v>
      </c>
      <c r="F176">
        <v>67</v>
      </c>
      <c r="G176" t="s">
        <v>133</v>
      </c>
      <c r="H176" t="s">
        <v>65</v>
      </c>
      <c r="I176">
        <v>19.94148063659668</v>
      </c>
      <c r="J176">
        <f t="shared" ref="J176:J181" si="61">I176-D176</f>
        <v>-1.500701904296875E-2</v>
      </c>
      <c r="K176">
        <f t="shared" si="58"/>
        <v>1.010456362577256</v>
      </c>
      <c r="N176">
        <f>N169</f>
        <v>5.2560329437262965E-2</v>
      </c>
      <c r="O176">
        <f t="shared" ref="O176:O181" si="62">J176-N176</f>
        <v>-6.7567348480231715E-2</v>
      </c>
      <c r="P176">
        <f t="shared" ref="P176:P181" si="63">2^(-O176)</f>
        <v>1.0479481579779357</v>
      </c>
    </row>
    <row r="177" spans="1:16" x14ac:dyDescent="0.2">
      <c r="A177">
        <v>8</v>
      </c>
      <c r="B177" t="s">
        <v>67</v>
      </c>
      <c r="C177" t="s">
        <v>68</v>
      </c>
      <c r="D177">
        <v>20.640508651733398</v>
      </c>
      <c r="E177" s="12" t="s">
        <v>176</v>
      </c>
      <c r="F177">
        <v>68</v>
      </c>
      <c r="G177" t="s">
        <v>135</v>
      </c>
      <c r="H177" t="s">
        <v>68</v>
      </c>
      <c r="I177">
        <v>20.406435012817383</v>
      </c>
      <c r="J177">
        <f t="shared" si="61"/>
        <v>-0.23407363891601563</v>
      </c>
      <c r="K177">
        <f t="shared" si="58"/>
        <v>1.1761512825865574</v>
      </c>
      <c r="N177">
        <f>N169</f>
        <v>5.2560329437262965E-2</v>
      </c>
      <c r="O177">
        <f t="shared" si="62"/>
        <v>-0.28663396835327859</v>
      </c>
      <c r="P177">
        <f t="shared" si="63"/>
        <v>1.2197909931966342</v>
      </c>
    </row>
    <row r="178" spans="1:16" x14ac:dyDescent="0.2">
      <c r="A178">
        <v>9</v>
      </c>
      <c r="B178" t="s">
        <v>71</v>
      </c>
      <c r="C178" t="s">
        <v>72</v>
      </c>
      <c r="D178">
        <v>19.579647064208984</v>
      </c>
      <c r="E178" s="12" t="s">
        <v>23</v>
      </c>
      <c r="F178">
        <v>69</v>
      </c>
      <c r="G178" t="s">
        <v>136</v>
      </c>
      <c r="H178" t="s">
        <v>72</v>
      </c>
      <c r="I178">
        <v>19.68836784362793</v>
      </c>
      <c r="J178">
        <f t="shared" si="61"/>
        <v>0.10872077941894531</v>
      </c>
      <c r="K178">
        <f t="shared" si="58"/>
        <v>0.92741002089145053</v>
      </c>
      <c r="N178">
        <f>N169</f>
        <v>5.2560329437262965E-2</v>
      </c>
      <c r="O178">
        <f t="shared" si="62"/>
        <v>5.6160449981682348E-2</v>
      </c>
      <c r="P178">
        <f t="shared" si="63"/>
        <v>0.96182047941646565</v>
      </c>
    </row>
    <row r="179" spans="1:16" x14ac:dyDescent="0.2">
      <c r="A179">
        <v>10</v>
      </c>
      <c r="B179" t="s">
        <v>74</v>
      </c>
      <c r="C179" t="s">
        <v>75</v>
      </c>
      <c r="D179">
        <v>20.418590545654297</v>
      </c>
      <c r="E179" s="12" t="s">
        <v>23</v>
      </c>
      <c r="F179">
        <v>70</v>
      </c>
      <c r="G179" t="s">
        <v>137</v>
      </c>
      <c r="H179" t="s">
        <v>75</v>
      </c>
      <c r="I179">
        <v>20.38520622253418</v>
      </c>
      <c r="J179">
        <f t="shared" si="61"/>
        <v>-3.3384323120117188E-2</v>
      </c>
      <c r="K179">
        <f t="shared" si="58"/>
        <v>1.0234100621763511</v>
      </c>
      <c r="N179">
        <f>N169</f>
        <v>5.2560329437262965E-2</v>
      </c>
      <c r="O179">
        <f t="shared" si="62"/>
        <v>-8.5944652557380152E-2</v>
      </c>
      <c r="P179">
        <f t="shared" si="63"/>
        <v>1.06138248937177</v>
      </c>
    </row>
    <row r="180" spans="1:16" x14ac:dyDescent="0.2">
      <c r="A180">
        <v>11</v>
      </c>
      <c r="B180" t="s">
        <v>77</v>
      </c>
      <c r="C180" t="s">
        <v>78</v>
      </c>
      <c r="D180">
        <v>20.597400665283203</v>
      </c>
      <c r="E180" s="12" t="s">
        <v>23</v>
      </c>
      <c r="F180">
        <v>71</v>
      </c>
      <c r="G180" t="s">
        <v>138</v>
      </c>
      <c r="H180" t="s">
        <v>78</v>
      </c>
      <c r="I180">
        <v>20.1260986328125</v>
      </c>
      <c r="J180">
        <f t="shared" si="61"/>
        <v>-0.47130203247070313</v>
      </c>
      <c r="K180">
        <f t="shared" si="58"/>
        <v>1.3863600938544252</v>
      </c>
      <c r="N180">
        <f>N169</f>
        <v>5.2560329437262965E-2</v>
      </c>
      <c r="O180">
        <f t="shared" si="62"/>
        <v>-0.52386236190796609</v>
      </c>
      <c r="P180">
        <f t="shared" si="63"/>
        <v>1.4377993552767443</v>
      </c>
    </row>
    <row r="181" spans="1:16" x14ac:dyDescent="0.2">
      <c r="A181">
        <v>12</v>
      </c>
      <c r="B181" t="s">
        <v>80</v>
      </c>
      <c r="C181" t="s">
        <v>81</v>
      </c>
      <c r="D181">
        <v>18.200355529785156</v>
      </c>
      <c r="E181" s="12" t="s">
        <v>23</v>
      </c>
      <c r="F181">
        <v>72</v>
      </c>
      <c r="G181" t="s">
        <v>139</v>
      </c>
      <c r="H181" t="s">
        <v>81</v>
      </c>
      <c r="I181">
        <v>18.59101676940918</v>
      </c>
      <c r="J181">
        <f t="shared" si="61"/>
        <v>0.39066123962402344</v>
      </c>
      <c r="K181">
        <f t="shared" si="58"/>
        <v>0.76277991456300476</v>
      </c>
      <c r="N181">
        <f>N169</f>
        <v>5.2560329437262965E-2</v>
      </c>
      <c r="O181">
        <f t="shared" si="62"/>
        <v>0.33810091018676047</v>
      </c>
      <c r="P181">
        <f t="shared" si="63"/>
        <v>0.79108196653841367</v>
      </c>
    </row>
    <row r="182" spans="1:16" x14ac:dyDescent="0.2">
      <c r="E182" s="12"/>
    </row>
    <row r="183" spans="1:16" x14ac:dyDescent="0.2">
      <c r="A183" t="s">
        <v>40</v>
      </c>
      <c r="F183" s="11" t="s">
        <v>177</v>
      </c>
    </row>
    <row r="184" spans="1:16" x14ac:dyDescent="0.2">
      <c r="A184">
        <v>1</v>
      </c>
      <c r="B184" t="s">
        <v>45</v>
      </c>
      <c r="C184" t="s">
        <v>46</v>
      </c>
      <c r="D184">
        <v>19.142780303955</v>
      </c>
      <c r="E184" s="12" t="s">
        <v>178</v>
      </c>
      <c r="F184">
        <v>73</v>
      </c>
      <c r="G184" t="s">
        <v>141</v>
      </c>
      <c r="H184" t="s">
        <v>46</v>
      </c>
      <c r="I184">
        <v>24.206336975097656</v>
      </c>
      <c r="J184">
        <f t="shared" ref="J184:J189" si="64">I184-D184</f>
        <v>5.0635566711426563</v>
      </c>
      <c r="K184">
        <f t="shared" ref="K184:K196" si="65">2^(-J184)</f>
        <v>2.9903192544914498E-2</v>
      </c>
      <c r="L184">
        <f>AVERAGE(D184:D196)</f>
        <v>19.776158491770421</v>
      </c>
      <c r="M184">
        <f>AVERAGE(I184:I196)</f>
        <v>27.076813538869221</v>
      </c>
      <c r="N184">
        <f>M184-L184</f>
        <v>7.3006550470988003</v>
      </c>
      <c r="O184">
        <f>J184-N184</f>
        <v>-2.237098375956144</v>
      </c>
      <c r="P184">
        <f>2^(-O184)</f>
        <v>4.7144790959799279</v>
      </c>
    </row>
    <row r="185" spans="1:16" x14ac:dyDescent="0.2">
      <c r="A185">
        <v>2</v>
      </c>
      <c r="B185" t="s">
        <v>49</v>
      </c>
      <c r="C185" t="s">
        <v>50</v>
      </c>
      <c r="D185">
        <v>19.787689208984375</v>
      </c>
      <c r="E185" s="12" t="s">
        <v>178</v>
      </c>
      <c r="F185">
        <v>74</v>
      </c>
      <c r="G185" t="s">
        <v>142</v>
      </c>
      <c r="H185" t="s">
        <v>50</v>
      </c>
      <c r="I185">
        <v>25.318174362182617</v>
      </c>
      <c r="J185">
        <f t="shared" si="64"/>
        <v>5.5304851531982422</v>
      </c>
      <c r="K185">
        <f t="shared" si="65"/>
        <v>2.1635058722603469E-2</v>
      </c>
      <c r="N185">
        <f>N184</f>
        <v>7.3006550470988003</v>
      </c>
      <c r="O185">
        <f>J185-N185</f>
        <v>-1.7701698939005581</v>
      </c>
      <c r="P185">
        <f>2^(-O185)</f>
        <v>3.4109412209017997</v>
      </c>
    </row>
    <row r="186" spans="1:16" x14ac:dyDescent="0.2">
      <c r="A186">
        <v>3</v>
      </c>
      <c r="B186" t="s">
        <v>52</v>
      </c>
      <c r="C186" t="s">
        <v>53</v>
      </c>
      <c r="D186">
        <v>18.814250946044922</v>
      </c>
      <c r="E186" s="12" t="s">
        <v>21</v>
      </c>
      <c r="F186">
        <v>75</v>
      </c>
      <c r="G186" t="s">
        <v>143</v>
      </c>
      <c r="H186" t="s">
        <v>53</v>
      </c>
      <c r="I186">
        <v>23.43583869934082</v>
      </c>
      <c r="J186">
        <f t="shared" si="64"/>
        <v>4.6215877532958984</v>
      </c>
      <c r="K186">
        <f t="shared" si="65"/>
        <v>4.0622201741759692E-2</v>
      </c>
      <c r="N186">
        <f>N184</f>
        <v>7.3006550470988003</v>
      </c>
      <c r="O186">
        <f t="shared" ref="O186:O189" si="66">J186-N186</f>
        <v>-2.6790672938029019</v>
      </c>
      <c r="P186">
        <f t="shared" ref="P186:P189" si="67">2^(-O186)</f>
        <v>6.4044172091844134</v>
      </c>
    </row>
    <row r="187" spans="1:16" x14ac:dyDescent="0.2">
      <c r="A187">
        <v>4</v>
      </c>
      <c r="B187" t="s">
        <v>55</v>
      </c>
      <c r="C187" t="s">
        <v>56</v>
      </c>
      <c r="D187">
        <v>18.563798904418945</v>
      </c>
      <c r="E187" s="12" t="s">
        <v>179</v>
      </c>
      <c r="F187">
        <v>76</v>
      </c>
      <c r="G187" t="s">
        <v>144</v>
      </c>
      <c r="H187" t="s">
        <v>56</v>
      </c>
      <c r="I187">
        <v>27.052591323852539</v>
      </c>
      <c r="J187">
        <f t="shared" si="64"/>
        <v>8.4887924194335937</v>
      </c>
      <c r="K187">
        <f t="shared" si="65"/>
        <v>2.7836770875932096E-3</v>
      </c>
      <c r="N187">
        <f>N184</f>
        <v>7.3006550470988003</v>
      </c>
      <c r="O187">
        <f t="shared" si="66"/>
        <v>1.1881373723347934</v>
      </c>
      <c r="P187">
        <f t="shared" si="67"/>
        <v>0.43886910802934798</v>
      </c>
    </row>
    <row r="188" spans="1:16" x14ac:dyDescent="0.2">
      <c r="A188">
        <v>5</v>
      </c>
      <c r="B188" t="s">
        <v>58</v>
      </c>
      <c r="C188" t="s">
        <v>59</v>
      </c>
      <c r="D188">
        <v>21.632865905761719</v>
      </c>
      <c r="E188" s="12" t="s">
        <v>21</v>
      </c>
      <c r="F188">
        <v>77</v>
      </c>
      <c r="G188" t="s">
        <v>146</v>
      </c>
      <c r="H188" t="s">
        <v>59</v>
      </c>
      <c r="I188">
        <v>28.484146118164063</v>
      </c>
      <c r="J188">
        <f t="shared" si="64"/>
        <v>6.8512802124023437</v>
      </c>
      <c r="K188">
        <f t="shared" si="65"/>
        <v>8.6608226867245196E-3</v>
      </c>
      <c r="N188">
        <f>N184</f>
        <v>7.3006550470988003</v>
      </c>
      <c r="O188">
        <f t="shared" si="66"/>
        <v>-0.44937483469645656</v>
      </c>
      <c r="P188">
        <f t="shared" si="67"/>
        <v>1.3654484366250532</v>
      </c>
    </row>
    <row r="189" spans="1:16" x14ac:dyDescent="0.2">
      <c r="A189">
        <v>6</v>
      </c>
      <c r="B189" t="s">
        <v>61</v>
      </c>
      <c r="C189" t="s">
        <v>62</v>
      </c>
      <c r="D189">
        <v>19.979526519775391</v>
      </c>
      <c r="E189" s="12" t="s">
        <v>21</v>
      </c>
      <c r="F189">
        <v>78</v>
      </c>
      <c r="G189" t="s">
        <v>147</v>
      </c>
      <c r="H189" t="s">
        <v>62</v>
      </c>
      <c r="I189">
        <v>27.99561882019043</v>
      </c>
      <c r="J189">
        <f t="shared" si="64"/>
        <v>8.0160923004150391</v>
      </c>
      <c r="K189">
        <f t="shared" si="65"/>
        <v>3.8629204931587792E-3</v>
      </c>
      <c r="N189">
        <f>N184</f>
        <v>7.3006550470988003</v>
      </c>
      <c r="O189">
        <f t="shared" si="66"/>
        <v>0.71543725331623875</v>
      </c>
      <c r="P189">
        <f t="shared" si="67"/>
        <v>0.60902052137328444</v>
      </c>
    </row>
    <row r="190" spans="1:16" x14ac:dyDescent="0.2">
      <c r="E190" s="12"/>
    </row>
    <row r="191" spans="1:16" x14ac:dyDescent="0.2">
      <c r="A191">
        <v>7</v>
      </c>
      <c r="B191" t="s">
        <v>64</v>
      </c>
      <c r="C191" t="s">
        <v>65</v>
      </c>
      <c r="D191">
        <v>19.956487655639648</v>
      </c>
      <c r="E191" s="12" t="s">
        <v>23</v>
      </c>
      <c r="F191">
        <v>79</v>
      </c>
      <c r="G191" t="s">
        <v>149</v>
      </c>
      <c r="H191" t="s">
        <v>65</v>
      </c>
      <c r="I191">
        <v>27.910993576049805</v>
      </c>
      <c r="J191">
        <f t="shared" ref="J191:J196" si="68">I191-D191</f>
        <v>7.9545059204101562</v>
      </c>
      <c r="K191">
        <f t="shared" si="65"/>
        <v>4.03139281335227E-3</v>
      </c>
      <c r="N191">
        <f>N184</f>
        <v>7.3006550470988003</v>
      </c>
      <c r="O191">
        <f t="shared" ref="O191:O196" si="69">J191-N191</f>
        <v>0.65385087331135594</v>
      </c>
      <c r="P191">
        <f t="shared" ref="P191:P196" si="70">2^(-O191)</f>
        <v>0.63558153925157534</v>
      </c>
    </row>
    <row r="192" spans="1:16" x14ac:dyDescent="0.2">
      <c r="A192">
        <v>8</v>
      </c>
      <c r="B192" t="s">
        <v>67</v>
      </c>
      <c r="C192" t="s">
        <v>68</v>
      </c>
      <c r="D192">
        <v>20.640508651733398</v>
      </c>
      <c r="E192" s="12" t="s">
        <v>180</v>
      </c>
      <c r="F192">
        <v>80</v>
      </c>
      <c r="G192" t="s">
        <v>150</v>
      </c>
      <c r="H192" t="s">
        <v>68</v>
      </c>
      <c r="I192">
        <v>28.746086120605469</v>
      </c>
      <c r="J192">
        <f t="shared" si="68"/>
        <v>8.1055774688720703</v>
      </c>
      <c r="K192">
        <f t="shared" si="65"/>
        <v>3.6305970437817063E-3</v>
      </c>
      <c r="N192">
        <f>N184</f>
        <v>7.3006550470988003</v>
      </c>
      <c r="O192">
        <f t="shared" si="69"/>
        <v>0.80492242177327</v>
      </c>
      <c r="P192">
        <f t="shared" si="70"/>
        <v>0.57239285882691726</v>
      </c>
    </row>
    <row r="193" spans="1:16" x14ac:dyDescent="0.2">
      <c r="A193">
        <v>9</v>
      </c>
      <c r="B193" t="s">
        <v>71</v>
      </c>
      <c r="C193" t="s">
        <v>72</v>
      </c>
      <c r="D193">
        <v>19.579647064208984</v>
      </c>
      <c r="E193" s="12" t="s">
        <v>181</v>
      </c>
      <c r="F193">
        <v>81</v>
      </c>
      <c r="G193" t="s">
        <v>151</v>
      </c>
      <c r="H193" t="s">
        <v>72</v>
      </c>
      <c r="I193">
        <v>28.047603607177734</v>
      </c>
      <c r="J193">
        <f t="shared" si="68"/>
        <v>8.46795654296875</v>
      </c>
      <c r="K193">
        <f t="shared" si="65"/>
        <v>2.8241715815350002E-3</v>
      </c>
      <c r="N193">
        <f>N184</f>
        <v>7.3006550470988003</v>
      </c>
      <c r="O193">
        <f t="shared" si="69"/>
        <v>1.1673014958699497</v>
      </c>
      <c r="P193">
        <f t="shared" si="70"/>
        <v>0.4452533910755182</v>
      </c>
    </row>
    <row r="194" spans="1:16" x14ac:dyDescent="0.2">
      <c r="A194">
        <v>10</v>
      </c>
      <c r="B194" t="s">
        <v>74</v>
      </c>
      <c r="C194" t="s">
        <v>75</v>
      </c>
      <c r="D194">
        <v>20.418590545654297</v>
      </c>
      <c r="E194" s="12" t="s">
        <v>176</v>
      </c>
      <c r="F194">
        <v>82</v>
      </c>
      <c r="G194" t="s">
        <v>152</v>
      </c>
      <c r="H194" t="s">
        <v>75</v>
      </c>
      <c r="I194">
        <v>28.762434005737305</v>
      </c>
      <c r="J194">
        <f t="shared" si="68"/>
        <v>8.3438434600830078</v>
      </c>
      <c r="K194">
        <f t="shared" si="65"/>
        <v>3.0778881911425887E-3</v>
      </c>
      <c r="N194">
        <f>N184</f>
        <v>7.3006550470988003</v>
      </c>
      <c r="O194">
        <f t="shared" si="69"/>
        <v>1.0431884129842075</v>
      </c>
      <c r="P194">
        <f t="shared" si="70"/>
        <v>0.48525385759765532</v>
      </c>
    </row>
    <row r="195" spans="1:16" x14ac:dyDescent="0.2">
      <c r="A195">
        <v>11</v>
      </c>
      <c r="B195" t="s">
        <v>77</v>
      </c>
      <c r="C195" t="s">
        <v>78</v>
      </c>
      <c r="D195">
        <v>20.597400665283203</v>
      </c>
      <c r="E195" s="12" t="s">
        <v>180</v>
      </c>
      <c r="F195">
        <v>83</v>
      </c>
      <c r="G195" t="s">
        <v>153</v>
      </c>
      <c r="H195" t="s">
        <v>78</v>
      </c>
      <c r="I195">
        <v>28.600873947143555</v>
      </c>
      <c r="J195">
        <f t="shared" si="68"/>
        <v>8.0034732818603516</v>
      </c>
      <c r="K195">
        <f t="shared" si="65"/>
        <v>3.8968570318918447E-3</v>
      </c>
      <c r="N195">
        <f>N184</f>
        <v>7.3006550470988003</v>
      </c>
      <c r="O195">
        <f t="shared" si="69"/>
        <v>0.70281823476155125</v>
      </c>
      <c r="P195">
        <f t="shared" si="70"/>
        <v>0.61437088997378231</v>
      </c>
    </row>
    <row r="196" spans="1:16" x14ac:dyDescent="0.2">
      <c r="A196">
        <v>12</v>
      </c>
      <c r="B196" t="s">
        <v>80</v>
      </c>
      <c r="C196" t="s">
        <v>81</v>
      </c>
      <c r="D196">
        <v>18.200355529785156</v>
      </c>
      <c r="E196" s="12" t="s">
        <v>182</v>
      </c>
      <c r="F196">
        <v>84</v>
      </c>
      <c r="G196" t="s">
        <v>154</v>
      </c>
      <c r="H196" t="s">
        <v>81</v>
      </c>
      <c r="I196">
        <v>26.361064910888672</v>
      </c>
      <c r="J196">
        <f t="shared" si="68"/>
        <v>8.1607093811035156</v>
      </c>
      <c r="K196">
        <f t="shared" si="65"/>
        <v>3.4944730091666463E-3</v>
      </c>
      <c r="N196">
        <f>N184</f>
        <v>7.3006550470988003</v>
      </c>
      <c r="O196">
        <f t="shared" si="69"/>
        <v>0.86005433400471532</v>
      </c>
      <c r="P196">
        <f t="shared" si="70"/>
        <v>0.55093180865011004</v>
      </c>
    </row>
    <row r="197" spans="1:16" x14ac:dyDescent="0.2">
      <c r="E197" s="12"/>
    </row>
    <row r="198" spans="1:16" x14ac:dyDescent="0.2">
      <c r="A198" t="s">
        <v>40</v>
      </c>
      <c r="F198" s="11" t="s">
        <v>183</v>
      </c>
    </row>
    <row r="199" spans="1:16" x14ac:dyDescent="0.2">
      <c r="A199">
        <v>1</v>
      </c>
      <c r="B199" t="s">
        <v>45</v>
      </c>
      <c r="C199" t="s">
        <v>46</v>
      </c>
      <c r="D199">
        <v>19.142780303955</v>
      </c>
      <c r="E199" s="12" t="s">
        <v>184</v>
      </c>
      <c r="F199">
        <v>85</v>
      </c>
      <c r="G199" t="s">
        <v>156</v>
      </c>
      <c r="H199" t="s">
        <v>46</v>
      </c>
      <c r="I199">
        <v>29.14396858215332</v>
      </c>
      <c r="J199">
        <f t="shared" ref="J199:J204" si="71">I199-D199</f>
        <v>10.00118827819832</v>
      </c>
      <c r="K199">
        <f t="shared" ref="K199:K211" si="72">2^(-J199)</f>
        <v>9.7575848381352729E-4</v>
      </c>
      <c r="L199">
        <f>AVERAGE(D199:D211)</f>
        <v>19.776158491770421</v>
      </c>
      <c r="M199">
        <f>AVERAGE(I199:I211)</f>
        <v>28.365475177764893</v>
      </c>
      <c r="N199">
        <f>M199-L199</f>
        <v>8.5893166859944721</v>
      </c>
      <c r="O199">
        <f>J199-N199</f>
        <v>1.4118715922038483</v>
      </c>
      <c r="P199">
        <f>2^(-O199)</f>
        <v>0.37582381841537132</v>
      </c>
    </row>
    <row r="200" spans="1:16" x14ac:dyDescent="0.2">
      <c r="A200">
        <v>2</v>
      </c>
      <c r="B200" t="s">
        <v>49</v>
      </c>
      <c r="C200" t="s">
        <v>50</v>
      </c>
      <c r="D200">
        <v>19.787689208984375</v>
      </c>
      <c r="E200" s="12" t="s">
        <v>184</v>
      </c>
      <c r="F200">
        <v>86</v>
      </c>
      <c r="G200" t="s">
        <v>157</v>
      </c>
      <c r="H200" t="s">
        <v>50</v>
      </c>
      <c r="I200">
        <v>27.952085494995117</v>
      </c>
      <c r="J200">
        <f t="shared" si="71"/>
        <v>8.1643962860107422</v>
      </c>
      <c r="K200">
        <f t="shared" si="72"/>
        <v>3.4855540480298736E-3</v>
      </c>
      <c r="N200">
        <f>N199</f>
        <v>8.5893166859944721</v>
      </c>
      <c r="O200">
        <f>J200-N200</f>
        <v>-0.42492039998372988</v>
      </c>
      <c r="P200">
        <f>2^(-O200)</f>
        <v>1.3424984290211717</v>
      </c>
    </row>
    <row r="201" spans="1:16" x14ac:dyDescent="0.2">
      <c r="A201">
        <v>3</v>
      </c>
      <c r="B201" t="s">
        <v>52</v>
      </c>
      <c r="C201" t="s">
        <v>53</v>
      </c>
      <c r="D201">
        <v>18.814250946044922</v>
      </c>
      <c r="E201" s="12" t="s">
        <v>185</v>
      </c>
      <c r="F201">
        <v>87</v>
      </c>
      <c r="G201" t="s">
        <v>158</v>
      </c>
      <c r="H201" t="s">
        <v>53</v>
      </c>
      <c r="I201">
        <v>27.300205230712891</v>
      </c>
      <c r="J201">
        <f t="shared" si="71"/>
        <v>8.4859542846679687</v>
      </c>
      <c r="K201">
        <f t="shared" si="72"/>
        <v>2.789158652757247E-3</v>
      </c>
      <c r="N201">
        <f>N199</f>
        <v>8.5893166859944721</v>
      </c>
      <c r="O201">
        <f t="shared" ref="O201:O204" si="73">J201-N201</f>
        <v>-0.10336240132650332</v>
      </c>
      <c r="P201">
        <f t="shared" ref="P201:P204" si="74">2^(-O201)</f>
        <v>1.0742742927007165</v>
      </c>
    </row>
    <row r="202" spans="1:16" x14ac:dyDescent="0.2">
      <c r="A202">
        <v>4</v>
      </c>
      <c r="B202" t="s">
        <v>55</v>
      </c>
      <c r="C202" t="s">
        <v>56</v>
      </c>
      <c r="D202">
        <v>18.563798904418945</v>
      </c>
      <c r="E202" s="12" t="s">
        <v>185</v>
      </c>
      <c r="F202">
        <v>88</v>
      </c>
      <c r="G202" t="s">
        <v>159</v>
      </c>
      <c r="H202" t="s">
        <v>56</v>
      </c>
      <c r="I202">
        <v>26.634578704833984</v>
      </c>
      <c r="J202">
        <f t="shared" si="71"/>
        <v>8.0707798004150391</v>
      </c>
      <c r="K202">
        <f t="shared" si="72"/>
        <v>3.7192313307101688E-3</v>
      </c>
      <c r="N202">
        <f>N199</f>
        <v>8.5893166859944721</v>
      </c>
      <c r="O202">
        <f t="shared" si="73"/>
        <v>-0.518536885579433</v>
      </c>
      <c r="P202">
        <f t="shared" si="74"/>
        <v>1.4325017342556869</v>
      </c>
    </row>
    <row r="203" spans="1:16" x14ac:dyDescent="0.2">
      <c r="A203">
        <v>5</v>
      </c>
      <c r="B203" t="s">
        <v>58</v>
      </c>
      <c r="C203" t="s">
        <v>59</v>
      </c>
      <c r="D203">
        <v>21.632865905761719</v>
      </c>
      <c r="E203" s="12" t="s">
        <v>186</v>
      </c>
      <c r="F203">
        <v>89</v>
      </c>
      <c r="G203" t="s">
        <v>160</v>
      </c>
      <c r="H203" t="s">
        <v>59</v>
      </c>
      <c r="I203">
        <v>29.406879425048828</v>
      </c>
      <c r="J203">
        <f t="shared" si="71"/>
        <v>7.7740135192871094</v>
      </c>
      <c r="K203">
        <f t="shared" si="72"/>
        <v>4.5686590002578945E-3</v>
      </c>
      <c r="N203">
        <f>N199</f>
        <v>8.5893166859944721</v>
      </c>
      <c r="O203">
        <f t="shared" si="73"/>
        <v>-0.81530316670736269</v>
      </c>
      <c r="P203">
        <f t="shared" si="74"/>
        <v>1.7596678881070373</v>
      </c>
    </row>
    <row r="204" spans="1:16" x14ac:dyDescent="0.2">
      <c r="A204">
        <v>6</v>
      </c>
      <c r="B204" t="s">
        <v>61</v>
      </c>
      <c r="C204" t="s">
        <v>62</v>
      </c>
      <c r="D204">
        <v>19.979526519775391</v>
      </c>
      <c r="E204" s="12" t="s">
        <v>187</v>
      </c>
      <c r="F204">
        <v>90</v>
      </c>
      <c r="G204" t="s">
        <v>161</v>
      </c>
      <c r="H204" t="s">
        <v>62</v>
      </c>
      <c r="I204">
        <v>28.120553970336914</v>
      </c>
      <c r="J204">
        <f t="shared" si="71"/>
        <v>8.1410274505615234</v>
      </c>
      <c r="K204">
        <f t="shared" si="72"/>
        <v>3.5424729431316423E-3</v>
      </c>
      <c r="N204">
        <f>N199</f>
        <v>8.5893166859944721</v>
      </c>
      <c r="O204">
        <f t="shared" si="73"/>
        <v>-0.44828923543294863</v>
      </c>
      <c r="P204">
        <f t="shared" si="74"/>
        <v>1.3644213503710612</v>
      </c>
    </row>
    <row r="205" spans="1:16" x14ac:dyDescent="0.2">
      <c r="E205" s="12"/>
    </row>
    <row r="206" spans="1:16" x14ac:dyDescent="0.2">
      <c r="A206">
        <v>7</v>
      </c>
      <c r="B206" t="s">
        <v>64</v>
      </c>
      <c r="C206" t="s">
        <v>65</v>
      </c>
      <c r="D206">
        <v>19.956487655639648</v>
      </c>
      <c r="E206" s="12" t="s">
        <v>188</v>
      </c>
      <c r="F206">
        <v>91</v>
      </c>
      <c r="G206" t="s">
        <v>162</v>
      </c>
      <c r="H206" t="s">
        <v>65</v>
      </c>
      <c r="I206">
        <v>28.302837371826172</v>
      </c>
      <c r="J206">
        <f t="shared" ref="J206:J211" si="75">I206-D206</f>
        <v>8.3463497161865234</v>
      </c>
      <c r="K206">
        <f t="shared" si="72"/>
        <v>3.0725459120410168E-3</v>
      </c>
      <c r="N206">
        <f>N199</f>
        <v>8.5893166859944721</v>
      </c>
      <c r="O206">
        <f t="shared" ref="O206:O211" si="76">J206-N206</f>
        <v>-0.24296696980794863</v>
      </c>
      <c r="P206">
        <f t="shared" ref="P206:P211" si="77">2^(-O206)</f>
        <v>1.1834239272066323</v>
      </c>
    </row>
    <row r="207" spans="1:16" x14ac:dyDescent="0.2">
      <c r="A207">
        <v>8</v>
      </c>
      <c r="B207" t="s">
        <v>67</v>
      </c>
      <c r="C207" t="s">
        <v>68</v>
      </c>
      <c r="D207">
        <v>20.640508651733398</v>
      </c>
      <c r="E207" s="12" t="s">
        <v>23</v>
      </c>
      <c r="F207">
        <v>92</v>
      </c>
      <c r="G207" t="s">
        <v>163</v>
      </c>
      <c r="H207" t="s">
        <v>68</v>
      </c>
      <c r="I207">
        <v>29.576755523681641</v>
      </c>
      <c r="J207">
        <f t="shared" si="75"/>
        <v>8.9362468719482422</v>
      </c>
      <c r="K207">
        <f t="shared" si="72"/>
        <v>2.0413695995267433E-3</v>
      </c>
      <c r="N207">
        <f>N199</f>
        <v>8.5893166859944721</v>
      </c>
      <c r="O207">
        <f t="shared" si="76"/>
        <v>0.34693018595377012</v>
      </c>
      <c r="P207">
        <f t="shared" si="77"/>
        <v>0.78625533922368906</v>
      </c>
    </row>
    <row r="208" spans="1:16" x14ac:dyDescent="0.2">
      <c r="A208">
        <v>9</v>
      </c>
      <c r="B208" t="s">
        <v>71</v>
      </c>
      <c r="C208" t="s">
        <v>72</v>
      </c>
      <c r="D208">
        <v>19.579647064208984</v>
      </c>
      <c r="E208" s="12" t="s">
        <v>23</v>
      </c>
      <c r="F208">
        <v>93</v>
      </c>
      <c r="G208" t="s">
        <v>164</v>
      </c>
      <c r="H208" t="s">
        <v>72</v>
      </c>
      <c r="I208">
        <v>28.0670166015625</v>
      </c>
      <c r="J208">
        <f t="shared" si="75"/>
        <v>8.4873695373535156</v>
      </c>
      <c r="K208">
        <f t="shared" si="72"/>
        <v>2.7864238899312191E-3</v>
      </c>
      <c r="N208">
        <f>N199</f>
        <v>8.5893166859944721</v>
      </c>
      <c r="O208">
        <f t="shared" si="76"/>
        <v>-0.10194714864095644</v>
      </c>
      <c r="P208">
        <f t="shared" si="77"/>
        <v>1.0732209695425909</v>
      </c>
    </row>
    <row r="209" spans="1:16" x14ac:dyDescent="0.2">
      <c r="A209">
        <v>10</v>
      </c>
      <c r="B209" t="s">
        <v>74</v>
      </c>
      <c r="C209" t="s">
        <v>75</v>
      </c>
      <c r="D209">
        <v>20.418590545654297</v>
      </c>
      <c r="E209" s="12" t="s">
        <v>23</v>
      </c>
      <c r="F209">
        <v>94</v>
      </c>
      <c r="G209" t="s">
        <v>165</v>
      </c>
      <c r="H209" t="s">
        <v>75</v>
      </c>
      <c r="I209">
        <v>29.529121398925781</v>
      </c>
      <c r="J209">
        <f t="shared" si="75"/>
        <v>9.1105308532714844</v>
      </c>
      <c r="K209">
        <f t="shared" si="72"/>
        <v>1.8090765190972972E-3</v>
      </c>
      <c r="N209">
        <f>N199</f>
        <v>8.5893166859944721</v>
      </c>
      <c r="O209">
        <f t="shared" si="76"/>
        <v>0.52121416727701231</v>
      </c>
      <c r="P209">
        <f t="shared" si="77"/>
        <v>0.69678517429387343</v>
      </c>
    </row>
    <row r="210" spans="1:16" x14ac:dyDescent="0.2">
      <c r="A210">
        <v>11</v>
      </c>
      <c r="B210" t="s">
        <v>77</v>
      </c>
      <c r="C210" t="s">
        <v>78</v>
      </c>
      <c r="D210">
        <v>20.597400665283203</v>
      </c>
      <c r="E210" s="12" t="s">
        <v>189</v>
      </c>
      <c r="F210">
        <v>95</v>
      </c>
      <c r="G210" t="s">
        <v>166</v>
      </c>
      <c r="H210" t="s">
        <v>78</v>
      </c>
      <c r="I210">
        <v>28.099748611450195</v>
      </c>
      <c r="J210">
        <f t="shared" si="75"/>
        <v>7.5023479461669922</v>
      </c>
      <c r="K210">
        <f t="shared" si="72"/>
        <v>5.5152884410020935E-3</v>
      </c>
      <c r="N210">
        <f>N199</f>
        <v>8.5893166859944721</v>
      </c>
      <c r="O210">
        <f t="shared" si="76"/>
        <v>-1.0869687398274799</v>
      </c>
      <c r="P210">
        <f t="shared" si="77"/>
        <v>2.124272343970401</v>
      </c>
    </row>
    <row r="211" spans="1:16" x14ac:dyDescent="0.2">
      <c r="A211">
        <v>12</v>
      </c>
      <c r="B211" t="s">
        <v>80</v>
      </c>
      <c r="C211" t="s">
        <v>81</v>
      </c>
      <c r="D211">
        <v>18.200355529785156</v>
      </c>
      <c r="E211" s="12" t="s">
        <v>181</v>
      </c>
      <c r="F211">
        <v>96</v>
      </c>
      <c r="G211" t="s">
        <v>167</v>
      </c>
      <c r="H211" t="s">
        <v>81</v>
      </c>
      <c r="I211">
        <v>28.251951217651367</v>
      </c>
      <c r="J211">
        <f t="shared" si="75"/>
        <v>10.051595687866211</v>
      </c>
      <c r="K211">
        <f t="shared" si="72"/>
        <v>9.422544423838392E-4</v>
      </c>
      <c r="N211">
        <f>N199</f>
        <v>8.5893166859944721</v>
      </c>
      <c r="O211">
        <f t="shared" si="76"/>
        <v>1.4622790018717389</v>
      </c>
      <c r="P211">
        <f t="shared" si="77"/>
        <v>0.36291937844243766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SampleCondition_andSelection</vt:lpstr>
      <vt:lpstr>Subset_Phagocyticindex</vt:lpstr>
      <vt:lpstr>Cytokine</vt:lpstr>
    </vt:vector>
  </TitlesOfParts>
  <Company>宮崎県農業共済組合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阿部 信介</dc:creator>
  <cp:lastModifiedBy>阿部 信介</cp:lastModifiedBy>
  <dcterms:created xsi:type="dcterms:W3CDTF">2024-08-13T04:47:13Z</dcterms:created>
  <dcterms:modified xsi:type="dcterms:W3CDTF">2024-09-02T02:24:04Z</dcterms:modified>
</cp:coreProperties>
</file>