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>
    <definedName name="_xlnm.Print_Area" localSheetId="0">Sheet1!$A$1:$E$57</definedName>
  </definedNames>
  <calcPr fullCalcOnLoad="1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<sst xmlns="http://schemas.openxmlformats.org/spreadsheetml/2006/main" count="29" uniqueCount="29">
  <si>
    <t xml:space="preserve">Tabel </t>
  </si>
  <si>
    <t xml:space="preserve">Banyaknya Realisasi Produksi, Ketersediaan, dan Kebutuhan Pangan </t>
  </si>
  <si>
    <t>14 Komoditas di Kabupaten Brebes Tahun 2020</t>
  </si>
  <si>
    <t>Komoditas</t>
  </si>
  <si>
    <t>Produksi (Ton)</t>
  </si>
  <si>
    <t>Ketersediaan (Ton)</t>
  </si>
  <si>
    <t>Kebutuhan (Ton)</t>
  </si>
  <si>
    <t>Persentase Ketersediaan (%)</t>
  </si>
  <si>
    <t>(1)</t>
  </si>
  <si>
    <t>(2)</t>
  </si>
  <si>
    <t>(3)</t>
  </si>
  <si>
    <t>(4)</t>
  </si>
  <si>
    <t>(5)</t>
  </si>
  <si>
    <t>01. Padi</t>
  </si>
  <si>
    <t>02. Jagung</t>
  </si>
  <si>
    <t>03. Kedelai</t>
  </si>
  <si>
    <t>04. Kacang Tanah</t>
  </si>
  <si>
    <t>05. Kacang Hijau</t>
  </si>
  <si>
    <t>06. Ubi Kayu</t>
  </si>
  <si>
    <t>07. Ubi Jalar</t>
  </si>
  <si>
    <t>08. Gula</t>
  </si>
  <si>
    <t>09. Cabai Merah</t>
  </si>
  <si>
    <t>10. Bawang Merah</t>
  </si>
  <si>
    <t>11. Daging</t>
  </si>
  <si>
    <t>12. Telur</t>
  </si>
  <si>
    <t>13. Susu</t>
  </si>
  <si>
    <t>14. Ikan</t>
  </si>
  <si>
    <t>Jumlah 2020</t>
  </si>
  <si>
    <t>Sumber: Dinas Pertanian dan Ketahanan Pangan Kab.Brebes</t>
  </si>
</sst>
</file>

<file path=xl/styles.xml><?xml version="1.0" encoding="utf-8"?>
<styleSheet xmlns="http://schemas.openxmlformats.org/spreadsheetml/2006/main">
  <numFmts count="2">
    <numFmt numFmtId="177" formatCode="_(* #,##0.00_);_(* \(#,##0.00\);_(* &quot;-&quot;_);_(@_)"/>
    <numFmt numFmtId="178" formatCode="_(* #,##0_);_(* \(#,##0\);_(* &quot;-&quot;_);_(@_)"/>
  </numFmts>
  <fonts count="10"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/>
    </xf>
    <xf numFmtId="0" fontId="9" fillId="0" borderId="0" xfId="0" applyFont="1" applyBorder="1" applyAlignment="1">
      <alignment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 quotePrefix="1">
      <alignment horizontal="center"/>
    </xf>
    <xf numFmtId="178" fontId="6" fillId="0" borderId="0" xfId="19" applyFont="1"/>
    <xf numFmtId="0" fontId="7" fillId="2" borderId="1" xfId="0" applyFont="1" applyFill="1" applyBorder="1"/>
    <xf numFmtId="177" fontId="5" fillId="2" borderId="1" xfId="19" applyNumberFormat="1" applyFont="1" applyFill="1" applyBorder="1" applyAlignment="1">
      <alignment horizontal="right"/>
    </xf>
    <xf numFmtId="0" fontId="7" fillId="0" borderId="1" xfId="0" applyFont="1" applyBorder="1"/>
    <xf numFmtId="177" fontId="5" fillId="0" borderId="1" xfId="19" applyNumberFormat="1" applyFont="1" applyBorder="1" applyAlignment="1">
      <alignment horizontal="right"/>
    </xf>
    <xf numFmtId="177" fontId="4" fillId="0" borderId="1" xfId="19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77" fontId="4" fillId="2" borderId="1" xfId="19" applyNumberFormat="1" applyFont="1" applyFill="1" applyBorder="1" applyAlignment="1">
      <alignment horizontal="right"/>
    </xf>
    <xf numFmtId="0" fontId="6" fillId="0" borderId="0" xfId="0" applyFont="1"/>
    <xf numFmtId="0" fontId="5" fillId="0" borderId="1" xfId="0" applyFont="1" applyBorder="1" applyAlignment="1">
      <alignment horizontal="right"/>
    </xf>
    <xf numFmtId="177" fontId="4" fillId="2" borderId="1" xfId="0" applyNumberFormat="1" applyFont="1" applyFill="1" applyBorder="1" applyAlignment="1">
      <alignment horizontal="right"/>
    </xf>
    <xf numFmtId="177" fontId="3" fillId="2" borderId="1" xfId="19" applyNumberFormat="1" applyFont="1" applyFill="1" applyBorder="1" applyAlignment="1">
      <alignment horizontal="right"/>
    </xf>
    <xf numFmtId="177" fontId="3" fillId="2" borderId="1" xfId="19" applyNumberFormat="1" applyFont="1" applyFill="1" applyBorder="1"/>
    <xf numFmtId="0" fontId="2" fillId="0" borderId="0" xfId="0" applyFont="1"/>
    <xf numFmtId="0" fontId="1" fillId="0" borderId="0" xfId="0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220117081441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.Prod.14 Komoditas"/>
      <sheetName val="R.Prod.Padi"/>
      <sheetName val="R.Prod.Jagung"/>
      <sheetName val="BYK R.Prod."/>
      <sheetName val="R.Prod.Kacang Tanah"/>
      <sheetName val="R.Prod.kacang Hijau"/>
      <sheetName val="R.Prod.Ketela Pohon"/>
      <sheetName val="R.Prod.Ubi Jalar"/>
      <sheetName val="R.Prod.Gula"/>
      <sheetName val="R.Prod.Cabai Merah"/>
      <sheetName val="R.Prod. Bawang Merah"/>
      <sheetName val="R.Prod.Daging"/>
      <sheetName val="R.Prod.Telur"/>
      <sheetName val="R.Prod. SUSU"/>
      <sheetName val="R.Prod. Ikan"/>
      <sheetName val="kebun kelapa"/>
      <sheetName val="kebun kelapa deres"/>
      <sheetName val="kebun robusta"/>
      <sheetName val="arabika kebun"/>
      <sheetName val="cengkeh kebun"/>
      <sheetName val="cokelat kebun"/>
      <sheetName val="lada kebun"/>
      <sheetName val="aren kebun"/>
      <sheetName val="karet kebun"/>
      <sheetName val="asam jawa kebun"/>
      <sheetName val="tebu kebun"/>
      <sheetName val="nilam kebun"/>
      <sheetName val="rekap hasil produksi"/>
      <sheetName val="produksi padi sawah"/>
      <sheetName val="Padi Ladang Produksi"/>
      <sheetName val="Produksi Jagung"/>
      <sheetName val="ketela pohon produksi"/>
      <sheetName val="ubi jalar produksi"/>
      <sheetName val="Kacang Hijau Produksi"/>
      <sheetName val="Kedelai Produksi"/>
      <sheetName val="Kacang Tanah Produksi"/>
      <sheetName val="bawang merah produksi"/>
      <sheetName val="Bawang Putih Produksi"/>
      <sheetName val="Bawang Daun Produksi"/>
      <sheetName val="Kentang Produksi"/>
      <sheetName val="Kubis Produksi"/>
      <sheetName val="PETSAI PRODUKSI"/>
      <sheetName val="Wortel Produksi"/>
      <sheetName val="Kac Panjang Prod"/>
      <sheetName val="cabai besar"/>
      <sheetName val="cabe Rawit"/>
      <sheetName val="tomat"/>
      <sheetName val="terong"/>
      <sheetName val="buncis"/>
      <sheetName val="ketimun"/>
      <sheetName val="labu siam"/>
      <sheetName val="kangkung"/>
      <sheetName val="petai"/>
      <sheetName val="melinjo"/>
      <sheetName val="alpukat"/>
      <sheetName val="mangga"/>
      <sheetName val="rambutan"/>
      <sheetName val="durian"/>
      <sheetName val="pisang"/>
      <sheetName val="manggis"/>
      <sheetName val="nangka"/>
      <sheetName val="sawo"/>
      <sheetName val="sirsak"/>
      <sheetName val="sukun"/>
      <sheetName val="Sheet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fe736f-a752-4d09-8cd9-b93c52e428f7}">
  <dimension ref="A1:I28"/>
  <sheetViews>
    <sheetView view="pageBreakPreview" zoomScale="75" zoomScaleNormal="100" zoomScaleSheetLayoutView="75" workbookViewId="0" topLeftCell="A1">
      <selection pane="topLeft" activeCell="H21" sqref="H21"/>
    </sheetView>
  </sheetViews>
  <sheetFormatPr defaultRowHeight="15" customHeight="1"/>
  <cols>
    <col min="1" max="1" width="26.857142857142858" style="1" customWidth="1"/>
    <col min="2" max="2" width="19.285714285714285" style="1" customWidth="1"/>
    <col min="3" max="3" width="18.857142857142858" style="1" customWidth="1"/>
    <col min="4" max="4" width="15.857142857142858" style="1" bestFit="1" customWidth="1"/>
    <col min="5" max="5" width="17.857142857142858" style="1" customWidth="1"/>
    <col min="6" max="6" width="13.714285714285714" style="1" bestFit="1" customWidth="1"/>
    <col min="7" max="16384" width="9.142857142857142" style="1" customWidth="1"/>
  </cols>
  <sheetData>
    <row r="1" spans="1:6" ht="15.75">
      <c r="A1" s="2" t="s">
        <v>0</v>
      </c>
      <c r="B1" s="2"/>
      <c r="C1" s="2"/>
      <c r="D1" s="2"/>
      <c r="E1" s="2"/>
      <c r="F1" s="3"/>
    </row>
    <row r="2" spans="1:6" ht="15.75">
      <c r="A2" s="2" t="s">
        <v>1</v>
      </c>
      <c r="B2" s="2"/>
      <c r="C2" s="2"/>
      <c r="D2" s="2"/>
      <c r="E2" s="2"/>
      <c r="F2" s="3"/>
    </row>
    <row r="3" spans="1:6" ht="15.75">
      <c r="A3" s="2" t="s">
        <v>2</v>
      </c>
      <c r="B3" s="2"/>
      <c r="C3" s="2"/>
      <c r="D3" s="2"/>
      <c r="E3" s="2"/>
      <c r="F3" s="3"/>
    </row>
    <row r="4" spans="1:6" ht="15.75">
      <c r="A4" s="4"/>
      <c r="B4" s="4"/>
      <c r="C4" s="4"/>
      <c r="D4" s="4"/>
      <c r="E4" s="4"/>
      <c r="F4" s="4"/>
    </row>
    <row r="5" spans="1:5" ht="62.25" customHeight="1">
      <c r="A5" s="5" t="s">
        <v>3</v>
      </c>
      <c r="B5" s="6" t="s">
        <v>4</v>
      </c>
      <c r="C5" s="6" t="s">
        <v>5</v>
      </c>
      <c r="D5" s="6" t="s">
        <v>6</v>
      </c>
      <c r="E5" s="7" t="s">
        <v>7</v>
      </c>
    </row>
    <row r="6" spans="1:5" ht="15.75" customHeight="1">
      <c r="A6" s="5"/>
      <c r="B6" s="8"/>
      <c r="C6" s="8"/>
      <c r="D6" s="8"/>
      <c r="E6" s="7"/>
    </row>
    <row r="7" spans="1:9" ht="15.75">
      <c r="A7" s="9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I7" s="10"/>
    </row>
    <row r="8" spans="1:9" ht="15">
      <c r="A8" s="11" t="s">
        <v>13</v>
      </c>
      <c r="B8" s="12">
        <f>[1]R.Prod.Padi!C21</f>
        <v>602604.99565733736</v>
      </c>
      <c r="C8" s="12">
        <f>[1]R.Prod.Padi!D21</f>
        <v>358036.43243881647</v>
      </c>
      <c r="D8" s="12">
        <f>[1]R.Prod.Padi!E21</f>
        <v>178704.04312061035</v>
      </c>
      <c r="E8" s="12">
        <f>C8/D8*100</f>
        <v>200.35161274844336</v>
      </c>
      <c r="I8" s="10"/>
    </row>
    <row r="9" spans="1:9" ht="15">
      <c r="A9" s="13" t="s">
        <v>14</v>
      </c>
      <c r="B9" s="14">
        <f>[1]R.Prod.Jagung!C21</f>
        <v>167725.00082098015</v>
      </c>
      <c r="C9" s="14">
        <f>[1]R.Prod.Jagung!D21</f>
        <v>149275.25073067233</v>
      </c>
      <c r="D9" s="14">
        <f>[1]R.Prod.Jagung!E21</f>
        <v>1453.8832000000002</v>
      </c>
      <c r="E9" s="12">
        <f t="shared" si="0" ref="E9:E26">C9/D9*100</f>
        <v>10267.348211374359</v>
      </c>
      <c r="I9" s="10"/>
    </row>
    <row r="10" spans="1:5" ht="15">
      <c r="A10" s="13" t="s">
        <v>15</v>
      </c>
      <c r="B10" s="14">
        <f>'[1]BYK R.Prod.'!C20</f>
        <v>2171.0027106000002</v>
      </c>
      <c r="C10" s="14">
        <f>'[1]BYK R.Prod.'!D20</f>
        <v>2055.0711658539599</v>
      </c>
      <c r="D10" s="14">
        <f>'[1]BYK R.Prod.'!E20</f>
        <v>18173.539999999997</v>
      </c>
      <c r="E10" s="12">
        <f t="shared" si="0"/>
        <v>11.30803996279184</v>
      </c>
    </row>
    <row r="11" spans="1:5" ht="15">
      <c r="A11" s="13" t="s">
        <v>16</v>
      </c>
      <c r="B11" s="14">
        <f>'[1]R.Prod.Kacang Tanah'!C21</f>
        <v>225.20884979999997</v>
      </c>
      <c r="C11" s="14">
        <f>'[1]R.Prod.Kacang Tanah'!D21</f>
        <v>194.78313419201999</v>
      </c>
      <c r="D11" s="14">
        <f>'[1]R.Prod.Kacang Tanah'!E21</f>
        <v>186.27878500000003</v>
      </c>
      <c r="E11" s="12">
        <f t="shared" si="0"/>
        <v>104.56538794367805</v>
      </c>
    </row>
    <row r="12" spans="1:5" ht="15">
      <c r="A12" s="13" t="s">
        <v>17</v>
      </c>
      <c r="B12" s="14">
        <f>'[1]R.Prod.kacang Hijau'!C22</f>
        <v>4298.0048467600009</v>
      </c>
      <c r="C12" s="14">
        <f>'[1]R.Prod.kacang Hijau'!D22</f>
        <v>3997.1445074868016</v>
      </c>
      <c r="D12" s="14">
        <f>'[1]R.Prod.kacang Hijau'!E22</f>
        <v>363.47080000000005</v>
      </c>
      <c r="E12" s="12">
        <f t="shared" si="0"/>
        <v>1099.7154399987016</v>
      </c>
    </row>
    <row r="13" spans="1:5" ht="15">
      <c r="A13" s="13" t="s">
        <v>18</v>
      </c>
      <c r="B13" s="14">
        <f>'[1]R.Prod.Ketela Pohon'!C21</f>
        <v>21661.004929999999</v>
      </c>
      <c r="C13" s="14">
        <f>'[1]R.Prod.Ketela Pohon'!D21</f>
        <v>20766.405426391</v>
      </c>
      <c r="D13" s="14">
        <f>'[1]R.Prod.Ketela Pohon'!E21</f>
        <v>11812.801000000001</v>
      </c>
      <c r="E13" s="12">
        <f t="shared" si="0"/>
        <v>175.79577804105054</v>
      </c>
    </row>
    <row r="14" spans="1:5" ht="15">
      <c r="A14" s="13" t="s">
        <v>19</v>
      </c>
      <c r="B14" s="14">
        <f>'[1]R.Prod.Ubi Jalar'!C21</f>
        <v>761.57904999999994</v>
      </c>
      <c r="C14" s="14">
        <f>'[1]R.Prod.Ubi Jalar'!D21</f>
        <v>670.18956400000002</v>
      </c>
      <c r="D14" s="14">
        <f>'[1]R.Prod.Ubi Jalar'!E21</f>
        <v>1817.3539999999996</v>
      </c>
      <c r="E14" s="12">
        <f t="shared" si="0"/>
        <v>36.877216216543403</v>
      </c>
    </row>
    <row r="15" spans="1:5" ht="15">
      <c r="A15" s="13" t="s">
        <v>20</v>
      </c>
      <c r="B15" s="15">
        <f>[1]R.Prod.Gula!C21</f>
        <v>3596.5</v>
      </c>
      <c r="C15" s="15">
        <f>[1]R.Prod.Gula!D21</f>
        <v>3596.5</v>
      </c>
      <c r="D15" s="15">
        <f>[1]R.Prod.Gula!E21</f>
        <v>19745.551209999998</v>
      </c>
      <c r="E15" s="12">
        <f t="shared" si="0"/>
        <v>18.214229431987583</v>
      </c>
    </row>
    <row r="16" spans="1:5" ht="15">
      <c r="A16" s="13" t="s">
        <v>21</v>
      </c>
      <c r="B16" s="15">
        <f>'[1]R.Prod.Cabai Merah'!C21</f>
        <v>27358.199999999997</v>
      </c>
      <c r="C16" s="15">
        <f>'[1]R.Prod.Cabai Merah'!D21</f>
        <v>26537.453999999998</v>
      </c>
      <c r="D16" s="15">
        <f>'[1]R.Prod.Cabai Merah'!E21</f>
        <v>5441.3923816666666</v>
      </c>
      <c r="E16" s="12">
        <f t="shared" si="0"/>
        <v>487.69601856706635</v>
      </c>
    </row>
    <row r="17" spans="1:5" ht="15">
      <c r="A17" s="13" t="s">
        <v>22</v>
      </c>
      <c r="B17" s="15">
        <f>'[1]R.Prod. Bawang Merah'!C21</f>
        <v>401615.5</v>
      </c>
      <c r="C17" s="15">
        <f>'[1]R.Prod. Bawang Merah'!D21</f>
        <v>389567.03499999992</v>
      </c>
      <c r="D17" s="15">
        <f>'[1]R.Prod. Bawang Merah'!E21</f>
        <v>5088.5911999999989</v>
      </c>
      <c r="E17" s="12">
        <f t="shared" si="0"/>
        <v>7655.6952541206301</v>
      </c>
    </row>
    <row r="18" spans="1:5" ht="15">
      <c r="A18" s="13" t="s">
        <v>23</v>
      </c>
      <c r="B18" s="15">
        <f>[1]R.Prod.Daging!C21</f>
        <v>11823.85</v>
      </c>
      <c r="C18" s="15">
        <f>[1]R.Prod.Daging!D21</f>
        <v>11232.657500000001</v>
      </c>
      <c r="D18" s="15">
        <f>[1]R.Prod.Daging!E21</f>
        <v>11735.563455000003</v>
      </c>
      <c r="E18" s="12">
        <f t="shared" si="0"/>
        <v>95.714684199626248</v>
      </c>
    </row>
    <row r="19" spans="1:5" ht="15">
      <c r="A19" s="13" t="s">
        <v>24</v>
      </c>
      <c r="B19" s="15">
        <f>[1]R.Prod.Telur!C20</f>
        <v>26406.210000000006</v>
      </c>
      <c r="C19" s="15">
        <f>[1]R.Prod.Telur!D20</f>
        <v>25864.882695000004</v>
      </c>
      <c r="D19" s="15">
        <f>[1]R.Prod.Telur!E20</f>
        <v>12666.95738</v>
      </c>
      <c r="E19" s="12">
        <f t="shared" si="0"/>
        <v>204.19175591321047</v>
      </c>
    </row>
    <row r="20" spans="1:5" ht="15">
      <c r="A20" s="13" t="s">
        <v>25</v>
      </c>
      <c r="B20" s="15">
        <f>'[1]R.Prod. SUSU'!B21</f>
        <v>0.53999999999999992</v>
      </c>
      <c r="C20" s="15">
        <f>'[1]R.Prod. SUSU'!C21</f>
        <v>0.45522000000000001</v>
      </c>
      <c r="D20" s="15">
        <f>'[1]R.Prod. SUSU'!D21</f>
        <v>3816.4434000000006</v>
      </c>
      <c r="E20" s="12">
        <f t="shared" si="0"/>
        <v>0.011927859325779597</v>
      </c>
    </row>
    <row r="21" spans="1:5" ht="15">
      <c r="A21" s="13" t="s">
        <v>26</v>
      </c>
      <c r="B21" s="15">
        <f>'[1]R.Prod. Ikan'!B20</f>
        <v>0</v>
      </c>
      <c r="C21" s="15">
        <f>'[1]R.Prod. Ikan'!C20</f>
        <v>0</v>
      </c>
      <c r="D21" s="15">
        <f>'[1]R.Prod. Ikan'!D20</f>
        <v>28350.722399999999</v>
      </c>
      <c r="E21" s="12">
        <f t="shared" si="0"/>
        <v>0</v>
      </c>
    </row>
    <row r="22" spans="1:5" ht="15">
      <c r="A22" s="16" t="s">
        <v>27</v>
      </c>
      <c r="B22" s="15">
        <f>SUM(B8:B21)</f>
        <v>1270247.5968654775</v>
      </c>
      <c r="C22" s="15">
        <f t="shared" si="1" ref="C22:D22">SUM(C8:C21)</f>
        <v>991794.26138241251</v>
      </c>
      <c r="D22" s="15">
        <f t="shared" si="1"/>
        <v>299356.59233227698</v>
      </c>
      <c r="E22" s="12">
        <f t="shared" si="0"/>
        <v>331.30864219671173</v>
      </c>
    </row>
    <row r="23" spans="1:5" ht="15" hidden="1">
      <c r="A23" s="16">
        <v>2019</v>
      </c>
      <c r="B23" s="17">
        <v>954648.10899999994</v>
      </c>
      <c r="C23" s="17">
        <v>713000.0711508207</v>
      </c>
      <c r="D23" s="17">
        <v>240292.57316799997</v>
      </c>
      <c r="E23" s="12">
        <f>C23/D23*100</f>
        <v>296.72164301654402</v>
      </c>
    </row>
    <row r="24" spans="1:5" s="18" customFormat="1" ht="15" hidden="1">
      <c r="A24" s="19">
        <v>2018</v>
      </c>
      <c r="B24" s="20">
        <v>1089317.8592300001</v>
      </c>
      <c r="C24" s="20">
        <v>832859.53965832223</v>
      </c>
      <c r="D24" s="20">
        <v>406214.31906201475</v>
      </c>
      <c r="E24" s="12">
        <f>C24/D24*100</f>
        <v>205.02958674166618</v>
      </c>
    </row>
    <row r="25" spans="1:5" ht="15" hidden="1">
      <c r="A25" s="16">
        <v>2017</v>
      </c>
      <c r="B25" s="21"/>
      <c r="C25" s="21">
        <v>879734.06000000006</v>
      </c>
      <c r="D25" s="21">
        <v>338570.31</v>
      </c>
      <c r="E25" s="17">
        <f t="shared" si="0"/>
        <v>259.83792258689198</v>
      </c>
    </row>
    <row r="26" spans="1:5" ht="15" hidden="1">
      <c r="A26" s="16">
        <v>2016</v>
      </c>
      <c r="B26" s="22"/>
      <c r="C26" s="22">
        <v>892300.05000000005</v>
      </c>
      <c r="D26" s="22">
        <v>274718.08000000002</v>
      </c>
      <c r="E26" s="17">
        <f t="shared" si="0"/>
        <v>324.80572447215707</v>
      </c>
    </row>
    <row r="27" spans="1:1" ht="15">
      <c r="A27" s="23"/>
    </row>
    <row r="28" spans="1:4" ht="15">
      <c r="A28" s="24" t="s">
        <v>28</v>
      </c>
      <c r="B28" s="24"/>
      <c r="C28" s="24"/>
      <c r="D28" s="24"/>
    </row>
  </sheetData>
  <mergeCells count="9">
    <mergeCell ref="A1:E1"/>
    <mergeCell ref="A2:E2"/>
    <mergeCell ref="A3:E3"/>
    <mergeCell ref="A28:D28"/>
    <mergeCell ref="B5:B6"/>
    <mergeCell ref="C5:C6"/>
    <mergeCell ref="D5:D6"/>
    <mergeCell ref="A5:A6"/>
    <mergeCell ref="E5:E6"/>
  </mergeCells>
  <pageMargins left="0.7" right="0.7" top="0.75" bottom="0.75" header="0.3" footer="0.3"/>
  <pageSetup orientation="portrait" paperSize="9" scale="8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