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>
    <definedName name="_xlnm.Print_Area" localSheetId="0">Sheet1!$A$1:$G$47</definedName>
  </definedNames>
  <calcPr fullCalcOnLoad="1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<sst xmlns="http://schemas.openxmlformats.org/spreadsheetml/2006/main" count="32" uniqueCount="32">
  <si>
    <t xml:space="preserve">Tabel </t>
  </si>
  <si>
    <t>Banyaknya Realisasi Produksi, Ketersediaan dan Kebutuhan Pangan</t>
  </si>
  <si>
    <t>Komoditas Padi Menurut Bulan</t>
  </si>
  <si>
    <t>di Kabupaten Brebes Tahun 2020</t>
  </si>
  <si>
    <t>Bulan</t>
  </si>
  <si>
    <t>Luas Panen (Ha)</t>
  </si>
  <si>
    <t>Produksi (Ton)</t>
  </si>
  <si>
    <t>Ketersediaan (Ton)</t>
  </si>
  <si>
    <t>Kebutuhan (Ton)</t>
  </si>
  <si>
    <t>Perimbangan (+/-) (Ton)</t>
  </si>
  <si>
    <t>Stok Komulatif (Ton)</t>
  </si>
  <si>
    <t>(1)</t>
  </si>
  <si>
    <t>(2)</t>
  </si>
  <si>
    <t>(3)</t>
  </si>
  <si>
    <t>(4)</t>
  </si>
  <si>
    <t>(5)</t>
  </si>
  <si>
    <t>(6)</t>
  </si>
  <si>
    <t>(7)</t>
  </si>
  <si>
    <t>01. JANUARI</t>
  </si>
  <si>
    <t>02. FEBRUARI</t>
  </si>
  <si>
    <t>03. MARET</t>
  </si>
  <si>
    <t>04. APRIL</t>
  </si>
  <si>
    <t>05. MEI</t>
  </si>
  <si>
    <t>06. JUNI</t>
  </si>
  <si>
    <t>07. JULI</t>
  </si>
  <si>
    <t>08. AGUSTUS</t>
  </si>
  <si>
    <t>09. SEPTEMBER</t>
  </si>
  <si>
    <t>10. OKTOBER</t>
  </si>
  <si>
    <t>11. NOVEMBER</t>
  </si>
  <si>
    <t>12. DESEMBER</t>
  </si>
  <si>
    <t>Jumlah 2020</t>
  </si>
  <si>
    <t>Sumber: Dinas Pertanian dan Ketahanan Pangan Kab.Brebes</t>
  </si>
</sst>
</file>

<file path=xl/styles.xml><?xml version="1.0" encoding="utf-8"?>
<styleSheet xmlns="http://schemas.openxmlformats.org/spreadsheetml/2006/main">
  <numFmts count="2">
    <numFmt numFmtId="177" formatCode="_(* #,##0.00_);_(* \(#,##0.00\);_(* &quot;-&quot;_);_(@_)"/>
    <numFmt numFmtId="178" formatCode="_(* #,##0.00_);_(* \(#,##0.00\);_(* &quot;-&quot;??_);_(@_)"/>
  </numFmts>
  <fonts count="8">
    <font>
      <sz val="10"/>
      <color theme="1"/>
      <name val="Arial"/>
      <family val="2"/>
    </font>
    <font>
      <b/>
      <i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3">
    <xf numFmtId="0" fontId="0" fillId="0" borderId="0" xfId="0"/>
    <xf numFmtId="0" fontId="6" fillId="0" borderId="0" xfId="0"/>
    <xf numFmtId="0" fontId="5" fillId="0" borderId="0" xfId="0" applyFont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2" xfId="0" applyFont="1" applyFill="1" applyBorder="1" applyAlignment="1" quotePrefix="1">
      <alignment horizontal="center"/>
    </xf>
    <xf numFmtId="0" fontId="5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5" fillId="0" borderId="2" xfId="0" applyFont="1" applyBorder="1"/>
    <xf numFmtId="177" fontId="7" fillId="0" borderId="2" xfId="19" applyNumberFormat="1" applyFont="1" applyBorder="1" applyAlignment="1">
      <alignment horizontal="right"/>
    </xf>
    <xf numFmtId="177" fontId="4" fillId="0" borderId="2" xfId="19" applyNumberFormat="1" applyFont="1" applyBorder="1" applyAlignment="1">
      <alignment horizontal="center"/>
    </xf>
    <xf numFmtId="177" fontId="4" fillId="0" borderId="6" xfId="19" applyNumberFormat="1" applyFont="1" applyBorder="1"/>
    <xf numFmtId="177" fontId="7" fillId="0" borderId="2" xfId="19" applyNumberFormat="1" applyFont="1" applyBorder="1" applyAlignment="1">
      <alignment horizontal="right" wrapText="1"/>
    </xf>
    <xf numFmtId="177" fontId="4" fillId="0" borderId="0" xfId="19" applyNumberFormat="1" applyFont="1"/>
    <xf numFmtId="177" fontId="6" fillId="0" borderId="0" xfId="19" applyNumberFormat="1" applyFont="1"/>
    <xf numFmtId="178" fontId="6" fillId="0" borderId="0" xfId="0" applyNumberFormat="1"/>
    <xf numFmtId="177" fontId="6" fillId="0" borderId="0" xfId="0" applyNumberFormat="1"/>
    <xf numFmtId="0" fontId="5" fillId="0" borderId="2" xfId="0" applyFont="1" applyBorder="1" applyAlignment="1">
      <alignment horizontal="right"/>
    </xf>
    <xf numFmtId="177" fontId="5" fillId="0" borderId="2" xfId="19" applyNumberFormat="1" applyFont="1" applyBorder="1" applyAlignment="1">
      <alignment horizontal="right"/>
    </xf>
    <xf numFmtId="177" fontId="5" fillId="0" borderId="2" xfId="19" applyNumberFormat="1" applyFont="1" applyBorder="1" applyAlignment="1">
      <alignment horizontal="right" wrapText="1"/>
    </xf>
    <xf numFmtId="177" fontId="4" fillId="0" borderId="0" xfId="0" applyNumberFormat="1" applyFont="1"/>
    <xf numFmtId="49" fontId="3" fillId="0" borderId="5" xfId="19" applyNumberFormat="1" applyFont="1" applyFill="1" applyBorder="1" applyAlignment="1">
      <alignment horizontal="right"/>
    </xf>
    <xf numFmtId="49" fontId="3" fillId="0" borderId="0" xfId="19" applyNumberFormat="1" applyFont="1" applyFill="1" applyBorder="1" applyAlignment="1">
      <alignment horizontal="right"/>
    </xf>
    <xf numFmtId="177" fontId="2" fillId="0" borderId="2" xfId="19" applyNumberFormat="1" applyFont="1" applyBorder="1"/>
    <xf numFmtId="49" fontId="0" fillId="0" borderId="5" xfId="19" applyNumberFormat="1" applyFont="1" applyFill="1" applyBorder="1" applyAlignment="1">
      <alignment horizontal="right"/>
    </xf>
    <xf numFmtId="49" fontId="0" fillId="0" borderId="0" xfId="19" applyNumberFormat="1" applyFont="1" applyFill="1" applyBorder="1" applyAlignment="1">
      <alignment horizontal="right"/>
    </xf>
    <xf numFmtId="0" fontId="1" fillId="0" borderId="0" xfId="0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17839a-fe6a-4400-8895-9d585fad6e17}">
  <dimension ref="A1:M27"/>
  <sheetViews>
    <sheetView view="pageBreakPreview" zoomScale="68" zoomScaleNormal="100" zoomScaleSheetLayoutView="68" workbookViewId="0" topLeftCell="A1">
      <selection pane="topLeft" activeCell="D9" sqref="D9"/>
    </sheetView>
  </sheetViews>
  <sheetFormatPr defaultRowHeight="15" customHeight="1"/>
  <cols>
    <col min="1" max="1" width="22.857142857142858" style="1" customWidth="1"/>
    <col min="2" max="2" width="17" style="1" customWidth="1"/>
    <col min="3" max="3" width="18" style="1" customWidth="1"/>
    <col min="4" max="4" width="17.142857142857142" style="1" customWidth="1"/>
    <col min="5" max="5" width="18.428571428571427" style="1" customWidth="1"/>
    <col min="6" max="6" width="23.428571428571427" style="1" customWidth="1"/>
    <col min="7" max="7" width="17" style="1" customWidth="1"/>
    <col min="8" max="8" width="13" style="1" customWidth="1"/>
    <col min="9" max="9" width="11.142857142857142" style="1" bestFit="1" customWidth="1"/>
    <col min="10" max="10" width="12.571428571428571" style="1" customWidth="1"/>
    <col min="11" max="11" width="14" style="1" bestFit="1" customWidth="1"/>
    <col min="12" max="12" width="11" style="1" customWidth="1"/>
    <col min="13" max="13" width="11.571428571428571" style="1" bestFit="1" customWidth="1"/>
    <col min="14" max="16384" width="9.142857142857142" style="1" customWidth="1"/>
  </cols>
  <sheetData>
    <row r="1" spans="1:8" ht="15">
      <c r="A1" s="2" t="s">
        <v>0</v>
      </c>
      <c r="B1" s="2"/>
      <c r="C1" s="2"/>
      <c r="D1" s="2"/>
      <c r="E1" s="2"/>
      <c r="F1" s="2"/>
      <c r="G1" s="2"/>
      <c r="H1" s="2"/>
    </row>
    <row r="2" spans="1:8" ht="15">
      <c r="A2" s="2" t="s">
        <v>1</v>
      </c>
      <c r="B2" s="2"/>
      <c r="C2" s="2"/>
      <c r="D2" s="2"/>
      <c r="E2" s="2"/>
      <c r="F2" s="2"/>
      <c r="G2" s="2"/>
      <c r="H2" s="2"/>
    </row>
    <row r="3" spans="1:8" ht="15">
      <c r="A3" s="2" t="s">
        <v>2</v>
      </c>
      <c r="B3" s="2"/>
      <c r="C3" s="2"/>
      <c r="D3" s="2"/>
      <c r="E3" s="2"/>
      <c r="F3" s="2"/>
      <c r="G3" s="2"/>
      <c r="H3" s="2"/>
    </row>
    <row r="4" spans="1:8" ht="15">
      <c r="A4" s="2" t="s">
        <v>3</v>
      </c>
      <c r="B4" s="2"/>
      <c r="C4" s="2"/>
      <c r="D4" s="2"/>
      <c r="E4" s="2"/>
      <c r="F4" s="2"/>
      <c r="G4" s="2"/>
      <c r="H4" s="2"/>
    </row>
    <row r="5" spans="1:8" ht="15">
      <c r="A5" s="3"/>
      <c r="B5" s="3"/>
      <c r="C5" s="3"/>
      <c r="D5" s="3"/>
      <c r="E5" s="3"/>
      <c r="F5" s="3"/>
      <c r="G5" s="3"/>
      <c r="H5" s="4"/>
    </row>
    <row r="6" spans="1:8" ht="15">
      <c r="A6" s="5" t="s">
        <v>4</v>
      </c>
      <c r="B6" s="6" t="s">
        <v>5</v>
      </c>
      <c r="C6" s="5" t="s">
        <v>6</v>
      </c>
      <c r="D6" s="6" t="s">
        <v>7</v>
      </c>
      <c r="E6" s="5" t="s">
        <v>8</v>
      </c>
      <c r="F6" s="7" t="s">
        <v>9</v>
      </c>
      <c r="G6" s="6" t="s">
        <v>10</v>
      </c>
      <c r="H6" s="8"/>
    </row>
    <row r="7" spans="1:8" ht="15">
      <c r="A7" s="9"/>
      <c r="B7" s="6"/>
      <c r="C7" s="9"/>
      <c r="D7" s="6"/>
      <c r="E7" s="9"/>
      <c r="F7" s="10"/>
      <c r="G7" s="6"/>
      <c r="H7" s="8"/>
    </row>
    <row r="8" spans="1:11" ht="15">
      <c r="A8" s="11" t="s">
        <v>11</v>
      </c>
      <c r="B8" s="11" t="s">
        <v>12</v>
      </c>
      <c r="C8" s="11" t="s">
        <v>13</v>
      </c>
      <c r="D8" s="11" t="s">
        <v>14</v>
      </c>
      <c r="E8" s="11" t="s">
        <v>15</v>
      </c>
      <c r="F8" s="11" t="s">
        <v>16</v>
      </c>
      <c r="G8" s="11" t="s">
        <v>17</v>
      </c>
      <c r="H8" s="12"/>
      <c r="K8" s="13"/>
    </row>
    <row r="9" spans="1:13" ht="15">
      <c r="A9" s="14" t="s">
        <v>18</v>
      </c>
      <c r="B9" s="15">
        <v>3546</v>
      </c>
      <c r="C9" s="15">
        <v>22039.7374367388</v>
      </c>
      <c r="D9" s="16">
        <v>13094.861510615998</v>
      </c>
      <c r="E9" s="17">
        <v>14523.687383333334</v>
      </c>
      <c r="F9" s="15">
        <f>D9-E9</f>
        <v>-1428.8258727173361</v>
      </c>
      <c r="G9" s="18">
        <f>F9</f>
        <v>-1428.8258727173361</v>
      </c>
      <c r="H9" s="19"/>
      <c r="I9" s="20"/>
      <c r="J9" s="20"/>
      <c r="K9" s="20"/>
      <c r="L9" s="21"/>
      <c r="M9" s="22"/>
    </row>
    <row r="10" spans="1:13" ht="15">
      <c r="A10" s="14" t="s">
        <v>19</v>
      </c>
      <c r="B10" s="15">
        <v>4476.8999999999996</v>
      </c>
      <c r="C10" s="15">
        <v>27275.778223352296</v>
      </c>
      <c r="D10" s="16">
        <v>16205.843624692674</v>
      </c>
      <c r="E10" s="17">
        <v>14523.687383333334</v>
      </c>
      <c r="F10" s="15">
        <f t="shared" si="0" ref="F10:F20">D10-E10</f>
        <v>1682.1562413593401</v>
      </c>
      <c r="G10" s="18">
        <f t="shared" si="1" ref="G10:G20">G9+F10</f>
        <v>253.33036864200403</v>
      </c>
      <c r="H10" s="19"/>
      <c r="I10" s="20"/>
      <c r="J10" s="20"/>
      <c r="K10" s="20"/>
      <c r="L10" s="21"/>
      <c r="M10" s="22"/>
    </row>
    <row r="11" spans="1:13" ht="15">
      <c r="A11" s="14" t="s">
        <v>20</v>
      </c>
      <c r="B11" s="15">
        <v>13810.799999999999</v>
      </c>
      <c r="C11" s="15">
        <v>85126.225907858185</v>
      </c>
      <c r="D11" s="16">
        <v>50577.559845456934</v>
      </c>
      <c r="E11" s="17">
        <v>14523.687383333334</v>
      </c>
      <c r="F11" s="15">
        <f t="shared" si="0"/>
        <v>36053.872462123603</v>
      </c>
      <c r="G11" s="18">
        <f>G10+F11</f>
        <v>36307.202830765607</v>
      </c>
      <c r="H11" s="19"/>
      <c r="I11" s="20"/>
      <c r="J11" s="20"/>
      <c r="K11" s="20"/>
      <c r="L11" s="21"/>
      <c r="M11" s="22"/>
    </row>
    <row r="12" spans="1:13" ht="15">
      <c r="A12" s="14" t="s">
        <v>21</v>
      </c>
      <c r="B12" s="15">
        <v>19375.900000000001</v>
      </c>
      <c r="C12" s="15">
        <v>120377.08105938802</v>
      </c>
      <c r="D12" s="16">
        <v>71521.777881857051</v>
      </c>
      <c r="E12" s="17">
        <v>14523.687383333334</v>
      </c>
      <c r="F12" s="15">
        <f t="shared" si="0"/>
        <v>56998.090498523714</v>
      </c>
      <c r="G12" s="18">
        <f t="shared" si="1"/>
        <v>93305.293329289329</v>
      </c>
      <c r="H12" s="19"/>
      <c r="I12" s="20"/>
      <c r="J12" s="20"/>
      <c r="K12" s="20"/>
      <c r="L12" s="21"/>
      <c r="M12" s="22"/>
    </row>
    <row r="13" spans="1:13" ht="15">
      <c r="A13" s="14" t="s">
        <v>22</v>
      </c>
      <c r="B13" s="15">
        <v>10339.1</v>
      </c>
      <c r="C13" s="15">
        <v>56497.384100000003</v>
      </c>
      <c r="D13" s="16">
        <v>33567.796468769979</v>
      </c>
      <c r="E13" s="17">
        <v>15976.056121666668</v>
      </c>
      <c r="F13" s="15">
        <f t="shared" si="0"/>
        <v>17591.74034710331</v>
      </c>
      <c r="G13" s="18">
        <f t="shared" si="1"/>
        <v>110897.03367639263</v>
      </c>
      <c r="H13" s="19"/>
      <c r="I13" s="20"/>
      <c r="J13" s="20"/>
      <c r="K13" s="20"/>
      <c r="L13" s="21"/>
      <c r="M13" s="22"/>
    </row>
    <row r="14" spans="1:13" ht="15">
      <c r="A14" s="14" t="s">
        <v>23</v>
      </c>
      <c r="B14" s="15">
        <v>8235.6999999999989</v>
      </c>
      <c r="C14" s="15">
        <v>44995.351699999992</v>
      </c>
      <c r="D14" s="16">
        <v>26733.889222781254</v>
      </c>
      <c r="E14" s="17">
        <v>15976.056121666668</v>
      </c>
      <c r="F14" s="15">
        <f t="shared" si="0"/>
        <v>10757.833101114586</v>
      </c>
      <c r="G14" s="18">
        <f t="shared" si="1"/>
        <v>121654.86677750721</v>
      </c>
      <c r="H14" s="19"/>
      <c r="I14" s="20"/>
      <c r="J14" s="20"/>
      <c r="K14" s="20"/>
      <c r="L14" s="21"/>
      <c r="M14" s="22"/>
    </row>
    <row r="15" spans="1:13" ht="15">
      <c r="A15" s="14" t="s">
        <v>24</v>
      </c>
      <c r="B15" s="15">
        <v>16199.299999999999</v>
      </c>
      <c r="C15" s="15">
        <v>88477.98629999999</v>
      </c>
      <c r="D15" s="16">
        <v>52569.00090857513</v>
      </c>
      <c r="E15" s="17">
        <v>14539.359459735922</v>
      </c>
      <c r="F15" s="15">
        <f t="shared" si="0"/>
        <v>38029.641448839204</v>
      </c>
      <c r="G15" s="18">
        <f t="shared" si="1"/>
        <v>159684.5082263464</v>
      </c>
      <c r="H15" s="19"/>
      <c r="I15" s="20"/>
      <c r="J15" s="20"/>
      <c r="K15" s="20"/>
      <c r="L15" s="21"/>
      <c r="M15" s="22"/>
    </row>
    <row r="16" spans="1:13" ht="15">
      <c r="A16" s="14" t="s">
        <v>25</v>
      </c>
      <c r="B16" s="15">
        <v>7496.6999999999998</v>
      </c>
      <c r="C16" s="15">
        <v>40939.4787</v>
      </c>
      <c r="D16" s="16">
        <v>24324.101202751859</v>
      </c>
      <c r="E16" s="17">
        <v>15249.871752500001</v>
      </c>
      <c r="F16" s="15">
        <f t="shared" si="0"/>
        <v>9074.229450251858</v>
      </c>
      <c r="G16" s="18">
        <f t="shared" si="1"/>
        <v>168758.73767659825</v>
      </c>
      <c r="H16" s="19"/>
      <c r="I16" s="20"/>
      <c r="J16" s="20"/>
      <c r="K16" s="20"/>
      <c r="L16" s="21"/>
      <c r="M16" s="22"/>
    </row>
    <row r="17" spans="1:13" ht="15">
      <c r="A17" s="14" t="s">
        <v>26</v>
      </c>
      <c r="B17" s="15">
        <v>7919.0000000000009</v>
      </c>
      <c r="C17" s="15">
        <v>46902.320400000004</v>
      </c>
      <c r="D17" s="16">
        <v>27866.910480555121</v>
      </c>
      <c r="E17" s="17">
        <v>14539.359459735922</v>
      </c>
      <c r="F17" s="15">
        <f t="shared" si="0"/>
        <v>13327.551020819199</v>
      </c>
      <c r="G17" s="18">
        <f t="shared" si="1"/>
        <v>182086.28869741745</v>
      </c>
      <c r="H17" s="19"/>
      <c r="I17" s="20"/>
      <c r="J17" s="20"/>
      <c r="K17" s="20"/>
      <c r="L17" s="21"/>
      <c r="M17" s="22"/>
    </row>
    <row r="18" spans="1:13" ht="15">
      <c r="A18" s="14" t="s">
        <v>27</v>
      </c>
      <c r="B18" s="15">
        <v>4587.6000000000004</v>
      </c>
      <c r="C18" s="15">
        <v>27207.220559999998</v>
      </c>
      <c r="D18" s="16">
        <v>16165.110239838765</v>
      </c>
      <c r="E18" s="17">
        <v>14539.359459735922</v>
      </c>
      <c r="F18" s="15">
        <f t="shared" si="0"/>
        <v>1625.7507801028423</v>
      </c>
      <c r="G18" s="18">
        <f t="shared" si="1"/>
        <v>183712.0394775203</v>
      </c>
      <c r="H18" s="19"/>
      <c r="I18" s="20"/>
      <c r="J18" s="20"/>
      <c r="K18" s="20"/>
      <c r="L18" s="21"/>
      <c r="M18" s="22"/>
    </row>
    <row r="19" spans="1:13" ht="15">
      <c r="A19" s="14" t="s">
        <v>28</v>
      </c>
      <c r="B19" s="15">
        <v>4096.6999999999998</v>
      </c>
      <c r="C19" s="15">
        <v>24295.889019999995</v>
      </c>
      <c r="D19" s="16">
        <v>14435.349010277154</v>
      </c>
      <c r="E19" s="17">
        <v>14539.359459735922</v>
      </c>
      <c r="F19" s="15">
        <f t="shared" si="0"/>
        <v>-104.01044945876856</v>
      </c>
      <c r="G19" s="18">
        <f t="shared" si="1"/>
        <v>183608.02902806154</v>
      </c>
      <c r="H19" s="19"/>
      <c r="I19" s="20"/>
      <c r="J19" s="20"/>
      <c r="K19" s="20"/>
      <c r="L19" s="21"/>
      <c r="M19" s="22"/>
    </row>
    <row r="20" spans="1:13" ht="15">
      <c r="A20" s="14" t="s">
        <v>29</v>
      </c>
      <c r="B20" s="15">
        <v>3114.5</v>
      </c>
      <c r="C20" s="15">
        <v>18470.542249999999</v>
      </c>
      <c r="D20" s="16">
        <v>10974.232042644549</v>
      </c>
      <c r="E20" s="17">
        <v>15249.871752500001</v>
      </c>
      <c r="F20" s="15">
        <f t="shared" si="0"/>
        <v>-4275.6397098554517</v>
      </c>
      <c r="G20" s="18">
        <f t="shared" si="1"/>
        <v>179332.38931820609</v>
      </c>
      <c r="H20" s="19"/>
      <c r="I20" s="20"/>
      <c r="J20" s="20"/>
      <c r="K20" s="20"/>
      <c r="L20" s="21"/>
      <c r="M20" s="22"/>
    </row>
    <row r="21" spans="1:13" ht="15">
      <c r="A21" s="23" t="s">
        <v>30</v>
      </c>
      <c r="B21" s="24">
        <f>SUM(B9:B20)</f>
        <v>103198.2</v>
      </c>
      <c r="C21" s="24">
        <f t="shared" si="2" ref="C21:D21">SUM(C9:C20)</f>
        <v>602604.99565733736</v>
      </c>
      <c r="D21" s="24">
        <f t="shared" si="2"/>
        <v>358036.43243881647</v>
      </c>
      <c r="E21" s="24">
        <f>SUM(E9:E20)</f>
        <v>178704.04312061035</v>
      </c>
      <c r="F21" s="24">
        <f>SUM(F9:F20)</f>
        <v>179332.38931820609</v>
      </c>
      <c r="G21" s="25">
        <f>G20</f>
        <v>179332.38931820609</v>
      </c>
      <c r="H21" s="26"/>
      <c r="I21" s="22"/>
      <c r="J21" s="20"/>
      <c r="K21" s="20"/>
      <c r="L21" s="21"/>
      <c r="M21" s="22"/>
    </row>
    <row r="22" spans="1:13" ht="15">
      <c r="A22" s="23">
        <v>2019</v>
      </c>
      <c r="B22" s="24">
        <v>99440.700000000012</v>
      </c>
      <c r="C22" s="24">
        <v>557401.9905999999</v>
      </c>
      <c r="D22" s="24">
        <v>331179.1664306107</v>
      </c>
      <c r="E22" s="24">
        <v>177829.61405999999</v>
      </c>
      <c r="F22" s="24">
        <v>153349.55237061068</v>
      </c>
      <c r="G22" s="25">
        <v>153349.55237061068</v>
      </c>
      <c r="H22" s="26"/>
      <c r="I22" s="22"/>
      <c r="J22" s="20"/>
      <c r="K22" s="20"/>
      <c r="L22" s="21"/>
      <c r="M22" s="22"/>
    </row>
    <row r="23" spans="1:11" ht="15">
      <c r="A23" s="23">
        <v>2018</v>
      </c>
      <c r="B23" s="24">
        <v>102278.20000000001</v>
      </c>
      <c r="C23" s="24">
        <v>563450.01769359992</v>
      </c>
      <c r="D23" s="24">
        <v>334772.58842261351</v>
      </c>
      <c r="E23" s="24">
        <v>177213.58362750005</v>
      </c>
      <c r="F23" s="24">
        <v>157559.00479511349</v>
      </c>
      <c r="G23" s="25">
        <v>157559.00479511349</v>
      </c>
      <c r="H23" s="8"/>
      <c r="K23" s="20"/>
    </row>
    <row r="24" spans="1:11" ht="15">
      <c r="A24" s="23">
        <v>2017</v>
      </c>
      <c r="B24" s="24">
        <v>105025.40000000002</v>
      </c>
      <c r="C24" s="24">
        <v>583252.52730000007</v>
      </c>
      <c r="D24" s="24">
        <v>346538.20593973482</v>
      </c>
      <c r="E24" s="24">
        <v>176542.70319000003</v>
      </c>
      <c r="F24" s="24">
        <v>169995.50274973491</v>
      </c>
      <c r="G24" s="25">
        <v>169995.50274973491</v>
      </c>
      <c r="H24" s="8"/>
      <c r="I24" s="27"/>
      <c r="J24" s="28"/>
      <c r="K24" s="20"/>
    </row>
    <row r="25" spans="1:11" ht="15">
      <c r="A25" s="23">
        <v>2016</v>
      </c>
      <c r="B25" s="29">
        <v>107599.40000000001</v>
      </c>
      <c r="C25" s="29">
        <v>637183.66975</v>
      </c>
      <c r="D25" s="29">
        <v>378581.27557788894</v>
      </c>
      <c r="E25" s="29">
        <v>175842.43180000002</v>
      </c>
      <c r="F25" s="29">
        <v>202738.84377788898</v>
      </c>
      <c r="G25" s="29">
        <v>202738.84377788898</v>
      </c>
      <c r="H25" s="8"/>
      <c r="I25" s="30"/>
      <c r="J25" s="31"/>
      <c r="K25" s="20"/>
    </row>
    <row r="26" spans="1:8" ht="15">
      <c r="A26" s="8"/>
      <c r="B26" s="8"/>
      <c r="C26" s="8"/>
      <c r="D26" s="8"/>
      <c r="E26" s="8"/>
      <c r="F26" s="8"/>
      <c r="G26" s="8"/>
      <c r="H26" s="8"/>
    </row>
    <row r="27" spans="1:8" ht="15">
      <c r="A27" s="32" t="s">
        <v>31</v>
      </c>
      <c r="B27" s="32"/>
      <c r="C27" s="32"/>
      <c r="D27" s="32"/>
      <c r="E27" s="32"/>
      <c r="F27" s="32"/>
      <c r="G27" s="32"/>
      <c r="H27" s="32"/>
    </row>
  </sheetData>
  <mergeCells count="13">
    <mergeCell ref="G6:G7"/>
    <mergeCell ref="F6:F7"/>
    <mergeCell ref="A27:D27"/>
    <mergeCell ref="E27:H27"/>
    <mergeCell ref="A1:H1"/>
    <mergeCell ref="A2:H2"/>
    <mergeCell ref="A3:H3"/>
    <mergeCell ref="A4:H4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paperSize="9" scale="65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