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bio\Desktop\Cytotoxicity\Strumenti\EZ_READ_2000\"/>
    </mc:Choice>
  </mc:AlternateContent>
  <xr:revisionPtr revIDLastSave="0" documentId="13_ncr:1_{2DFE70A6-7F3C-49BE-BE57-52978820F79D}" xr6:coauthVersionLast="47" xr6:coauthVersionMax="47" xr10:uidLastSave="{00000000-0000-0000-0000-000000000000}"/>
  <bookViews>
    <workbookView xWindow="555" yWindow="1305" windowWidth="25275" windowHeight="13755" activeTab="1" xr2:uid="{1430440B-98FC-427D-9C8E-2759F77CBBE7}"/>
  </bookViews>
  <sheets>
    <sheet name="Foglio2" sheetId="2" r:id="rId1"/>
    <sheet name="Result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35" i="2" l="1"/>
  <c r="Z35" i="2"/>
  <c r="Y36" i="2"/>
  <c r="Z36" i="2"/>
  <c r="Y37" i="2"/>
  <c r="Z37" i="2"/>
  <c r="Y38" i="2"/>
  <c r="Z38" i="2"/>
  <c r="Y39" i="2"/>
  <c r="Z39" i="2"/>
  <c r="Y40" i="2"/>
  <c r="Z40" i="2"/>
  <c r="Y41" i="2"/>
  <c r="Z41" i="2"/>
  <c r="Y42" i="2"/>
  <c r="Z42" i="2"/>
  <c r="Y43" i="2"/>
  <c r="Z43" i="2"/>
  <c r="Y44" i="2"/>
  <c r="Z44" i="2"/>
  <c r="Y45" i="2"/>
  <c r="Z45" i="2"/>
  <c r="Y46" i="2"/>
  <c r="Z46" i="2"/>
  <c r="Y47" i="2"/>
  <c r="Z47" i="2"/>
  <c r="Y48" i="2"/>
  <c r="Z48" i="2"/>
  <c r="Y49" i="2"/>
  <c r="Z49" i="2"/>
  <c r="Y50" i="2"/>
  <c r="Z50" i="2"/>
  <c r="Y51" i="2"/>
  <c r="Z51" i="2"/>
  <c r="Y52" i="2"/>
  <c r="Z52" i="2"/>
  <c r="Y53" i="2"/>
  <c r="Z53" i="2"/>
  <c r="Z34" i="2"/>
  <c r="Y34" i="2"/>
  <c r="W35" i="2"/>
  <c r="W36" i="2"/>
  <c r="W37" i="2"/>
  <c r="W38" i="2"/>
  <c r="W39" i="2"/>
  <c r="W41" i="2"/>
  <c r="W42" i="2"/>
  <c r="W43" i="2"/>
  <c r="W44" i="2"/>
  <c r="W45" i="2"/>
  <c r="W46" i="2"/>
  <c r="W48" i="2"/>
  <c r="W49" i="2"/>
  <c r="W50" i="2"/>
  <c r="W51" i="2"/>
  <c r="W52" i="2"/>
  <c r="W53" i="2"/>
  <c r="W34" i="2"/>
  <c r="L35" i="2"/>
  <c r="L36" i="2"/>
  <c r="L37" i="2"/>
  <c r="L38" i="2"/>
  <c r="L39" i="2"/>
  <c r="L40" i="2"/>
  <c r="L41" i="2"/>
  <c r="L42" i="2"/>
  <c r="L43" i="2"/>
  <c r="L44" i="2"/>
  <c r="L45" i="2"/>
  <c r="L46" i="2"/>
  <c r="L48" i="2"/>
  <c r="L49" i="2"/>
  <c r="L50" i="2"/>
  <c r="L51" i="2"/>
  <c r="L52" i="2"/>
  <c r="L53" i="2"/>
  <c r="L34" i="2"/>
  <c r="G31" i="2"/>
  <c r="G28" i="2" s="1"/>
  <c r="H8" i="2" l="1"/>
  <c r="R8" i="2"/>
  <c r="R15" i="2"/>
  <c r="G23" i="2"/>
  <c r="G15" i="2"/>
  <c r="H23" i="2"/>
  <c r="G8" i="2"/>
  <c r="H15" i="2"/>
  <c r="R23" i="2"/>
  <c r="S8" i="2"/>
  <c r="S15" i="2"/>
  <c r="S23" i="2"/>
  <c r="G4" i="2"/>
  <c r="R5" i="2"/>
  <c r="S6" i="2"/>
  <c r="G10" i="2"/>
  <c r="R12" i="2"/>
  <c r="S14" i="2"/>
  <c r="R21" i="2"/>
  <c r="R3" i="2"/>
  <c r="S4" i="2"/>
  <c r="G6" i="2"/>
  <c r="R7" i="2"/>
  <c r="S10" i="2"/>
  <c r="R13" i="2"/>
  <c r="R19" i="2"/>
  <c r="H26" i="2"/>
  <c r="S3" i="2"/>
  <c r="G5" i="2"/>
  <c r="R6" i="2"/>
  <c r="S7" i="2"/>
  <c r="R11" i="2"/>
  <c r="R14" i="2"/>
  <c r="R20" i="2"/>
  <c r="H3" i="2"/>
  <c r="R4" i="2"/>
  <c r="S5" i="2"/>
  <c r="G7" i="2"/>
  <c r="R10" i="2"/>
  <c r="S12" i="2"/>
  <c r="R18" i="2"/>
  <c r="S22" i="2"/>
  <c r="S19" i="2"/>
  <c r="R22" i="2"/>
  <c r="H27" i="2"/>
  <c r="H4" i="2"/>
  <c r="H5" i="2"/>
  <c r="H6" i="2"/>
  <c r="H7" i="2"/>
  <c r="H10" i="2"/>
  <c r="S11" i="2"/>
  <c r="S13" i="2"/>
  <c r="S18" i="2"/>
  <c r="S20" i="2"/>
  <c r="G26" i="2"/>
  <c r="I26" i="2" s="1"/>
  <c r="P42" i="2" s="1"/>
  <c r="S42" i="2" s="1"/>
  <c r="G3" i="2"/>
  <c r="H29" i="2"/>
  <c r="S21" i="2"/>
  <c r="G29" i="2"/>
  <c r="G27" i="2"/>
  <c r="H25" i="2"/>
  <c r="H22" i="2"/>
  <c r="H21" i="2"/>
  <c r="H20" i="2"/>
  <c r="H19" i="2"/>
  <c r="H18" i="2"/>
  <c r="H14" i="2"/>
  <c r="H13" i="2"/>
  <c r="H12" i="2"/>
  <c r="H11" i="2"/>
  <c r="H28" i="2"/>
  <c r="G25" i="2"/>
  <c r="G22" i="2"/>
  <c r="G21" i="2"/>
  <c r="G20" i="2"/>
  <c r="G19" i="2"/>
  <c r="G18" i="2"/>
  <c r="G14" i="2"/>
  <c r="G13" i="2"/>
  <c r="G12" i="2"/>
  <c r="G11" i="2"/>
  <c r="O46" i="2" l="1"/>
  <c r="R46" i="2" s="1"/>
  <c r="P39" i="2"/>
  <c r="S39" i="2" s="1"/>
  <c r="E53" i="2"/>
  <c r="H53" i="2" s="1"/>
  <c r="O39" i="2"/>
  <c r="R39" i="2" s="1"/>
  <c r="V39" i="2" s="1"/>
  <c r="P46" i="2"/>
  <c r="S46" i="2" s="1"/>
  <c r="O53" i="2"/>
  <c r="R53" i="2" s="1"/>
  <c r="D46" i="2"/>
  <c r="G46" i="2" s="1"/>
  <c r="K46" i="2" s="1"/>
  <c r="E39" i="2"/>
  <c r="H39" i="2" s="1"/>
  <c r="K39" i="2" s="1"/>
  <c r="D39" i="2"/>
  <c r="G39" i="2" s="1"/>
  <c r="P53" i="2"/>
  <c r="S53" i="2" s="1"/>
  <c r="E46" i="2"/>
  <c r="H46" i="2" s="1"/>
  <c r="D53" i="2"/>
  <c r="G53" i="2" s="1"/>
  <c r="V46" i="2"/>
  <c r="U39" i="2"/>
  <c r="E50" i="2"/>
  <c r="H50" i="2" s="1"/>
  <c r="D55" i="2"/>
  <c r="G55" i="2" s="1"/>
  <c r="D44" i="2"/>
  <c r="G44" i="2" s="1"/>
  <c r="D50" i="2"/>
  <c r="G50" i="2" s="1"/>
  <c r="E44" i="2"/>
  <c r="H44" i="2" s="1"/>
  <c r="P43" i="2"/>
  <c r="S43" i="2" s="1"/>
  <c r="P44" i="2"/>
  <c r="S44" i="2" s="1"/>
  <c r="O36" i="2"/>
  <c r="R36" i="2" s="1"/>
  <c r="O43" i="2"/>
  <c r="R43" i="2" s="1"/>
  <c r="O51" i="2"/>
  <c r="R51" i="2" s="1"/>
  <c r="D35" i="2"/>
  <c r="G35" i="2" s="1"/>
  <c r="E35" i="2"/>
  <c r="H35" i="2" s="1"/>
  <c r="K35" i="2" s="1"/>
  <c r="E57" i="2"/>
  <c r="H57" i="2" s="1"/>
  <c r="P48" i="2"/>
  <c r="S48" i="2" s="1"/>
  <c r="P37" i="2"/>
  <c r="S37" i="2" s="1"/>
  <c r="V37" i="2" s="1"/>
  <c r="D51" i="2"/>
  <c r="G51" i="2" s="1"/>
  <c r="P38" i="2"/>
  <c r="S38" i="2" s="1"/>
  <c r="O45" i="2"/>
  <c r="R45" i="2" s="1"/>
  <c r="E36" i="2"/>
  <c r="H36" i="2" s="1"/>
  <c r="D48" i="2"/>
  <c r="G48" i="2" s="1"/>
  <c r="E42" i="2"/>
  <c r="H42" i="2" s="1"/>
  <c r="E48" i="2"/>
  <c r="H48" i="2" s="1"/>
  <c r="E52" i="2"/>
  <c r="H52" i="2" s="1"/>
  <c r="E56" i="2"/>
  <c r="H56" i="2" s="1"/>
  <c r="P34" i="2"/>
  <c r="S34" i="2" s="1"/>
  <c r="U34" i="2" s="1"/>
  <c r="O41" i="2"/>
  <c r="R41" i="2" s="1"/>
  <c r="O48" i="2"/>
  <c r="R48" i="2" s="1"/>
  <c r="D58" i="2"/>
  <c r="G58" i="2" s="1"/>
  <c r="D38" i="2"/>
  <c r="G38" i="2" s="1"/>
  <c r="E37" i="2"/>
  <c r="H37" i="2" s="1"/>
  <c r="P41" i="2"/>
  <c r="S41" i="2" s="1"/>
  <c r="D45" i="2"/>
  <c r="G45" i="2" s="1"/>
  <c r="E58" i="2"/>
  <c r="H58" i="2" s="1"/>
  <c r="D59" i="2"/>
  <c r="G59" i="2" s="1"/>
  <c r="O37" i="2"/>
  <c r="R37" i="2" s="1"/>
  <c r="O52" i="2"/>
  <c r="R52" i="2" s="1"/>
  <c r="D37" i="2"/>
  <c r="G37" i="2" s="1"/>
  <c r="E59" i="2"/>
  <c r="H59" i="2" s="1"/>
  <c r="P45" i="2"/>
  <c r="S45" i="2" s="1"/>
  <c r="D42" i="2"/>
  <c r="G42" i="2" s="1"/>
  <c r="D52" i="2"/>
  <c r="G52" i="2" s="1"/>
  <c r="P49" i="2"/>
  <c r="S49" i="2" s="1"/>
  <c r="D43" i="2"/>
  <c r="G43" i="2" s="1"/>
  <c r="D49" i="2"/>
  <c r="G49" i="2" s="1"/>
  <c r="E43" i="2"/>
  <c r="H43" i="2" s="1"/>
  <c r="E49" i="2"/>
  <c r="H49" i="2" s="1"/>
  <c r="E55" i="2"/>
  <c r="H55" i="2" s="1"/>
  <c r="O35" i="2"/>
  <c r="R35" i="2" s="1"/>
  <c r="O42" i="2"/>
  <c r="R42" i="2" s="1"/>
  <c r="U42" i="2" s="1"/>
  <c r="O49" i="2"/>
  <c r="R49" i="2" s="1"/>
  <c r="U49" i="2" s="1"/>
  <c r="D34" i="2"/>
  <c r="G34" i="2" s="1"/>
  <c r="D41" i="2"/>
  <c r="G41" i="2" s="1"/>
  <c r="E41" i="2"/>
  <c r="H41" i="2" s="1"/>
  <c r="P52" i="2"/>
  <c r="S52" i="2" s="1"/>
  <c r="E45" i="2"/>
  <c r="H45" i="2" s="1"/>
  <c r="E51" i="2"/>
  <c r="H51" i="2" s="1"/>
  <c r="D57" i="2"/>
  <c r="G57" i="2" s="1"/>
  <c r="K57" i="2" s="1"/>
  <c r="P50" i="2"/>
  <c r="S50" i="2" s="1"/>
  <c r="O34" i="2"/>
  <c r="R34" i="2" s="1"/>
  <c r="O38" i="2"/>
  <c r="R38" i="2" s="1"/>
  <c r="O44" i="2"/>
  <c r="R44" i="2" s="1"/>
  <c r="O50" i="2"/>
  <c r="R50" i="2" s="1"/>
  <c r="D56" i="2"/>
  <c r="G56" i="2" s="1"/>
  <c r="D36" i="2"/>
  <c r="G36" i="2" s="1"/>
  <c r="K36" i="2" s="1"/>
  <c r="E34" i="2"/>
  <c r="H34" i="2" s="1"/>
  <c r="E38" i="2"/>
  <c r="H38" i="2" s="1"/>
  <c r="P35" i="2"/>
  <c r="S35" i="2" s="1"/>
  <c r="P51" i="2"/>
  <c r="S51" i="2" s="1"/>
  <c r="P36" i="2"/>
  <c r="S36" i="2" s="1"/>
  <c r="U50" i="2" l="1"/>
  <c r="V53" i="2"/>
  <c r="J46" i="2"/>
  <c r="K37" i="2"/>
  <c r="U37" i="2"/>
  <c r="U35" i="2"/>
  <c r="K45" i="2"/>
  <c r="J56" i="2"/>
  <c r="J39" i="2"/>
  <c r="J53" i="2"/>
  <c r="K53" i="2"/>
  <c r="U53" i="2"/>
  <c r="U43" i="2"/>
  <c r="U46" i="2"/>
  <c r="J42" i="2"/>
  <c r="K43" i="2"/>
  <c r="K44" i="2"/>
  <c r="J44" i="2"/>
  <c r="U41" i="2"/>
  <c r="K34" i="2"/>
  <c r="U44" i="2"/>
  <c r="J55" i="2"/>
  <c r="J52" i="2"/>
  <c r="J43" i="2"/>
  <c r="V52" i="2"/>
  <c r="K59" i="2"/>
  <c r="K55" i="2"/>
  <c r="K41" i="2"/>
  <c r="J37" i="2"/>
  <c r="V34" i="2"/>
  <c r="V43" i="2"/>
  <c r="U48" i="2"/>
  <c r="K50" i="2"/>
  <c r="V41" i="2"/>
  <c r="V48" i="2"/>
  <c r="V42" i="2"/>
  <c r="J59" i="2"/>
  <c r="V38" i="2"/>
  <c r="K42" i="2"/>
  <c r="U52" i="2"/>
  <c r="J58" i="2"/>
  <c r="K48" i="2"/>
  <c r="V36" i="2"/>
  <c r="J50" i="2"/>
  <c r="V49" i="2"/>
  <c r="V44" i="2"/>
  <c r="J41" i="2"/>
  <c r="K49" i="2"/>
  <c r="K58" i="2"/>
  <c r="J36" i="2"/>
  <c r="J35" i="2"/>
  <c r="K56" i="2"/>
  <c r="J34" i="2"/>
  <c r="K52" i="2"/>
  <c r="J51" i="2"/>
  <c r="U36" i="2"/>
  <c r="U38" i="2"/>
  <c r="K51" i="2"/>
  <c r="U45" i="2"/>
  <c r="U51" i="2"/>
  <c r="J45" i="2"/>
  <c r="K38" i="2"/>
  <c r="J49" i="2"/>
  <c r="V51" i="2"/>
  <c r="J57" i="2"/>
  <c r="V45" i="2"/>
  <c r="V35" i="2"/>
  <c r="J48" i="2"/>
  <c r="V50" i="2"/>
  <c r="J38" i="2"/>
</calcChain>
</file>

<file path=xl/sharedStrings.xml><?xml version="1.0" encoding="utf-8"?>
<sst xmlns="http://schemas.openxmlformats.org/spreadsheetml/2006/main" count="209" uniqueCount="125">
  <si>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</si>
  <si>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</si>
  <si>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</si>
  <si>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</si>
  <si>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</si>
  <si>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</si>
  <si>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</si>
  <si>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</si>
  <si>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</si>
  <si>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</si>
  <si>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</si>
  <si>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</si>
  <si>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30 ug</t>
  </si>
  <si>
    <t>5ug</t>
  </si>
  <si>
    <t>X</t>
  </si>
  <si>
    <t>B</t>
  </si>
  <si>
    <t>C</t>
  </si>
  <si>
    <t>D</t>
  </si>
  <si>
    <t>E</t>
  </si>
  <si>
    <t>CTRL</t>
  </si>
  <si>
    <t>DMSO</t>
  </si>
  <si>
    <t>MEKI</t>
  </si>
  <si>
    <t>CISPLATIN</t>
  </si>
  <si>
    <t>DOXORUBICIN</t>
  </si>
  <si>
    <t>BG</t>
  </si>
  <si>
    <t>CORRECTED VALUES</t>
  </si>
  <si>
    <t>30 UG</t>
  </si>
  <si>
    <t>CYTOTOX</t>
  </si>
  <si>
    <t>30UG</t>
  </si>
  <si>
    <t>%</t>
  </si>
  <si>
    <t>%MEDIA</t>
  </si>
  <si>
    <t>DS</t>
  </si>
  <si>
    <t>5UG</t>
  </si>
  <si>
    <t>Well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</si>
  <si>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</si>
  <si>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</si>
  <si>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</si>
  <si>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</si>
  <si>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</si>
  <si>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</si>
  <si>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</si>
  <si>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</si>
  <si>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</si>
  <si>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</si>
  <si>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</si>
  <si>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</si>
  <si>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</si>
  <si>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</si>
  <si>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</si>
  <si>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</si>
  <si>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</si>
  <si>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</si>
  <si>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</si>
  <si>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</si>
  <si>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</si>
  <si>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</si>
  <si>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</si>
  <si>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</si>
  <si>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</si>
  <si>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</si>
  <si>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</si>
  <si>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</si>
  <si>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</si>
  <si>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</si>
  <si>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</si>
  <si>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</si>
  <si>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</si>
  <si>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</si>
  <si>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</si>
  <si>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</si>
  <si>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</si>
  <si>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</si>
  <si>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</si>
  <si>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</si>
  <si>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</si>
  <si>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</si>
  <si>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</si>
  <si>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</si>
  <si>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</si>
  <si>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</si>
  <si>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</si>
  <si>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</si>
  <si>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</si>
  <si>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</si>
  <si>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</si>
  <si>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</si>
  <si>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</si>
  <si>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</si>
  <si>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</si>
  <si>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</si>
  <si>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</si>
  <si>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</si>
  <si>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</si>
  <si>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</si>
  <si>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</si>
  <si>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</si>
  <si>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</si>
  <si>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</si>
  <si>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</si>
  <si>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</si>
  <si>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</si>
  <si>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</si>
  <si>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</si>
  <si>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</si>
  <si>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</si>
  <si>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</si>
  <si>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</si>
  <si>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</si>
  <si>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</si>
  <si>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</si>
  <si>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</si>
  <si>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</si>
  <si>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</si>
  <si>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</si>
  <si>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</si>
  <si>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</si>
  <si>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</si>
  <si>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</si>
  <si>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A</t>
  </si>
  <si>
    <t>MEDIA</t>
  </si>
  <si>
    <t>CBC 188-C</t>
  </si>
  <si>
    <t>CBC 188-D</t>
  </si>
  <si>
    <t>CBC 187-D</t>
  </si>
  <si>
    <t>A490</t>
  </si>
  <si>
    <t>DELTA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</si>
</sst>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####0.000"/>
  </numFmts>
  <fonts count="3" x14ac:knownFonts="1">
    <font>
      <sz val="11"/>
      <color theme="1"/>
      <name val="Calibri"/>
      <family val="2"/>
      <scheme val="minor"/>
    </font>
    <font>
      <b/>
      <sz val="12"/>
      <name val="Calibri"/>
    </font>
    <font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Alignment="1">
      <alignment horizontal="center"/>
    </xf>
    <xf numFmtId="164" fontId="0" fillId="2" borderId="0" xfId="0" applyNumberFormat="1" applyFill="1"/>
    <xf numFmtId="164" fontId="0" fillId="0" borderId="0" xfId="0" applyNumberFormat="1"/>
    <xf numFmtId="0" fontId="1" fillId="0" borderId="0" xfId="0" applyFont="1"/>
    <xf numFmtId="0" fontId="1" fillId="0" borderId="0" xfId="0" applyFont="1" applyAlignment="1">
      <alignment horizontal="right"/>
    </xf>
    <xf numFmtId="165" fontId="2" fillId="0" borderId="0" xfId="0" applyNumberFormat="1" applyFont="1" applyAlignment="1">
      <alignment horizontal="right"/>
    </xf>
    <xf numFmtId="0" fontId="0" fillId="0" borderId="0" xfId="0" applyFill="1"/>
    <xf numFmtId="164" fontId="0" fillId="0" borderId="0" xfId="0" applyNumberFormat="1" applyFill="1"/>
  </cellXfs>
  <cellStyles count="1">
    <cellStyle name="Normale" xfId="0" builtinId="0"/>
  </cellStyles>
  <dxfs count="0"/>
  <tableStyles count="0" defaultTableStyle="TableStyleMedium2" defaultPivotStyle="PivotStyleLight16"/>
  <colors>
    <mruColors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993CC-50B4-4A8D-B940-B54B2286B26C}">
  <dimension ref="A1:Z59"/>
  <sheetViews>
    <sheetView topLeftCell="O10" workbookViewId="0">
      <selection activeCell="Z41" sqref="Z41:Z46"/>
    </sheetView>
  </sheetViews>
  <sheetFormatPr defaultRowHeight="15" x14ac:dyDescent="0.25"/>
  <cols>
    <col min="1" max="1" width="11.85546875" customWidth="1"/>
    <col min="2" max="2" width="14.5703125" customWidth="1"/>
    <col min="13" max="13" width="16.42578125" customWidth="1"/>
  </cols>
  <sheetData>
    <row r="1" spans="1:19" x14ac:dyDescent="0.25">
      <c r="A1">
        <v>565</v>
      </c>
      <c r="G1" t="s">
        <v>25</v>
      </c>
    </row>
    <row r="2" spans="1:19" x14ac:dyDescent="0.25">
      <c r="D2" t="s">
        <v>12</v>
      </c>
      <c r="E2" t="s">
        <v>12</v>
      </c>
      <c r="G2" t="s">
        <v>26</v>
      </c>
      <c r="H2" t="s">
        <v>26</v>
      </c>
      <c r="O2" t="s">
        <v>13</v>
      </c>
      <c r="P2" t="s">
        <v>13</v>
      </c>
      <c r="R2" t="s">
        <v>25</v>
      </c>
    </row>
    <row r="3" spans="1:19" x14ac:dyDescent="0.25">
      <c r="A3" t="s">
        <v>120</v>
      </c>
      <c r="B3" t="s">
        <v>14</v>
      </c>
      <c r="D3" s="9">
        <v>0.53800000000000003</v>
      </c>
      <c r="E3" s="9">
        <v>0.45300000000000001</v>
      </c>
      <c r="G3" s="2">
        <f t="shared" ref="G3:H8" si="0">D3-$G$31</f>
        <v>0.21800000000000003</v>
      </c>
      <c r="H3" s="2">
        <f t="shared" si="0"/>
        <v>0.13300000000000001</v>
      </c>
      <c r="M3" t="s">
        <v>120</v>
      </c>
      <c r="N3" t="s">
        <v>14</v>
      </c>
      <c r="O3" s="9">
        <v>0.44500000000000001</v>
      </c>
      <c r="P3" s="9">
        <v>0.53500000000000003</v>
      </c>
      <c r="R3" s="2">
        <f t="shared" ref="R3:S8" si="1">O3-$G$31</f>
        <v>0.125</v>
      </c>
      <c r="S3" s="2">
        <f t="shared" si="1"/>
        <v>0.21500000000000002</v>
      </c>
    </row>
    <row r="4" spans="1:19" x14ac:dyDescent="0.25">
      <c r="B4" t="s">
        <v>118</v>
      </c>
      <c r="D4" s="9">
        <v>0.56599999999999995</v>
      </c>
      <c r="E4" s="9">
        <v>0.54500000000000004</v>
      </c>
      <c r="G4" s="2">
        <f t="shared" si="0"/>
        <v>0.24599999999999994</v>
      </c>
      <c r="H4" s="2">
        <f t="shared" si="0"/>
        <v>0.22500000000000003</v>
      </c>
      <c r="N4" t="s">
        <v>118</v>
      </c>
      <c r="O4" s="9">
        <v>0.57399999999999995</v>
      </c>
      <c r="P4" s="9">
        <v>0.61399999999999999</v>
      </c>
      <c r="R4" s="2">
        <f t="shared" si="1"/>
        <v>0.25399999999999995</v>
      </c>
      <c r="S4" s="2">
        <f t="shared" si="1"/>
        <v>0.29399999999999998</v>
      </c>
    </row>
    <row r="5" spans="1:19" x14ac:dyDescent="0.25">
      <c r="B5" t="s">
        <v>15</v>
      </c>
      <c r="D5" s="9">
        <v>0.45100000000000001</v>
      </c>
      <c r="E5" s="9">
        <v>0.373</v>
      </c>
      <c r="G5" s="2">
        <f t="shared" si="0"/>
        <v>0.13100000000000001</v>
      </c>
      <c r="H5" s="2">
        <f t="shared" si="0"/>
        <v>5.2999999999999992E-2</v>
      </c>
      <c r="N5" t="s">
        <v>15</v>
      </c>
      <c r="O5" s="9">
        <v>0.59699999999999998</v>
      </c>
      <c r="P5" s="9">
        <v>0.61699999999999999</v>
      </c>
      <c r="R5" s="2">
        <f t="shared" si="1"/>
        <v>0.27699999999999997</v>
      </c>
      <c r="S5" s="2">
        <f t="shared" si="1"/>
        <v>0.29699999999999999</v>
      </c>
    </row>
    <row r="6" spans="1:19" x14ac:dyDescent="0.25">
      <c r="B6" t="s">
        <v>16</v>
      </c>
      <c r="D6" s="9">
        <v>0.56200000000000006</v>
      </c>
      <c r="E6" s="9">
        <v>0.52</v>
      </c>
      <c r="G6" s="2">
        <f t="shared" si="0"/>
        <v>0.24200000000000005</v>
      </c>
      <c r="H6" s="2">
        <f t="shared" si="0"/>
        <v>0.2</v>
      </c>
      <c r="N6" t="s">
        <v>16</v>
      </c>
      <c r="O6" s="9">
        <v>0.57999999999999996</v>
      </c>
      <c r="P6" s="9">
        <v>0.57599999999999996</v>
      </c>
      <c r="R6" s="2">
        <f t="shared" si="1"/>
        <v>0.25999999999999995</v>
      </c>
      <c r="S6" s="2">
        <f t="shared" si="1"/>
        <v>0.25599999999999995</v>
      </c>
    </row>
    <row r="7" spans="1:19" x14ac:dyDescent="0.25">
      <c r="B7" t="s">
        <v>17</v>
      </c>
      <c r="D7" s="9">
        <v>0.56699999999999995</v>
      </c>
      <c r="E7" s="9">
        <v>0.60099999999999998</v>
      </c>
      <c r="G7" s="2">
        <f t="shared" si="0"/>
        <v>0.24699999999999994</v>
      </c>
      <c r="H7" s="2">
        <f t="shared" si="0"/>
        <v>0.28099999999999997</v>
      </c>
      <c r="N7" t="s">
        <v>17</v>
      </c>
      <c r="O7" s="9">
        <v>0.625</v>
      </c>
      <c r="P7" s="9">
        <v>0.54700000000000004</v>
      </c>
      <c r="R7" s="2">
        <f t="shared" si="1"/>
        <v>0.30499999999999999</v>
      </c>
      <c r="S7" s="2">
        <f t="shared" si="1"/>
        <v>0.22700000000000004</v>
      </c>
    </row>
    <row r="8" spans="1:19" x14ac:dyDescent="0.25">
      <c r="B8" t="s">
        <v>18</v>
      </c>
      <c r="D8" s="9">
        <v>0.54800000000000004</v>
      </c>
      <c r="E8" s="9">
        <v>0.57899999999999996</v>
      </c>
      <c r="G8" s="2">
        <f t="shared" si="0"/>
        <v>0.22800000000000004</v>
      </c>
      <c r="H8" s="2">
        <f t="shared" si="0"/>
        <v>0.25899999999999995</v>
      </c>
      <c r="N8" t="s">
        <v>18</v>
      </c>
      <c r="O8" s="9">
        <v>0.49299999999999999</v>
      </c>
      <c r="P8" s="9">
        <v>0.57299999999999995</v>
      </c>
      <c r="R8" s="2">
        <f t="shared" si="1"/>
        <v>0.17299999999999999</v>
      </c>
      <c r="S8" s="2">
        <f t="shared" si="1"/>
        <v>0.25299999999999995</v>
      </c>
    </row>
    <row r="10" spans="1:19" x14ac:dyDescent="0.25">
      <c r="A10" t="s">
        <v>121</v>
      </c>
      <c r="B10" t="s">
        <v>14</v>
      </c>
      <c r="D10" s="9">
        <v>0.35299999999999998</v>
      </c>
      <c r="E10" s="9">
        <v>0.40899999999999997</v>
      </c>
      <c r="G10" s="2">
        <f t="shared" ref="G10:H15" si="2">D10-$G$31</f>
        <v>3.2999999999999974E-2</v>
      </c>
      <c r="H10" s="2">
        <f t="shared" si="2"/>
        <v>8.8999999999999968E-2</v>
      </c>
      <c r="M10" t="s">
        <v>121</v>
      </c>
      <c r="N10" t="s">
        <v>14</v>
      </c>
      <c r="O10" s="9">
        <v>0.42499999999999999</v>
      </c>
      <c r="P10" s="9">
        <v>0.57199999999999995</v>
      </c>
      <c r="R10" s="2">
        <f t="shared" ref="R10:S15" si="3">O10-$G$31</f>
        <v>0.10499999999999998</v>
      </c>
      <c r="S10" s="2">
        <f t="shared" si="3"/>
        <v>0.25199999999999995</v>
      </c>
    </row>
    <row r="11" spans="1:19" x14ac:dyDescent="0.25">
      <c r="B11" t="s">
        <v>118</v>
      </c>
      <c r="D11" s="9">
        <v>0.55300000000000005</v>
      </c>
      <c r="E11" s="9">
        <v>0.67300000000000004</v>
      </c>
      <c r="G11" s="2">
        <f t="shared" si="2"/>
        <v>0.23300000000000004</v>
      </c>
      <c r="H11" s="2">
        <f t="shared" si="2"/>
        <v>0.35300000000000004</v>
      </c>
      <c r="N11" t="s">
        <v>118</v>
      </c>
      <c r="O11" s="9">
        <v>0.56399999999999995</v>
      </c>
      <c r="P11" s="9">
        <v>0.67600000000000005</v>
      </c>
      <c r="R11" s="2">
        <f t="shared" si="3"/>
        <v>0.24399999999999994</v>
      </c>
      <c r="S11" s="2">
        <f t="shared" si="3"/>
        <v>0.35600000000000004</v>
      </c>
    </row>
    <row r="12" spans="1:19" x14ac:dyDescent="0.25">
      <c r="B12" t="s">
        <v>15</v>
      </c>
      <c r="D12" s="9">
        <v>0.373</v>
      </c>
      <c r="E12" s="9">
        <v>0.45</v>
      </c>
      <c r="G12" s="2">
        <f t="shared" si="2"/>
        <v>5.2999999999999992E-2</v>
      </c>
      <c r="H12" s="2">
        <f t="shared" si="2"/>
        <v>0.13</v>
      </c>
      <c r="N12" t="s">
        <v>15</v>
      </c>
      <c r="O12" s="9">
        <v>0.747</v>
      </c>
      <c r="P12" s="9">
        <v>0.67200000000000004</v>
      </c>
      <c r="R12" s="2">
        <f t="shared" si="3"/>
        <v>0.42699999999999999</v>
      </c>
      <c r="S12" s="2">
        <f t="shared" si="3"/>
        <v>0.35200000000000004</v>
      </c>
    </row>
    <row r="13" spans="1:19" x14ac:dyDescent="0.25">
      <c r="B13" t="s">
        <v>16</v>
      </c>
      <c r="D13" s="9">
        <v>0.57899999999999996</v>
      </c>
      <c r="E13" s="9">
        <v>0.84799999999999998</v>
      </c>
      <c r="G13" s="2">
        <f t="shared" si="2"/>
        <v>0.25899999999999995</v>
      </c>
      <c r="H13" s="2">
        <f t="shared" si="2"/>
        <v>0.52800000000000002</v>
      </c>
      <c r="N13" t="s">
        <v>16</v>
      </c>
      <c r="O13" s="9">
        <v>0.68100000000000005</v>
      </c>
      <c r="P13" s="9">
        <v>0.70799999999999996</v>
      </c>
      <c r="R13" s="2">
        <f t="shared" si="3"/>
        <v>0.36100000000000004</v>
      </c>
      <c r="S13" s="2">
        <f t="shared" si="3"/>
        <v>0.38799999999999996</v>
      </c>
    </row>
    <row r="14" spans="1:19" x14ac:dyDescent="0.25">
      <c r="B14" t="s">
        <v>17</v>
      </c>
      <c r="D14" s="9">
        <v>0.495</v>
      </c>
      <c r="E14" s="9">
        <v>0.72199999999999998</v>
      </c>
      <c r="G14" s="2">
        <f t="shared" si="2"/>
        <v>0.17499999999999999</v>
      </c>
      <c r="H14" s="2">
        <f t="shared" si="2"/>
        <v>0.40199999999999997</v>
      </c>
      <c r="N14" t="s">
        <v>17</v>
      </c>
      <c r="O14" s="9">
        <v>0.62</v>
      </c>
      <c r="P14" s="9">
        <v>0.74399999999999999</v>
      </c>
      <c r="R14" s="2">
        <f t="shared" si="3"/>
        <v>0.3</v>
      </c>
      <c r="S14" s="2">
        <f t="shared" si="3"/>
        <v>0.42399999999999999</v>
      </c>
    </row>
    <row r="15" spans="1:19" x14ac:dyDescent="0.25">
      <c r="B15" t="s">
        <v>18</v>
      </c>
      <c r="D15" s="9">
        <v>0.65900000000000003</v>
      </c>
      <c r="E15" s="9">
        <v>0.69099999999999995</v>
      </c>
      <c r="G15" s="2">
        <f t="shared" si="2"/>
        <v>0.33900000000000002</v>
      </c>
      <c r="H15" s="2">
        <f t="shared" si="2"/>
        <v>0.37099999999999994</v>
      </c>
      <c r="N15" t="s">
        <v>18</v>
      </c>
      <c r="O15" s="9">
        <v>0.65300000000000002</v>
      </c>
      <c r="P15" s="9">
        <v>0.72</v>
      </c>
      <c r="R15" s="2">
        <f t="shared" si="3"/>
        <v>0.33300000000000002</v>
      </c>
      <c r="S15" s="2">
        <f t="shared" si="3"/>
        <v>0.39999999999999997</v>
      </c>
    </row>
    <row r="17" spans="1:19" x14ac:dyDescent="0.25">
      <c r="G17" s="10"/>
      <c r="H17" s="10"/>
      <c r="R17" s="10"/>
      <c r="S17" s="10"/>
    </row>
    <row r="18" spans="1:19" x14ac:dyDescent="0.25">
      <c r="A18" t="s">
        <v>122</v>
      </c>
      <c r="B18" t="s">
        <v>14</v>
      </c>
      <c r="D18" s="9">
        <v>0.33700000000000002</v>
      </c>
      <c r="E18" s="9">
        <v>0.32900000000000001</v>
      </c>
      <c r="G18" s="2">
        <f t="shared" ref="G18:H23" si="4">D18-$G$31</f>
        <v>1.7000000000000015E-2</v>
      </c>
      <c r="H18" s="2">
        <f t="shared" si="4"/>
        <v>9.000000000000008E-3</v>
      </c>
      <c r="M18" t="s">
        <v>122</v>
      </c>
      <c r="N18" t="s">
        <v>14</v>
      </c>
      <c r="O18" s="9">
        <v>0.60899999999999999</v>
      </c>
      <c r="P18" s="9">
        <v>0.78800000000000003</v>
      </c>
      <c r="R18" s="2">
        <f t="shared" ref="R18:S23" si="5">O18-$G$31</f>
        <v>0.28899999999999998</v>
      </c>
      <c r="S18" s="2">
        <f t="shared" si="5"/>
        <v>0.46800000000000003</v>
      </c>
    </row>
    <row r="19" spans="1:19" x14ac:dyDescent="0.25">
      <c r="B19" t="s">
        <v>118</v>
      </c>
      <c r="D19" s="9">
        <v>0.42899999999999999</v>
      </c>
      <c r="E19" s="9">
        <v>0.35199999999999998</v>
      </c>
      <c r="G19" s="2">
        <f t="shared" si="4"/>
        <v>0.10899999999999999</v>
      </c>
      <c r="H19" s="2">
        <f t="shared" si="4"/>
        <v>3.1999999999999973E-2</v>
      </c>
      <c r="N19" t="s">
        <v>118</v>
      </c>
      <c r="O19" s="9">
        <v>0.33200000000000002</v>
      </c>
      <c r="P19" s="9">
        <v>0.4</v>
      </c>
      <c r="R19" s="2">
        <f t="shared" si="5"/>
        <v>1.2000000000000011E-2</v>
      </c>
      <c r="S19" s="2">
        <f t="shared" si="5"/>
        <v>8.0000000000000016E-2</v>
      </c>
    </row>
    <row r="20" spans="1:19" x14ac:dyDescent="0.25">
      <c r="B20" t="s">
        <v>15</v>
      </c>
      <c r="D20" s="9">
        <v>0.46800000000000003</v>
      </c>
      <c r="E20" s="9">
        <v>0.47099999999999997</v>
      </c>
      <c r="G20" s="2">
        <f t="shared" si="4"/>
        <v>0.14800000000000002</v>
      </c>
      <c r="H20" s="2">
        <f t="shared" si="4"/>
        <v>0.15099999999999997</v>
      </c>
      <c r="N20" t="s">
        <v>15</v>
      </c>
      <c r="O20" s="9">
        <v>0.72399999999999998</v>
      </c>
      <c r="P20" s="9">
        <v>0.503</v>
      </c>
      <c r="R20" s="2">
        <f t="shared" si="5"/>
        <v>0.40399999999999997</v>
      </c>
      <c r="S20" s="2">
        <f t="shared" si="5"/>
        <v>0.183</v>
      </c>
    </row>
    <row r="21" spans="1:19" x14ac:dyDescent="0.25">
      <c r="B21" t="s">
        <v>16</v>
      </c>
      <c r="D21" s="9">
        <v>0.65600000000000003</v>
      </c>
      <c r="E21" s="9">
        <v>0.76800000000000002</v>
      </c>
      <c r="G21" s="2">
        <f t="shared" si="4"/>
        <v>0.33600000000000002</v>
      </c>
      <c r="H21" s="2">
        <f t="shared" si="4"/>
        <v>0.44800000000000001</v>
      </c>
      <c r="N21" t="s">
        <v>16</v>
      </c>
      <c r="O21" s="9">
        <v>0.58299999999999996</v>
      </c>
      <c r="P21" s="9">
        <v>0.65400000000000003</v>
      </c>
      <c r="R21" s="2">
        <f t="shared" si="5"/>
        <v>0.26299999999999996</v>
      </c>
      <c r="S21" s="2">
        <f t="shared" si="5"/>
        <v>0.33400000000000002</v>
      </c>
    </row>
    <row r="22" spans="1:19" x14ac:dyDescent="0.25">
      <c r="B22" t="s">
        <v>17</v>
      </c>
      <c r="D22" s="9">
        <v>0.68600000000000005</v>
      </c>
      <c r="E22" s="9">
        <v>0.78</v>
      </c>
      <c r="G22" s="2">
        <f t="shared" si="4"/>
        <v>0.36600000000000005</v>
      </c>
      <c r="H22" s="2">
        <f t="shared" si="4"/>
        <v>0.46</v>
      </c>
      <c r="N22" t="s">
        <v>17</v>
      </c>
      <c r="O22" s="9">
        <v>0.78200000000000003</v>
      </c>
      <c r="P22" s="9">
        <v>0.69</v>
      </c>
      <c r="R22" s="2">
        <f t="shared" si="5"/>
        <v>0.46200000000000002</v>
      </c>
      <c r="S22" s="2">
        <f t="shared" si="5"/>
        <v>0.36999999999999994</v>
      </c>
    </row>
    <row r="23" spans="1:19" x14ac:dyDescent="0.25">
      <c r="B23" t="s">
        <v>18</v>
      </c>
      <c r="D23" s="9">
        <v>0.748</v>
      </c>
      <c r="E23" s="9">
        <v>0.86799999999999999</v>
      </c>
      <c r="G23" s="2">
        <f t="shared" si="4"/>
        <v>0.42799999999999999</v>
      </c>
      <c r="H23" s="2">
        <f t="shared" si="4"/>
        <v>0.54800000000000004</v>
      </c>
      <c r="N23" t="s">
        <v>18</v>
      </c>
      <c r="O23" s="9">
        <v>0.80500000000000005</v>
      </c>
      <c r="P23" s="9">
        <v>0.64800000000000002</v>
      </c>
      <c r="R23" s="2">
        <f t="shared" si="5"/>
        <v>0.48500000000000004</v>
      </c>
      <c r="S23" s="2">
        <f t="shared" si="5"/>
        <v>0.32800000000000001</v>
      </c>
    </row>
    <row r="25" spans="1:19" x14ac:dyDescent="0.25">
      <c r="B25" t="s">
        <v>19</v>
      </c>
      <c r="D25" s="9">
        <v>0.72</v>
      </c>
      <c r="E25" s="9">
        <v>0.81299999999999994</v>
      </c>
      <c r="G25" s="2">
        <f t="shared" ref="G25:H29" si="6">D25-$G$31</f>
        <v>0.39999999999999997</v>
      </c>
      <c r="H25" s="2">
        <f t="shared" si="6"/>
        <v>0.49299999999999994</v>
      </c>
    </row>
    <row r="26" spans="1:19" x14ac:dyDescent="0.25">
      <c r="B26" s="1" t="s">
        <v>20</v>
      </c>
      <c r="C26" s="1"/>
      <c r="D26" s="9">
        <v>0.53500000000000003</v>
      </c>
      <c r="E26" s="9">
        <v>0.60399999999999998</v>
      </c>
      <c r="G26" s="2">
        <f t="shared" si="6"/>
        <v>0.21500000000000002</v>
      </c>
      <c r="H26" s="2">
        <f t="shared" si="6"/>
        <v>0.28399999999999997</v>
      </c>
      <c r="I26" s="3">
        <f>AVERAGE(G26:H26)</f>
        <v>0.2495</v>
      </c>
    </row>
    <row r="27" spans="1:19" x14ac:dyDescent="0.25">
      <c r="B27" t="s">
        <v>21</v>
      </c>
      <c r="D27" s="9">
        <v>0.32</v>
      </c>
      <c r="E27" s="9">
        <v>0.49099999999999999</v>
      </c>
      <c r="G27" s="2">
        <f t="shared" si="6"/>
        <v>0</v>
      </c>
      <c r="H27" s="2">
        <f t="shared" si="6"/>
        <v>0.17099999999999999</v>
      </c>
    </row>
    <row r="28" spans="1:19" x14ac:dyDescent="0.25">
      <c r="B28" t="s">
        <v>22</v>
      </c>
      <c r="D28" s="9">
        <v>0.371</v>
      </c>
      <c r="E28" s="9">
        <v>0.41699999999999998</v>
      </c>
      <c r="G28" s="2">
        <f t="shared" si="6"/>
        <v>5.099999999999999E-2</v>
      </c>
      <c r="H28" s="2">
        <f t="shared" si="6"/>
        <v>9.6999999999999975E-2</v>
      </c>
    </row>
    <row r="29" spans="1:19" x14ac:dyDescent="0.25">
      <c r="B29" t="s">
        <v>23</v>
      </c>
      <c r="D29" s="9">
        <v>0.58299999999999996</v>
      </c>
      <c r="E29" s="9">
        <v>0.53900000000000003</v>
      </c>
      <c r="G29" s="2">
        <f t="shared" si="6"/>
        <v>0.26299999999999996</v>
      </c>
      <c r="H29" s="2">
        <f t="shared" si="6"/>
        <v>0.21900000000000003</v>
      </c>
    </row>
    <row r="31" spans="1:19" x14ac:dyDescent="0.25">
      <c r="B31" t="s">
        <v>24</v>
      </c>
      <c r="D31" s="9">
        <v>0.39500000000000002</v>
      </c>
      <c r="E31" s="9">
        <v>0.245</v>
      </c>
      <c r="G31" s="3">
        <f>AVERAGE(D31:E31)</f>
        <v>0.32</v>
      </c>
    </row>
    <row r="33" spans="2:26" x14ac:dyDescent="0.25">
      <c r="B33" t="s">
        <v>27</v>
      </c>
      <c r="C33" s="3" t="s">
        <v>28</v>
      </c>
      <c r="G33" s="4" t="s">
        <v>29</v>
      </c>
      <c r="J33" t="s">
        <v>30</v>
      </c>
      <c r="K33" t="s">
        <v>31</v>
      </c>
      <c r="N33" s="3" t="s">
        <v>32</v>
      </c>
      <c r="R33" s="4" t="s">
        <v>29</v>
      </c>
      <c r="U33" t="s">
        <v>119</v>
      </c>
      <c r="V33" t="s">
        <v>31</v>
      </c>
      <c r="Y33" t="s">
        <v>119</v>
      </c>
      <c r="Z33" t="s">
        <v>124</v>
      </c>
    </row>
    <row r="34" spans="2:26" x14ac:dyDescent="0.25">
      <c r="B34" t="s">
        <v>120</v>
      </c>
      <c r="C34" s="1" t="s">
        <v>14</v>
      </c>
      <c r="D34">
        <f t="shared" ref="D34:E39" si="7">($I$26-G3)/$I$26</f>
        <v>0.12625250501001992</v>
      </c>
      <c r="E34">
        <f t="shared" si="7"/>
        <v>0.46693386773547091</v>
      </c>
      <c r="G34">
        <f t="shared" ref="G34:H38" si="8">D34*100</f>
        <v>12.625250501001991</v>
      </c>
      <c r="H34">
        <f t="shared" si="8"/>
        <v>46.69338677354709</v>
      </c>
      <c r="J34" s="5">
        <f t="shared" ref="J34:J38" si="9">AVERAGE(G34:H34)</f>
        <v>29.659318637274541</v>
      </c>
      <c r="K34" s="5">
        <f t="shared" ref="K34:K38" si="10">STDEV(G34:H34)</f>
        <v>24.089810180704031</v>
      </c>
      <c r="L34" s="5">
        <f>100-J34</f>
        <v>70.340681362725462</v>
      </c>
      <c r="M34" s="6"/>
      <c r="N34" s="1" t="s">
        <v>14</v>
      </c>
      <c r="O34">
        <f t="shared" ref="O34:P39" si="11">($I$26-R3)/$I$26</f>
        <v>0.49899799599198397</v>
      </c>
      <c r="P34">
        <f t="shared" si="11"/>
        <v>0.13827655310621231</v>
      </c>
      <c r="R34">
        <f t="shared" ref="R34:S39" si="12">O34*100</f>
        <v>49.899799599198396</v>
      </c>
      <c r="S34">
        <f t="shared" si="12"/>
        <v>13.827655310621232</v>
      </c>
      <c r="U34" s="5">
        <f t="shared" ref="U34:U39" si="13">AVERAGE(R34:S34)</f>
        <v>31.863727454909814</v>
      </c>
      <c r="V34" s="5">
        <f t="shared" ref="V34:V39" si="14">STDEV(R34:S34)</f>
        <v>25.506857838392502</v>
      </c>
      <c r="W34" s="5">
        <f>100-U34</f>
        <v>68.136272545090179</v>
      </c>
      <c r="Y34" s="6">
        <f>AVERAGE(L34,W34)</f>
        <v>69.238476953907821</v>
      </c>
      <c r="Z34" s="6">
        <f>L34-W34</f>
        <v>2.204408817635283</v>
      </c>
    </row>
    <row r="35" spans="2:26" x14ac:dyDescent="0.25">
      <c r="C35" s="1" t="s">
        <v>118</v>
      </c>
      <c r="D35">
        <f t="shared" si="7"/>
        <v>1.4028056112224683E-2</v>
      </c>
      <c r="E35">
        <f t="shared" si="7"/>
        <v>9.8196392785571004E-2</v>
      </c>
      <c r="G35">
        <f t="shared" si="8"/>
        <v>1.4028056112224683</v>
      </c>
      <c r="H35">
        <f t="shared" si="8"/>
        <v>9.8196392785570996</v>
      </c>
      <c r="J35" s="5">
        <f t="shared" si="9"/>
        <v>5.6112224448897843</v>
      </c>
      <c r="K35" s="5">
        <f t="shared" si="10"/>
        <v>5.9516001622915544</v>
      </c>
      <c r="L35" s="5">
        <f t="shared" ref="L35:L53" si="15">100-J35</f>
        <v>94.38877755511021</v>
      </c>
      <c r="M35" s="6"/>
      <c r="N35" s="1" t="s">
        <v>118</v>
      </c>
      <c r="O35">
        <f t="shared" si="11"/>
        <v>-1.803607214428837E-2</v>
      </c>
      <c r="P35">
        <f t="shared" si="11"/>
        <v>-0.17835671342685364</v>
      </c>
      <c r="R35">
        <f t="shared" si="12"/>
        <v>-1.8036072144288369</v>
      </c>
      <c r="S35">
        <f t="shared" si="12"/>
        <v>-17.835671342685362</v>
      </c>
      <c r="U35" s="5">
        <f t="shared" si="13"/>
        <v>-9.8196392785570996</v>
      </c>
      <c r="V35" s="5">
        <f t="shared" si="14"/>
        <v>11.336381261507785</v>
      </c>
      <c r="W35" s="5">
        <f t="shared" ref="W35:W53" si="16">100-U35</f>
        <v>109.8196392785571</v>
      </c>
      <c r="Y35" s="6">
        <f t="shared" ref="Y35:Y53" si="17">AVERAGE(L35,W35)</f>
        <v>102.10420841683366</v>
      </c>
      <c r="Z35" s="6">
        <f t="shared" ref="Z35:Z53" si="18">L35-W35</f>
        <v>-15.430861723446895</v>
      </c>
    </row>
    <row r="36" spans="2:26" x14ac:dyDescent="0.25">
      <c r="C36" s="1" t="s">
        <v>15</v>
      </c>
      <c r="D36">
        <f t="shared" si="7"/>
        <v>0.47494989979959917</v>
      </c>
      <c r="E36">
        <f t="shared" si="7"/>
        <v>0.78757515030060121</v>
      </c>
      <c r="G36">
        <f t="shared" si="8"/>
        <v>47.494989979959918</v>
      </c>
      <c r="H36">
        <f t="shared" si="8"/>
        <v>78.757515030060119</v>
      </c>
      <c r="J36" s="5">
        <f t="shared" si="9"/>
        <v>63.126252505010015</v>
      </c>
      <c r="K36" s="5">
        <f t="shared" si="10"/>
        <v>22.105943459940185</v>
      </c>
      <c r="L36" s="5">
        <f t="shared" si="15"/>
        <v>36.873747494989985</v>
      </c>
      <c r="M36" s="6"/>
      <c r="N36" s="1" t="s">
        <v>15</v>
      </c>
      <c r="O36">
        <f t="shared" si="11"/>
        <v>-0.1102204408817634</v>
      </c>
      <c r="P36">
        <f t="shared" si="11"/>
        <v>-0.19038076152304603</v>
      </c>
      <c r="R36">
        <f t="shared" si="12"/>
        <v>-11.02204408817634</v>
      </c>
      <c r="S36">
        <f t="shared" si="12"/>
        <v>-19.038076152304605</v>
      </c>
      <c r="U36" s="5">
        <f t="shared" si="13"/>
        <v>-15.030060120240472</v>
      </c>
      <c r="V36" s="5">
        <f t="shared" si="14"/>
        <v>5.6681906307538918</v>
      </c>
      <c r="W36" s="5">
        <f t="shared" si="16"/>
        <v>115.03006012024048</v>
      </c>
      <c r="Y36" s="6">
        <f t="shared" si="17"/>
        <v>75.951903807615224</v>
      </c>
      <c r="Z36" s="6">
        <f t="shared" si="18"/>
        <v>-78.156312625250493</v>
      </c>
    </row>
    <row r="37" spans="2:26" x14ac:dyDescent="0.25">
      <c r="C37" s="1" t="s">
        <v>16</v>
      </c>
      <c r="D37">
        <f t="shared" si="7"/>
        <v>3.0060120240480766E-2</v>
      </c>
      <c r="E37">
        <f t="shared" si="7"/>
        <v>0.1983967935871743</v>
      </c>
      <c r="G37">
        <f t="shared" si="8"/>
        <v>3.0060120240480765</v>
      </c>
      <c r="H37">
        <f t="shared" si="8"/>
        <v>19.839679358717429</v>
      </c>
      <c r="J37" s="5">
        <f t="shared" si="9"/>
        <v>11.422845691382753</v>
      </c>
      <c r="K37" s="5">
        <f t="shared" si="10"/>
        <v>11.903200324583176</v>
      </c>
      <c r="L37" s="5">
        <f t="shared" si="15"/>
        <v>88.577154308617253</v>
      </c>
      <c r="M37" s="6"/>
      <c r="N37" s="1" t="s">
        <v>16</v>
      </c>
      <c r="O37">
        <f t="shared" si="11"/>
        <v>-4.208416833667316E-2</v>
      </c>
      <c r="P37">
        <f t="shared" si="11"/>
        <v>-2.6052104208416634E-2</v>
      </c>
      <c r="R37">
        <f t="shared" si="12"/>
        <v>-4.2084168336673162</v>
      </c>
      <c r="S37">
        <f t="shared" si="12"/>
        <v>-2.6052104208416633</v>
      </c>
      <c r="U37" s="5">
        <f t="shared" si="13"/>
        <v>-3.4068136272544898</v>
      </c>
      <c r="V37" s="5">
        <f t="shared" si="14"/>
        <v>1.1336381261507793</v>
      </c>
      <c r="W37" s="5">
        <f t="shared" si="16"/>
        <v>103.40681362725449</v>
      </c>
      <c r="Y37" s="6">
        <f t="shared" si="17"/>
        <v>95.99198396793588</v>
      </c>
      <c r="Z37" s="6">
        <f t="shared" si="18"/>
        <v>-14.829659318637241</v>
      </c>
    </row>
    <row r="38" spans="2:26" x14ac:dyDescent="0.25">
      <c r="C38" s="1" t="s">
        <v>17</v>
      </c>
      <c r="D38">
        <f t="shared" si="7"/>
        <v>1.0020040080160553E-2</v>
      </c>
      <c r="E38">
        <f t="shared" si="7"/>
        <v>-0.12625250501001992</v>
      </c>
      <c r="G38">
        <f t="shared" si="8"/>
        <v>1.0020040080160553</v>
      </c>
      <c r="H38">
        <f t="shared" si="8"/>
        <v>-12.625250501001991</v>
      </c>
      <c r="J38" s="5">
        <f t="shared" si="9"/>
        <v>-5.8116232464929682</v>
      </c>
      <c r="K38" s="5">
        <f t="shared" si="10"/>
        <v>9.6359240722816164</v>
      </c>
      <c r="L38" s="5">
        <f t="shared" si="15"/>
        <v>105.81162324649297</v>
      </c>
      <c r="M38" s="6"/>
      <c r="N38" s="1" t="s">
        <v>17</v>
      </c>
      <c r="O38">
        <f t="shared" si="11"/>
        <v>-0.22244488977955909</v>
      </c>
      <c r="P38">
        <f t="shared" si="11"/>
        <v>9.018036072144274E-2</v>
      </c>
      <c r="R38">
        <f t="shared" si="12"/>
        <v>-22.244488977955911</v>
      </c>
      <c r="S38">
        <f t="shared" si="12"/>
        <v>9.0180360721442732</v>
      </c>
      <c r="U38" s="5">
        <f t="shared" si="13"/>
        <v>-6.6132264529058187</v>
      </c>
      <c r="V38" s="5">
        <f t="shared" si="14"/>
        <v>22.105943459940153</v>
      </c>
      <c r="W38" s="5">
        <f t="shared" si="16"/>
        <v>106.61322645290582</v>
      </c>
      <c r="Y38" s="6">
        <f t="shared" si="17"/>
        <v>106.2124248496994</v>
      </c>
      <c r="Z38" s="6">
        <f t="shared" si="18"/>
        <v>-0.80160320641284954</v>
      </c>
    </row>
    <row r="39" spans="2:26" x14ac:dyDescent="0.25">
      <c r="C39" s="1" t="s">
        <v>18</v>
      </c>
      <c r="D39">
        <f t="shared" si="7"/>
        <v>8.6172344689378608E-2</v>
      </c>
      <c r="E39">
        <f t="shared" si="7"/>
        <v>-3.8076152304609027E-2</v>
      </c>
      <c r="G39">
        <f>D39*100</f>
        <v>8.6172344689378608</v>
      </c>
      <c r="H39">
        <f>E39*100</f>
        <v>-3.8076152304609026</v>
      </c>
      <c r="J39" s="5">
        <f>AVERAGE(G39,H39)</f>
        <v>2.4048096192384794</v>
      </c>
      <c r="K39" s="5">
        <f>STDEV(G39,H39)</f>
        <v>8.7856954776685026</v>
      </c>
      <c r="L39" s="5">
        <f t="shared" si="15"/>
        <v>97.595190380761522</v>
      </c>
      <c r="M39" s="6"/>
      <c r="N39" s="1" t="s">
        <v>18</v>
      </c>
      <c r="O39">
        <f t="shared" si="11"/>
        <v>0.30661322645290584</v>
      </c>
      <c r="P39">
        <f t="shared" si="11"/>
        <v>-1.4028056112224239E-2</v>
      </c>
      <c r="R39">
        <f t="shared" si="12"/>
        <v>30.661322645290586</v>
      </c>
      <c r="S39">
        <f t="shared" si="12"/>
        <v>-1.4028056112224239</v>
      </c>
      <c r="U39" s="5">
        <f t="shared" si="13"/>
        <v>14.629258517034081</v>
      </c>
      <c r="V39" s="5">
        <f t="shared" si="14"/>
        <v>22.672762523015539</v>
      </c>
      <c r="W39" s="5">
        <f t="shared" si="16"/>
        <v>85.370741482965911</v>
      </c>
      <c r="Y39" s="6">
        <f t="shared" si="17"/>
        <v>91.482965931863717</v>
      </c>
      <c r="Z39" s="6">
        <f t="shared" si="18"/>
        <v>12.224448897795611</v>
      </c>
    </row>
    <row r="40" spans="2:26" x14ac:dyDescent="0.25">
      <c r="C40" s="1"/>
      <c r="J40" s="1"/>
      <c r="K40" s="1"/>
      <c r="L40" s="5">
        <f t="shared" si="15"/>
        <v>100</v>
      </c>
      <c r="N40" s="1"/>
      <c r="U40" s="5"/>
      <c r="V40" s="5"/>
      <c r="W40" s="5"/>
      <c r="Y40" s="6">
        <f t="shared" si="17"/>
        <v>100</v>
      </c>
      <c r="Z40" s="6">
        <f t="shared" si="18"/>
        <v>100</v>
      </c>
    </row>
    <row r="41" spans="2:26" x14ac:dyDescent="0.25">
      <c r="C41" s="1" t="s">
        <v>14</v>
      </c>
      <c r="D41">
        <f t="shared" ref="D41:E46" si="19">($I$26-G10)/$I$26</f>
        <v>0.86773547094188386</v>
      </c>
      <c r="E41">
        <f t="shared" si="19"/>
        <v>0.64328657314629267</v>
      </c>
      <c r="G41">
        <f t="shared" ref="G41:H46" si="20">D41*100</f>
        <v>86.773547094188388</v>
      </c>
      <c r="H41">
        <f t="shared" si="20"/>
        <v>64.328657314629268</v>
      </c>
      <c r="J41" s="5">
        <f t="shared" ref="J41:J46" si="21">AVERAGE(G41:H41)</f>
        <v>75.551102204408835</v>
      </c>
      <c r="K41" s="5">
        <f t="shared" ref="K41:K46" si="22">STDEV(G41:H41)</f>
        <v>15.870933766110808</v>
      </c>
      <c r="L41" s="5">
        <f t="shared" si="15"/>
        <v>24.448897795591165</v>
      </c>
      <c r="M41" s="6"/>
      <c r="N41" s="1" t="s">
        <v>14</v>
      </c>
      <c r="O41">
        <f t="shared" ref="O41:P46" si="23">($I$26-R10)/$I$26</f>
        <v>0.57915831663326656</v>
      </c>
      <c r="P41">
        <f t="shared" si="23"/>
        <v>-1.0020040080160107E-2</v>
      </c>
      <c r="R41">
        <f t="shared" ref="R41:S46" si="24">O41*100</f>
        <v>57.915831663326657</v>
      </c>
      <c r="S41">
        <f t="shared" si="24"/>
        <v>-1.0020040080160106</v>
      </c>
      <c r="U41" s="5">
        <f t="shared" ref="U41:U46" si="25">AVERAGE(R41:S41)</f>
        <v>28.456913827655324</v>
      </c>
      <c r="V41" s="5">
        <f t="shared" ref="V41:V46" si="26">STDEV(R41:S41)</f>
        <v>41.661201136041065</v>
      </c>
      <c r="W41" s="5">
        <f t="shared" si="16"/>
        <v>71.543086172344672</v>
      </c>
      <c r="Y41" s="6">
        <f t="shared" si="17"/>
        <v>47.995991983967919</v>
      </c>
      <c r="Z41" s="6">
        <f t="shared" si="18"/>
        <v>-47.094188376753507</v>
      </c>
    </row>
    <row r="42" spans="2:26" x14ac:dyDescent="0.25">
      <c r="B42" t="s">
        <v>121</v>
      </c>
      <c r="C42" s="1" t="s">
        <v>118</v>
      </c>
      <c r="D42">
        <f t="shared" si="19"/>
        <v>6.6132264529057946E-2</v>
      </c>
      <c r="E42">
        <f t="shared" si="19"/>
        <v>-0.41482965931863741</v>
      </c>
      <c r="G42">
        <f t="shared" si="20"/>
        <v>6.6132264529057947</v>
      </c>
      <c r="H42">
        <f t="shared" si="20"/>
        <v>-41.482965931863738</v>
      </c>
      <c r="J42" s="5">
        <f t="shared" si="21"/>
        <v>-17.434869739478973</v>
      </c>
      <c r="K42" s="5">
        <f t="shared" si="22"/>
        <v>34.009143784523317</v>
      </c>
      <c r="L42" s="5">
        <f t="shared" si="15"/>
        <v>117.43486973947897</v>
      </c>
      <c r="M42" s="6"/>
      <c r="N42" s="1" t="s">
        <v>118</v>
      </c>
      <c r="O42">
        <f t="shared" si="23"/>
        <v>2.2044088176352946E-2</v>
      </c>
      <c r="P42">
        <f t="shared" si="23"/>
        <v>-0.42685370741482981</v>
      </c>
      <c r="R42">
        <f t="shared" si="24"/>
        <v>2.2044088176352945</v>
      </c>
      <c r="S42">
        <f t="shared" si="24"/>
        <v>-42.685370741482984</v>
      </c>
      <c r="U42" s="5">
        <f t="shared" si="25"/>
        <v>-20.240480961923843</v>
      </c>
      <c r="V42" s="5">
        <f t="shared" si="26"/>
        <v>31.741867532221804</v>
      </c>
      <c r="W42" s="5">
        <f t="shared" si="16"/>
        <v>120.24048096192385</v>
      </c>
      <c r="Y42" s="6">
        <f t="shared" si="17"/>
        <v>118.8376753507014</v>
      </c>
      <c r="Z42" s="6">
        <f t="shared" si="18"/>
        <v>-2.805611222444881</v>
      </c>
    </row>
    <row r="43" spans="2:26" x14ac:dyDescent="0.25">
      <c r="C43" s="1" t="s">
        <v>15</v>
      </c>
      <c r="D43">
        <f t="shared" si="19"/>
        <v>0.78757515030060121</v>
      </c>
      <c r="E43">
        <f t="shared" si="19"/>
        <v>0.47895791583166331</v>
      </c>
      <c r="G43">
        <f t="shared" si="20"/>
        <v>78.757515030060119</v>
      </c>
      <c r="H43">
        <f t="shared" si="20"/>
        <v>47.895791583166329</v>
      </c>
      <c r="J43" s="5">
        <f t="shared" si="21"/>
        <v>63.326653306613224</v>
      </c>
      <c r="K43" s="5">
        <f t="shared" si="22"/>
        <v>21.822533928402468</v>
      </c>
      <c r="L43" s="5">
        <f t="shared" si="15"/>
        <v>36.673346693386776</v>
      </c>
      <c r="M43" s="6"/>
      <c r="N43" s="1" t="s">
        <v>15</v>
      </c>
      <c r="O43">
        <f t="shared" si="23"/>
        <v>-0.7114228456913827</v>
      </c>
      <c r="P43">
        <f t="shared" si="23"/>
        <v>-0.41082164328657328</v>
      </c>
      <c r="R43">
        <f t="shared" si="24"/>
        <v>-71.142284569138269</v>
      </c>
      <c r="S43">
        <f t="shared" si="24"/>
        <v>-41.082164328657328</v>
      </c>
      <c r="U43" s="5">
        <f t="shared" si="25"/>
        <v>-56.112224448897798</v>
      </c>
      <c r="V43" s="5">
        <f t="shared" si="26"/>
        <v>21.255714865327061</v>
      </c>
      <c r="W43" s="5">
        <f t="shared" si="16"/>
        <v>156.11222444889779</v>
      </c>
      <c r="Y43" s="6">
        <f t="shared" si="17"/>
        <v>96.392785571142284</v>
      </c>
      <c r="Z43" s="6">
        <f t="shared" si="18"/>
        <v>-119.43887775551102</v>
      </c>
    </row>
    <row r="44" spans="2:26" x14ac:dyDescent="0.25">
      <c r="C44" s="1" t="s">
        <v>16</v>
      </c>
      <c r="D44">
        <f t="shared" si="19"/>
        <v>-3.8076152304609027E-2</v>
      </c>
      <c r="E44">
        <f t="shared" si="19"/>
        <v>-1.1162324649298598</v>
      </c>
      <c r="G44">
        <f t="shared" si="20"/>
        <v>-3.8076152304609026</v>
      </c>
      <c r="H44">
        <f t="shared" si="20"/>
        <v>-111.62324649298598</v>
      </c>
      <c r="J44" s="5">
        <f t="shared" si="21"/>
        <v>-57.715430861723441</v>
      </c>
      <c r="K44" s="5">
        <f t="shared" si="22"/>
        <v>76.237163983639817</v>
      </c>
      <c r="L44" s="5">
        <f t="shared" si="15"/>
        <v>157.71543086172343</v>
      </c>
      <c r="M44" s="6"/>
      <c r="N44" s="1" t="s">
        <v>16</v>
      </c>
      <c r="O44">
        <f t="shared" si="23"/>
        <v>-0.44689378757515047</v>
      </c>
      <c r="P44">
        <f t="shared" si="23"/>
        <v>-0.55511022044088154</v>
      </c>
      <c r="R44">
        <f t="shared" si="24"/>
        <v>-44.689378757515044</v>
      </c>
      <c r="S44">
        <f t="shared" si="24"/>
        <v>-55.511022044088151</v>
      </c>
      <c r="U44" s="5">
        <f t="shared" si="25"/>
        <v>-50.100200400801597</v>
      </c>
      <c r="V44" s="5">
        <f t="shared" si="26"/>
        <v>7.6520573515177315</v>
      </c>
      <c r="W44" s="5">
        <f t="shared" si="16"/>
        <v>150.10020040080161</v>
      </c>
      <c r="Y44" s="6">
        <f t="shared" si="17"/>
        <v>153.90781563126251</v>
      </c>
      <c r="Z44" s="6">
        <f t="shared" si="18"/>
        <v>7.615230460921822</v>
      </c>
    </row>
    <row r="45" spans="2:26" x14ac:dyDescent="0.25">
      <c r="C45" s="1" t="s">
        <v>17</v>
      </c>
      <c r="D45">
        <f t="shared" si="19"/>
        <v>0.29859719438877758</v>
      </c>
      <c r="E45">
        <f t="shared" si="19"/>
        <v>-0.61122244488977939</v>
      </c>
      <c r="G45">
        <f t="shared" si="20"/>
        <v>29.859719438877757</v>
      </c>
      <c r="H45">
        <f t="shared" si="20"/>
        <v>-61.122244488977941</v>
      </c>
      <c r="J45" s="5">
        <f t="shared" si="21"/>
        <v>-15.631262525050092</v>
      </c>
      <c r="K45" s="5">
        <f t="shared" si="22"/>
        <v>64.333963659056622</v>
      </c>
      <c r="L45" s="5">
        <f t="shared" si="15"/>
        <v>115.63126252505009</v>
      </c>
      <c r="M45" s="6"/>
      <c r="N45" s="1" t="s">
        <v>17</v>
      </c>
      <c r="O45">
        <f t="shared" si="23"/>
        <v>-0.20240480961923843</v>
      </c>
      <c r="P45">
        <f t="shared" si="23"/>
        <v>-0.6993987975951903</v>
      </c>
      <c r="R45">
        <f t="shared" si="24"/>
        <v>-20.240480961923843</v>
      </c>
      <c r="S45">
        <f t="shared" si="24"/>
        <v>-69.93987975951903</v>
      </c>
      <c r="U45" s="5">
        <f t="shared" si="25"/>
        <v>-45.090180360721433</v>
      </c>
      <c r="V45" s="5">
        <f t="shared" si="26"/>
        <v>35.14278191067411</v>
      </c>
      <c r="W45" s="5">
        <f t="shared" si="16"/>
        <v>145.09018036072143</v>
      </c>
      <c r="Y45" s="6">
        <f t="shared" si="17"/>
        <v>130.36072144288576</v>
      </c>
      <c r="Z45" s="6">
        <f t="shared" si="18"/>
        <v>-29.458917835671343</v>
      </c>
    </row>
    <row r="46" spans="2:26" x14ac:dyDescent="0.25">
      <c r="C46" s="1" t="s">
        <v>18</v>
      </c>
      <c r="D46">
        <f t="shared" si="19"/>
        <v>-0.35871743486973956</v>
      </c>
      <c r="E46">
        <f t="shared" si="19"/>
        <v>-0.48697394789579135</v>
      </c>
      <c r="G46">
        <f t="shared" si="20"/>
        <v>-35.871743486973955</v>
      </c>
      <c r="H46">
        <f t="shared" si="20"/>
        <v>-48.697394789579135</v>
      </c>
      <c r="J46" s="1">
        <f t="shared" si="21"/>
        <v>-42.284569138276545</v>
      </c>
      <c r="K46" s="1">
        <f t="shared" si="22"/>
        <v>9.0691050092061971</v>
      </c>
      <c r="L46" s="5">
        <f t="shared" si="15"/>
        <v>142.28456913827654</v>
      </c>
      <c r="N46" s="1" t="s">
        <v>18</v>
      </c>
      <c r="O46">
        <f t="shared" si="23"/>
        <v>-0.33466933867735477</v>
      </c>
      <c r="P46">
        <f t="shared" si="23"/>
        <v>-0.60320641282565113</v>
      </c>
      <c r="R46">
        <f t="shared" si="24"/>
        <v>-33.466933867735477</v>
      </c>
      <c r="S46">
        <f t="shared" si="24"/>
        <v>-60.320641282565113</v>
      </c>
      <c r="U46" s="5">
        <f t="shared" si="25"/>
        <v>-46.893787575150299</v>
      </c>
      <c r="V46" s="5">
        <f t="shared" si="26"/>
        <v>18.988438613025494</v>
      </c>
      <c r="W46" s="5">
        <f t="shared" si="16"/>
        <v>146.8937875751503</v>
      </c>
      <c r="Y46" s="6">
        <f t="shared" si="17"/>
        <v>144.58917835671343</v>
      </c>
      <c r="Z46" s="6">
        <f t="shared" si="18"/>
        <v>-4.6092184368737605</v>
      </c>
    </row>
    <row r="47" spans="2:26" x14ac:dyDescent="0.25">
      <c r="C47" s="10"/>
      <c r="D47" s="10"/>
      <c r="E47" s="10"/>
      <c r="F47" s="10"/>
      <c r="G47" s="10"/>
      <c r="H47" s="10"/>
      <c r="I47" s="10"/>
      <c r="J47" s="11"/>
      <c r="K47" s="11"/>
      <c r="L47" s="5"/>
      <c r="M47" s="11"/>
      <c r="N47" s="10"/>
      <c r="U47" s="5"/>
      <c r="V47" s="5"/>
      <c r="W47" s="5"/>
      <c r="Y47" s="6" t="e">
        <f t="shared" si="17"/>
        <v>#DIV/0!</v>
      </c>
      <c r="Z47" s="6">
        <f t="shared" si="18"/>
        <v>0</v>
      </c>
    </row>
    <row r="48" spans="2:26" x14ac:dyDescent="0.25">
      <c r="C48" s="1" t="s">
        <v>14</v>
      </c>
      <c r="D48">
        <f t="shared" ref="D48:E53" si="27">($I$26-G18)/$I$26</f>
        <v>0.93186372745490975</v>
      </c>
      <c r="E48">
        <f t="shared" si="27"/>
        <v>0.96392785571142281</v>
      </c>
      <c r="G48">
        <f t="shared" ref="G48:H53" si="28">D48*100</f>
        <v>93.186372745490971</v>
      </c>
      <c r="H48">
        <f t="shared" si="28"/>
        <v>96.392785571142284</v>
      </c>
      <c r="J48" s="5">
        <f t="shared" ref="J48:J53" si="29">AVERAGE(G48:H48)</f>
        <v>94.789579158316627</v>
      </c>
      <c r="K48" s="5">
        <f t="shared" ref="K48:K53" si="30">STDEV(G48:H48)</f>
        <v>2.2672762523015626</v>
      </c>
      <c r="L48" s="5">
        <f t="shared" si="15"/>
        <v>5.2104208416833728</v>
      </c>
      <c r="M48" s="6"/>
      <c r="N48" s="1" t="s">
        <v>14</v>
      </c>
      <c r="O48">
        <f t="shared" ref="O48:P53" si="31">($I$26-R18)/$I$26</f>
        <v>-0.15831663326653297</v>
      </c>
      <c r="P48">
        <f t="shared" si="31"/>
        <v>-0.87575150300601212</v>
      </c>
      <c r="R48">
        <f t="shared" ref="R48:S53" si="32">O48*100</f>
        <v>-15.831663326653297</v>
      </c>
      <c r="S48">
        <f t="shared" si="32"/>
        <v>-87.575150300601209</v>
      </c>
      <c r="U48" s="5">
        <f t="shared" ref="U48:U53" si="33">AVERAGE(R48:S48)</f>
        <v>-51.703406813627254</v>
      </c>
      <c r="V48" s="5">
        <f t="shared" ref="V48:V53" si="34">STDEV(R48:S48)</f>
        <v>50.730306145247297</v>
      </c>
      <c r="W48" s="5">
        <f t="shared" si="16"/>
        <v>151.70340681362725</v>
      </c>
      <c r="Y48" s="6">
        <f t="shared" si="17"/>
        <v>78.456913827655313</v>
      </c>
      <c r="Z48" s="6">
        <f t="shared" si="18"/>
        <v>-146.49298597194388</v>
      </c>
    </row>
    <row r="49" spans="2:26" x14ac:dyDescent="0.25">
      <c r="B49" t="s">
        <v>122</v>
      </c>
      <c r="C49" s="1" t="s">
        <v>118</v>
      </c>
      <c r="D49">
        <f t="shared" si="27"/>
        <v>0.56312625250501003</v>
      </c>
      <c r="E49">
        <f t="shared" si="27"/>
        <v>0.87174348697394799</v>
      </c>
      <c r="G49">
        <f t="shared" si="28"/>
        <v>56.312625250501</v>
      </c>
      <c r="H49">
        <f t="shared" si="28"/>
        <v>87.174348697394805</v>
      </c>
      <c r="J49" s="5">
        <f t="shared" si="29"/>
        <v>71.74348697394791</v>
      </c>
      <c r="K49" s="5">
        <f t="shared" si="30"/>
        <v>21.822533928402468</v>
      </c>
      <c r="L49" s="5">
        <f t="shared" si="15"/>
        <v>28.25651302605209</v>
      </c>
      <c r="M49" s="6"/>
      <c r="N49" s="1" t="s">
        <v>118</v>
      </c>
      <c r="O49">
        <f t="shared" si="31"/>
        <v>0.95190380761523041</v>
      </c>
      <c r="P49">
        <f t="shared" si="31"/>
        <v>0.67935871743486964</v>
      </c>
      <c r="R49">
        <f t="shared" si="32"/>
        <v>95.190380761523045</v>
      </c>
      <c r="S49">
        <f t="shared" si="32"/>
        <v>67.93587174348697</v>
      </c>
      <c r="U49" s="5">
        <f t="shared" si="33"/>
        <v>81.563126252505015</v>
      </c>
      <c r="V49" s="5">
        <f t="shared" si="34"/>
        <v>19.271848144563187</v>
      </c>
      <c r="W49" s="5">
        <f t="shared" si="16"/>
        <v>18.436873747494985</v>
      </c>
      <c r="Y49" s="6">
        <f t="shared" si="17"/>
        <v>23.346693386773538</v>
      </c>
      <c r="Z49" s="6">
        <f t="shared" si="18"/>
        <v>9.8196392785571049</v>
      </c>
    </row>
    <row r="50" spans="2:26" x14ac:dyDescent="0.25">
      <c r="C50" s="1" t="s">
        <v>15</v>
      </c>
      <c r="D50">
        <f t="shared" si="27"/>
        <v>0.40681362725450892</v>
      </c>
      <c r="E50">
        <f t="shared" si="27"/>
        <v>0.39478957915831675</v>
      </c>
      <c r="G50">
        <f t="shared" si="28"/>
        <v>40.681362725450896</v>
      </c>
      <c r="H50">
        <f t="shared" si="28"/>
        <v>39.478957915831678</v>
      </c>
      <c r="J50" s="5">
        <f t="shared" si="29"/>
        <v>40.080160320641284</v>
      </c>
      <c r="K50" s="5">
        <f t="shared" si="30"/>
        <v>0.85022859461306832</v>
      </c>
      <c r="L50" s="5">
        <f t="shared" si="15"/>
        <v>59.919839679358716</v>
      </c>
      <c r="M50" s="6"/>
      <c r="N50" s="1" t="s">
        <v>15</v>
      </c>
      <c r="O50">
        <f t="shared" si="31"/>
        <v>-0.61923847695390766</v>
      </c>
      <c r="P50">
        <f t="shared" si="31"/>
        <v>0.26653306613226452</v>
      </c>
      <c r="R50">
        <f t="shared" si="32"/>
        <v>-61.923847695390762</v>
      </c>
      <c r="S50">
        <f t="shared" si="32"/>
        <v>26.653306613226452</v>
      </c>
      <c r="U50" s="5">
        <f t="shared" si="33"/>
        <v>-17.635270541082157</v>
      </c>
      <c r="V50" s="5">
        <f t="shared" si="34"/>
        <v>62.633506469830444</v>
      </c>
      <c r="W50" s="5">
        <f t="shared" si="16"/>
        <v>117.63527054108215</v>
      </c>
      <c r="Y50" s="6">
        <f t="shared" si="17"/>
        <v>88.777555110220433</v>
      </c>
      <c r="Z50" s="6">
        <f t="shared" si="18"/>
        <v>-57.715430861723434</v>
      </c>
    </row>
    <row r="51" spans="2:26" x14ac:dyDescent="0.25">
      <c r="C51" s="1" t="s">
        <v>16</v>
      </c>
      <c r="D51">
        <f t="shared" si="27"/>
        <v>-0.34669338677354716</v>
      </c>
      <c r="E51">
        <f t="shared" si="27"/>
        <v>-0.79559118236472948</v>
      </c>
      <c r="G51">
        <f t="shared" si="28"/>
        <v>-34.669338677354716</v>
      </c>
      <c r="H51">
        <f t="shared" si="28"/>
        <v>-79.559118236472955</v>
      </c>
      <c r="J51" s="5">
        <f t="shared" si="29"/>
        <v>-57.114228456913835</v>
      </c>
      <c r="K51" s="5">
        <f t="shared" si="30"/>
        <v>31.741867532221772</v>
      </c>
      <c r="L51" s="5">
        <f t="shared" si="15"/>
        <v>157.11422845691385</v>
      </c>
      <c r="M51" s="6"/>
      <c r="N51" s="1" t="s">
        <v>16</v>
      </c>
      <c r="O51">
        <f t="shared" si="31"/>
        <v>-5.4108216432865557E-2</v>
      </c>
      <c r="P51">
        <f t="shared" si="31"/>
        <v>-0.3386773547094189</v>
      </c>
      <c r="R51">
        <f t="shared" si="32"/>
        <v>-5.4108216432865559</v>
      </c>
      <c r="S51">
        <f t="shared" si="32"/>
        <v>-33.867735470941888</v>
      </c>
      <c r="U51" s="5">
        <f t="shared" si="33"/>
        <v>-19.639278557114221</v>
      </c>
      <c r="V51" s="5">
        <f t="shared" si="34"/>
        <v>20.122076739176322</v>
      </c>
      <c r="W51" s="5">
        <f t="shared" si="16"/>
        <v>119.63927855711422</v>
      </c>
      <c r="Y51" s="6">
        <f t="shared" si="17"/>
        <v>138.37675350701403</v>
      </c>
      <c r="Z51" s="6">
        <f t="shared" si="18"/>
        <v>37.474949899799626</v>
      </c>
    </row>
    <row r="52" spans="2:26" x14ac:dyDescent="0.25">
      <c r="C52" s="1" t="s">
        <v>17</v>
      </c>
      <c r="D52">
        <f t="shared" si="27"/>
        <v>-0.46693386773547113</v>
      </c>
      <c r="E52">
        <f t="shared" si="27"/>
        <v>-0.84368737474949906</v>
      </c>
      <c r="G52">
        <f t="shared" si="28"/>
        <v>-46.693386773547111</v>
      </c>
      <c r="H52">
        <f t="shared" si="28"/>
        <v>-84.36873747494991</v>
      </c>
      <c r="J52" s="5">
        <f t="shared" si="29"/>
        <v>-65.531062124248507</v>
      </c>
      <c r="K52" s="5">
        <f t="shared" si="30"/>
        <v>26.640495964543312</v>
      </c>
      <c r="L52" s="5">
        <f t="shared" si="15"/>
        <v>165.53106212424851</v>
      </c>
      <c r="M52" s="6"/>
      <c r="N52" s="1" t="s">
        <v>17</v>
      </c>
      <c r="O52">
        <f t="shared" si="31"/>
        <v>-0.85170340681362733</v>
      </c>
      <c r="P52">
        <f t="shared" si="31"/>
        <v>-0.48296593186372722</v>
      </c>
      <c r="R52">
        <f t="shared" si="32"/>
        <v>-85.170340681362731</v>
      </c>
      <c r="S52">
        <f t="shared" si="32"/>
        <v>-48.296593186372725</v>
      </c>
      <c r="U52" s="5">
        <f t="shared" si="33"/>
        <v>-66.733466933867732</v>
      </c>
      <c r="V52" s="5">
        <f t="shared" si="34"/>
        <v>26.073676901467884</v>
      </c>
      <c r="W52" s="5">
        <f t="shared" si="16"/>
        <v>166.73346693386773</v>
      </c>
      <c r="Y52" s="6">
        <f t="shared" si="17"/>
        <v>166.13226452905812</v>
      </c>
      <c r="Z52" s="6">
        <f t="shared" si="18"/>
        <v>-1.2024048096192246</v>
      </c>
    </row>
    <row r="53" spans="2:26" x14ac:dyDescent="0.25">
      <c r="C53" s="1" t="s">
        <v>18</v>
      </c>
      <c r="D53">
        <f t="shared" si="27"/>
        <v>-0.71543086172344683</v>
      </c>
      <c r="E53">
        <f t="shared" si="27"/>
        <v>-1.1963927855711425</v>
      </c>
      <c r="G53">
        <f t="shared" si="28"/>
        <v>-71.543086172344687</v>
      </c>
      <c r="H53">
        <f t="shared" si="28"/>
        <v>-119.63927855711425</v>
      </c>
      <c r="J53" s="5">
        <f t="shared" si="29"/>
        <v>-95.591182364729463</v>
      </c>
      <c r="K53" s="5">
        <f t="shared" si="30"/>
        <v>34.00914378452336</v>
      </c>
      <c r="L53" s="5">
        <f t="shared" si="15"/>
        <v>195.59118236472946</v>
      </c>
      <c r="M53" s="6"/>
      <c r="N53" s="1" t="s">
        <v>18</v>
      </c>
      <c r="O53">
        <f t="shared" si="31"/>
        <v>-0.94388777555110237</v>
      </c>
      <c r="P53">
        <f t="shared" si="31"/>
        <v>-0.3146292585170341</v>
      </c>
      <c r="R53">
        <f t="shared" si="32"/>
        <v>-94.388777555110238</v>
      </c>
      <c r="S53">
        <f t="shared" si="32"/>
        <v>-31.46292585170341</v>
      </c>
      <c r="U53" s="5">
        <f t="shared" si="33"/>
        <v>-62.925851703406821</v>
      </c>
      <c r="V53" s="5">
        <f t="shared" si="34"/>
        <v>44.495296451418042</v>
      </c>
      <c r="W53" s="5">
        <f t="shared" si="16"/>
        <v>162.92585170340681</v>
      </c>
      <c r="Y53" s="6">
        <f t="shared" si="17"/>
        <v>179.25851703406812</v>
      </c>
      <c r="Z53" s="6">
        <f t="shared" si="18"/>
        <v>32.665330661322656</v>
      </c>
    </row>
    <row r="54" spans="2:26" x14ac:dyDescent="0.25">
      <c r="C54" s="1"/>
      <c r="J54" s="5"/>
      <c r="K54" s="5"/>
      <c r="L54" s="5"/>
      <c r="M54" s="6"/>
      <c r="N54" s="10"/>
    </row>
    <row r="55" spans="2:26" x14ac:dyDescent="0.25">
      <c r="C55" s="1" t="s">
        <v>19</v>
      </c>
      <c r="D55">
        <f t="shared" ref="D55:E59" si="35">($I$26-G25)/$I$26</f>
        <v>-0.60320641282565113</v>
      </c>
      <c r="E55">
        <f t="shared" si="35"/>
        <v>-0.97595190380761498</v>
      </c>
      <c r="G55">
        <f t="shared" ref="G55:H59" si="36">D55*100</f>
        <v>-60.320641282565113</v>
      </c>
      <c r="H55">
        <f t="shared" si="36"/>
        <v>-97.595190380761494</v>
      </c>
      <c r="J55" s="5">
        <f>AVERAGE(G55:H55)</f>
        <v>-78.9579158316633</v>
      </c>
      <c r="K55" s="5">
        <f>STDEV(G55:H55)</f>
        <v>26.357086433005545</v>
      </c>
      <c r="L55" s="5"/>
      <c r="M55" s="6"/>
      <c r="N55" s="6"/>
    </row>
    <row r="56" spans="2:26" x14ac:dyDescent="0.25">
      <c r="C56" s="1" t="s">
        <v>20</v>
      </c>
      <c r="D56">
        <f t="shared" si="35"/>
        <v>0.13827655310621231</v>
      </c>
      <c r="E56">
        <f t="shared" si="35"/>
        <v>-0.13827655310621231</v>
      </c>
      <c r="G56">
        <f t="shared" si="36"/>
        <v>13.827655310621232</v>
      </c>
      <c r="H56">
        <f t="shared" si="36"/>
        <v>-13.827655310621232</v>
      </c>
      <c r="J56" s="5">
        <f>AVERAGE(G56:H56)</f>
        <v>0</v>
      </c>
      <c r="K56" s="5">
        <f>STDEV(G56:H56)</f>
        <v>19.555257676100897</v>
      </c>
      <c r="L56" s="5"/>
      <c r="M56" s="6"/>
      <c r="N56" s="6"/>
    </row>
    <row r="57" spans="2:26" x14ac:dyDescent="0.25">
      <c r="C57" s="1" t="s">
        <v>21</v>
      </c>
      <c r="D57">
        <f t="shared" si="35"/>
        <v>1</v>
      </c>
      <c r="E57">
        <f t="shared" si="35"/>
        <v>0.3146292585170341</v>
      </c>
      <c r="G57">
        <f t="shared" si="36"/>
        <v>100</v>
      </c>
      <c r="H57">
        <f t="shared" si="36"/>
        <v>31.46292585170341</v>
      </c>
      <c r="J57" s="5">
        <f>AVERAGE(G57:H57)</f>
        <v>65.731462925851702</v>
      </c>
      <c r="K57" s="5">
        <f>STDEV(G57:H57)</f>
        <v>48.463029892945755</v>
      </c>
      <c r="L57" s="5"/>
      <c r="M57" s="6"/>
      <c r="N57" s="6"/>
    </row>
    <row r="58" spans="2:26" x14ac:dyDescent="0.25">
      <c r="C58" s="1" t="s">
        <v>22</v>
      </c>
      <c r="D58">
        <f t="shared" si="35"/>
        <v>0.79559118236472948</v>
      </c>
      <c r="E58">
        <f t="shared" si="35"/>
        <v>0.61122244488977961</v>
      </c>
      <c r="G58">
        <f t="shared" si="36"/>
        <v>79.559118236472955</v>
      </c>
      <c r="H58">
        <f t="shared" si="36"/>
        <v>61.122244488977962</v>
      </c>
      <c r="J58" s="5">
        <f>AVERAGE(G58:H58)</f>
        <v>70.340681362725462</v>
      </c>
      <c r="K58" s="5">
        <f>STDEV(G58:H58)</f>
        <v>13.036838450733889</v>
      </c>
      <c r="L58" s="5"/>
      <c r="M58" s="6"/>
      <c r="N58" s="6"/>
    </row>
    <row r="59" spans="2:26" x14ac:dyDescent="0.25">
      <c r="C59" s="1" t="s">
        <v>23</v>
      </c>
      <c r="D59">
        <f t="shared" si="35"/>
        <v>-5.4108216432865557E-2</v>
      </c>
      <c r="E59">
        <f t="shared" si="35"/>
        <v>0.1222444889779558</v>
      </c>
      <c r="G59">
        <f t="shared" si="36"/>
        <v>-5.4108216432865559</v>
      </c>
      <c r="H59">
        <f t="shared" si="36"/>
        <v>12.224448897795579</v>
      </c>
      <c r="J59" s="5">
        <f>AVERAGE(G59:H59)</f>
        <v>3.4068136272545115</v>
      </c>
      <c r="K59" s="5">
        <f>STDEV(G59:H59)</f>
        <v>12.470019387658532</v>
      </c>
      <c r="L59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B5248-922A-45D0-8421-AEE3D826A3AC}">
  <dimension ref="A2:F98"/>
  <sheetViews>
    <sheetView tabSelected="1" workbookViewId="0">
      <selection activeCell="B1" sqref="A1:B1048576"/>
    </sheetView>
  </sheetViews>
  <sheetFormatPr defaultRowHeight="15" x14ac:dyDescent="0.25"/>
  <cols>
    <col min="1" max="1" width="10.7109375" style="10" customWidth="1"/>
  </cols>
  <sheetData>
    <row r="2" spans="2:6" ht="15.75" x14ac:dyDescent="0.25">
      <c r="B2" t="s">
        <v>33</v>
      </c>
      <c r="C2" s="8" t="s">
        <v>123</v>
      </c>
      <c r="D2" s="8"/>
      <c r="E2" s="7"/>
      <c r="F2" s="8"/>
    </row>
    <row r="3" spans="2:6" x14ac:dyDescent="0.25">
      <c r="B3" t="s">
        <v>0</v>
      </c>
      <c r="C3" s="9">
        <v>0.53800000000000003</v>
      </c>
      <c r="D3" s="9"/>
      <c r="F3" s="9"/>
    </row>
    <row r="4" spans="2:6" x14ac:dyDescent="0.25">
      <c r="B4" t="s">
        <v>1</v>
      </c>
      <c r="C4" s="9">
        <v>0.45300000000000001</v>
      </c>
      <c r="D4" s="9"/>
      <c r="F4" s="9"/>
    </row>
    <row r="5" spans="2:6" x14ac:dyDescent="0.25">
      <c r="B5" t="s">
        <v>2</v>
      </c>
      <c r="C5" s="9">
        <v>0.44500000000000001</v>
      </c>
      <c r="D5" s="9"/>
      <c r="F5" s="9"/>
    </row>
    <row r="6" spans="2:6" x14ac:dyDescent="0.25">
      <c r="B6" t="s">
        <v>3</v>
      </c>
      <c r="C6" s="9">
        <v>0.53500000000000003</v>
      </c>
      <c r="D6" s="9"/>
      <c r="F6" s="9"/>
    </row>
    <row r="7" spans="2:6" x14ac:dyDescent="0.25">
      <c r="B7" t="s">
        <v>4</v>
      </c>
      <c r="C7" s="9">
        <v>0.35299999999999998</v>
      </c>
      <c r="D7" s="9"/>
      <c r="F7" s="9"/>
    </row>
    <row r="8" spans="2:6" x14ac:dyDescent="0.25">
      <c r="B8" t="s">
        <v>5</v>
      </c>
      <c r="C8" s="9">
        <v>0.40899999999999997</v>
      </c>
      <c r="D8" s="9"/>
      <c r="F8" s="9"/>
    </row>
    <row r="9" spans="2:6" x14ac:dyDescent="0.25">
      <c r="B9" t="s">
        <v>6</v>
      </c>
      <c r="C9" s="9">
        <v>0.42499999999999999</v>
      </c>
      <c r="D9" s="9"/>
      <c r="F9" s="9"/>
    </row>
    <row r="10" spans="2:6" x14ac:dyDescent="0.25">
      <c r="B10" t="s">
        <v>7</v>
      </c>
      <c r="C10" s="9">
        <v>0.57199999999999995</v>
      </c>
      <c r="D10" s="9"/>
      <c r="F10" s="9"/>
    </row>
    <row r="11" spans="2:6" x14ac:dyDescent="0.25">
      <c r="B11" t="s">
        <v>8</v>
      </c>
      <c r="C11" s="9">
        <v>0.33700000000000002</v>
      </c>
      <c r="D11" s="9"/>
      <c r="F11" s="9"/>
    </row>
    <row r="12" spans="2:6" x14ac:dyDescent="0.25">
      <c r="B12" t="s">
        <v>9</v>
      </c>
      <c r="C12" s="9">
        <v>0.32900000000000001</v>
      </c>
      <c r="D12" s="9"/>
      <c r="F12" s="9"/>
    </row>
    <row r="13" spans="2:6" x14ac:dyDescent="0.25">
      <c r="B13" t="s">
        <v>10</v>
      </c>
      <c r="C13" s="9">
        <v>0.60899999999999999</v>
      </c>
      <c r="D13" s="9"/>
      <c r="F13" s="9"/>
    </row>
    <row r="14" spans="2:6" x14ac:dyDescent="0.25">
      <c r="B14" t="s">
        <v>11</v>
      </c>
      <c r="C14" s="9">
        <v>0.78800000000000003</v>
      </c>
      <c r="D14" s="9"/>
      <c r="F14" s="9"/>
    </row>
    <row r="15" spans="2:6" x14ac:dyDescent="0.25">
      <c r="B15" t="s">
        <v>34</v>
      </c>
      <c r="C15" s="9">
        <v>0.56599999999999995</v>
      </c>
      <c r="D15" s="9"/>
      <c r="F15" s="9"/>
    </row>
    <row r="16" spans="2:6" x14ac:dyDescent="0.25">
      <c r="B16" t="s">
        <v>35</v>
      </c>
      <c r="C16" s="9">
        <v>0.54500000000000004</v>
      </c>
      <c r="D16" s="9"/>
      <c r="F16" s="9"/>
    </row>
    <row r="17" spans="2:6" x14ac:dyDescent="0.25">
      <c r="B17" t="s">
        <v>36</v>
      </c>
      <c r="C17" s="9">
        <v>0.57399999999999995</v>
      </c>
      <c r="D17" s="9"/>
      <c r="F17" s="9"/>
    </row>
    <row r="18" spans="2:6" x14ac:dyDescent="0.25">
      <c r="B18" t="s">
        <v>37</v>
      </c>
      <c r="C18" s="9">
        <v>0.61399999999999999</v>
      </c>
      <c r="D18" s="9"/>
      <c r="F18" s="9"/>
    </row>
    <row r="19" spans="2:6" x14ac:dyDescent="0.25">
      <c r="B19" t="s">
        <v>38</v>
      </c>
      <c r="C19" s="9">
        <v>0.55300000000000005</v>
      </c>
      <c r="D19" s="9"/>
      <c r="F19" s="9"/>
    </row>
    <row r="20" spans="2:6" x14ac:dyDescent="0.25">
      <c r="B20" t="s">
        <v>39</v>
      </c>
      <c r="C20" s="9">
        <v>0.67300000000000004</v>
      </c>
      <c r="D20" s="9"/>
      <c r="F20" s="9"/>
    </row>
    <row r="21" spans="2:6" x14ac:dyDescent="0.25">
      <c r="B21" t="s">
        <v>40</v>
      </c>
      <c r="C21" s="9">
        <v>0.56399999999999995</v>
      </c>
      <c r="D21" s="9"/>
      <c r="F21" s="9"/>
    </row>
    <row r="22" spans="2:6" x14ac:dyDescent="0.25">
      <c r="B22" t="s">
        <v>41</v>
      </c>
      <c r="C22" s="9">
        <v>0.67600000000000005</v>
      </c>
      <c r="D22" s="9"/>
      <c r="F22" s="9"/>
    </row>
    <row r="23" spans="2:6" x14ac:dyDescent="0.25">
      <c r="B23" t="s">
        <v>42</v>
      </c>
      <c r="C23" s="9">
        <v>0.42899999999999999</v>
      </c>
      <c r="D23" s="9"/>
      <c r="F23" s="9"/>
    </row>
    <row r="24" spans="2:6" x14ac:dyDescent="0.25">
      <c r="B24" t="s">
        <v>43</v>
      </c>
      <c r="C24" s="9">
        <v>0.35199999999999998</v>
      </c>
      <c r="D24" s="9"/>
      <c r="F24" s="9"/>
    </row>
    <row r="25" spans="2:6" x14ac:dyDescent="0.25">
      <c r="B25" t="s">
        <v>44</v>
      </c>
      <c r="C25" s="9">
        <v>0.33200000000000002</v>
      </c>
      <c r="D25" s="9"/>
      <c r="F25" s="9"/>
    </row>
    <row r="26" spans="2:6" x14ac:dyDescent="0.25">
      <c r="B26" t="s">
        <v>45</v>
      </c>
      <c r="C26" s="9">
        <v>0.4</v>
      </c>
      <c r="D26" s="9"/>
      <c r="F26" s="9"/>
    </row>
    <row r="27" spans="2:6" x14ac:dyDescent="0.25">
      <c r="B27" t="s">
        <v>46</v>
      </c>
      <c r="C27" s="9">
        <v>0.45100000000000001</v>
      </c>
      <c r="D27" s="9"/>
      <c r="F27" s="9"/>
    </row>
    <row r="28" spans="2:6" x14ac:dyDescent="0.25">
      <c r="B28" t="s">
        <v>47</v>
      </c>
      <c r="C28" s="9">
        <v>0.373</v>
      </c>
      <c r="D28" s="9"/>
      <c r="F28" s="9"/>
    </row>
    <row r="29" spans="2:6" x14ac:dyDescent="0.25">
      <c r="B29" t="s">
        <v>48</v>
      </c>
      <c r="C29" s="9">
        <v>0.59699999999999998</v>
      </c>
      <c r="D29" s="9"/>
      <c r="F29" s="9"/>
    </row>
    <row r="30" spans="2:6" x14ac:dyDescent="0.25">
      <c r="B30" t="s">
        <v>49</v>
      </c>
      <c r="C30" s="9">
        <v>0.61699999999999999</v>
      </c>
      <c r="D30" s="9"/>
      <c r="F30" s="9"/>
    </row>
    <row r="31" spans="2:6" x14ac:dyDescent="0.25">
      <c r="B31" t="s">
        <v>50</v>
      </c>
      <c r="C31" s="9">
        <v>0.373</v>
      </c>
      <c r="D31" s="9"/>
      <c r="F31" s="9"/>
    </row>
    <row r="32" spans="2:6" x14ac:dyDescent="0.25">
      <c r="B32" t="s">
        <v>51</v>
      </c>
      <c r="C32" s="9">
        <v>0.45</v>
      </c>
      <c r="D32" s="9"/>
      <c r="F32" s="9"/>
    </row>
    <row r="33" spans="2:6" x14ac:dyDescent="0.25">
      <c r="B33" t="s">
        <v>52</v>
      </c>
      <c r="C33" s="9">
        <v>0.747</v>
      </c>
      <c r="D33" s="9"/>
      <c r="F33" s="9"/>
    </row>
    <row r="34" spans="2:6" x14ac:dyDescent="0.25">
      <c r="B34" t="s">
        <v>53</v>
      </c>
      <c r="C34" s="9">
        <v>0.67200000000000004</v>
      </c>
      <c r="D34" s="9"/>
      <c r="F34" s="9"/>
    </row>
    <row r="35" spans="2:6" x14ac:dyDescent="0.25">
      <c r="B35" t="s">
        <v>54</v>
      </c>
      <c r="C35" s="9">
        <v>0.46800000000000003</v>
      </c>
      <c r="D35" s="9"/>
      <c r="F35" s="9"/>
    </row>
    <row r="36" spans="2:6" x14ac:dyDescent="0.25">
      <c r="B36" t="s">
        <v>55</v>
      </c>
      <c r="C36" s="9">
        <v>0.47099999999999997</v>
      </c>
      <c r="D36" s="9"/>
      <c r="F36" s="9"/>
    </row>
    <row r="37" spans="2:6" x14ac:dyDescent="0.25">
      <c r="B37" t="s">
        <v>56</v>
      </c>
      <c r="C37" s="9">
        <v>0.72399999999999998</v>
      </c>
      <c r="D37" s="9"/>
      <c r="F37" s="9"/>
    </row>
    <row r="38" spans="2:6" x14ac:dyDescent="0.25">
      <c r="B38" t="s">
        <v>57</v>
      </c>
      <c r="C38" s="9">
        <v>0.503</v>
      </c>
      <c r="D38" s="9"/>
      <c r="F38" s="9"/>
    </row>
    <row r="39" spans="2:6" x14ac:dyDescent="0.25">
      <c r="B39" t="s">
        <v>58</v>
      </c>
      <c r="C39" s="9">
        <v>0.56200000000000006</v>
      </c>
      <c r="D39" s="9"/>
      <c r="F39" s="9"/>
    </row>
    <row r="40" spans="2:6" x14ac:dyDescent="0.25">
      <c r="B40" t="s">
        <v>59</v>
      </c>
      <c r="C40" s="9">
        <v>0.52</v>
      </c>
      <c r="D40" s="9"/>
      <c r="F40" s="9"/>
    </row>
    <row r="41" spans="2:6" x14ac:dyDescent="0.25">
      <c r="B41" t="s">
        <v>60</v>
      </c>
      <c r="C41" s="9">
        <v>0.57999999999999996</v>
      </c>
      <c r="D41" s="9"/>
      <c r="F41" s="9"/>
    </row>
    <row r="42" spans="2:6" x14ac:dyDescent="0.25">
      <c r="B42" t="s">
        <v>61</v>
      </c>
      <c r="C42" s="9">
        <v>0.57599999999999996</v>
      </c>
      <c r="D42" s="9"/>
      <c r="F42" s="9"/>
    </row>
    <row r="43" spans="2:6" x14ac:dyDescent="0.25">
      <c r="B43" t="s">
        <v>62</v>
      </c>
      <c r="C43" s="9">
        <v>0.57899999999999996</v>
      </c>
      <c r="D43" s="9"/>
      <c r="F43" s="9"/>
    </row>
    <row r="44" spans="2:6" x14ac:dyDescent="0.25">
      <c r="B44" t="s">
        <v>63</v>
      </c>
      <c r="C44" s="9">
        <v>0.84799999999999998</v>
      </c>
      <c r="D44" s="9"/>
      <c r="F44" s="9"/>
    </row>
    <row r="45" spans="2:6" x14ac:dyDescent="0.25">
      <c r="B45" t="s">
        <v>64</v>
      </c>
      <c r="C45" s="9">
        <v>0.68100000000000005</v>
      </c>
      <c r="D45" s="9"/>
      <c r="F45" s="9"/>
    </row>
    <row r="46" spans="2:6" x14ac:dyDescent="0.25">
      <c r="B46" t="s">
        <v>65</v>
      </c>
      <c r="C46" s="9">
        <v>0.70799999999999996</v>
      </c>
      <c r="D46" s="9"/>
      <c r="F46" s="9"/>
    </row>
    <row r="47" spans="2:6" x14ac:dyDescent="0.25">
      <c r="B47" t="s">
        <v>66</v>
      </c>
      <c r="C47" s="9">
        <v>0.65600000000000003</v>
      </c>
      <c r="D47" s="9"/>
      <c r="F47" s="9"/>
    </row>
    <row r="48" spans="2:6" x14ac:dyDescent="0.25">
      <c r="B48" t="s">
        <v>67</v>
      </c>
      <c r="C48" s="9">
        <v>0.76800000000000002</v>
      </c>
      <c r="D48" s="9"/>
      <c r="F48" s="9"/>
    </row>
    <row r="49" spans="2:6" x14ac:dyDescent="0.25">
      <c r="B49" t="s">
        <v>68</v>
      </c>
      <c r="C49" s="9">
        <v>0.58299999999999996</v>
      </c>
      <c r="D49" s="9"/>
      <c r="F49" s="9"/>
    </row>
    <row r="50" spans="2:6" x14ac:dyDescent="0.25">
      <c r="B50" t="s">
        <v>69</v>
      </c>
      <c r="C50" s="9">
        <v>0.65400000000000003</v>
      </c>
      <c r="D50" s="9"/>
      <c r="F50" s="9"/>
    </row>
    <row r="51" spans="2:6" x14ac:dyDescent="0.25">
      <c r="B51" t="s">
        <v>70</v>
      </c>
      <c r="C51" s="9">
        <v>0.56699999999999995</v>
      </c>
      <c r="D51" s="9"/>
      <c r="F51" s="9"/>
    </row>
    <row r="52" spans="2:6" x14ac:dyDescent="0.25">
      <c r="B52" t="s">
        <v>71</v>
      </c>
      <c r="C52" s="9">
        <v>0.60099999999999998</v>
      </c>
      <c r="D52" s="9"/>
      <c r="F52" s="9"/>
    </row>
    <row r="53" spans="2:6" x14ac:dyDescent="0.25">
      <c r="B53" t="s">
        <v>72</v>
      </c>
      <c r="C53" s="9">
        <v>0.625</v>
      </c>
      <c r="D53" s="9"/>
      <c r="F53" s="9"/>
    </row>
    <row r="54" spans="2:6" x14ac:dyDescent="0.25">
      <c r="B54" t="s">
        <v>73</v>
      </c>
      <c r="C54" s="9">
        <v>0.54700000000000004</v>
      </c>
      <c r="D54" s="9"/>
      <c r="F54" s="9"/>
    </row>
    <row r="55" spans="2:6" x14ac:dyDescent="0.25">
      <c r="B55" t="s">
        <v>74</v>
      </c>
      <c r="C55" s="9">
        <v>0.495</v>
      </c>
      <c r="D55" s="9"/>
      <c r="F55" s="9"/>
    </row>
    <row r="56" spans="2:6" x14ac:dyDescent="0.25">
      <c r="B56" t="s">
        <v>75</v>
      </c>
      <c r="C56" s="9">
        <v>0.72199999999999998</v>
      </c>
      <c r="D56" s="9"/>
      <c r="F56" s="9"/>
    </row>
    <row r="57" spans="2:6" x14ac:dyDescent="0.25">
      <c r="B57" t="s">
        <v>76</v>
      </c>
      <c r="C57" s="9">
        <v>0.62</v>
      </c>
      <c r="D57" s="9"/>
      <c r="F57" s="9"/>
    </row>
    <row r="58" spans="2:6" x14ac:dyDescent="0.25">
      <c r="B58" t="s">
        <v>77</v>
      </c>
      <c r="C58" s="9">
        <v>0.74399999999999999</v>
      </c>
      <c r="D58" s="9"/>
      <c r="F58" s="9"/>
    </row>
    <row r="59" spans="2:6" x14ac:dyDescent="0.25">
      <c r="B59" t="s">
        <v>78</v>
      </c>
      <c r="C59" s="9">
        <v>0.68600000000000005</v>
      </c>
      <c r="D59" s="9"/>
      <c r="F59" s="9"/>
    </row>
    <row r="60" spans="2:6" x14ac:dyDescent="0.25">
      <c r="B60" t="s">
        <v>79</v>
      </c>
      <c r="C60" s="9">
        <v>0.78</v>
      </c>
      <c r="D60" s="9"/>
      <c r="F60" s="9"/>
    </row>
    <row r="61" spans="2:6" x14ac:dyDescent="0.25">
      <c r="B61" t="s">
        <v>80</v>
      </c>
      <c r="C61" s="9">
        <v>0.78200000000000003</v>
      </c>
      <c r="D61" s="9"/>
      <c r="F61" s="9"/>
    </row>
    <row r="62" spans="2:6" x14ac:dyDescent="0.25">
      <c r="B62" t="s">
        <v>81</v>
      </c>
      <c r="C62" s="9">
        <v>0.69</v>
      </c>
      <c r="D62" s="9"/>
      <c r="F62" s="9"/>
    </row>
    <row r="63" spans="2:6" x14ac:dyDescent="0.25">
      <c r="B63" t="s">
        <v>82</v>
      </c>
      <c r="C63" s="9">
        <v>0.54800000000000004</v>
      </c>
      <c r="D63" s="9"/>
      <c r="F63" s="9"/>
    </row>
    <row r="64" spans="2:6" x14ac:dyDescent="0.25">
      <c r="B64" t="s">
        <v>83</v>
      </c>
      <c r="C64" s="9">
        <v>0.57899999999999996</v>
      </c>
      <c r="D64" s="9"/>
      <c r="F64" s="9"/>
    </row>
    <row r="65" spans="2:6" x14ac:dyDescent="0.25">
      <c r="B65" t="s">
        <v>84</v>
      </c>
      <c r="C65" s="9">
        <v>0.49299999999999999</v>
      </c>
      <c r="D65" s="9"/>
      <c r="F65" s="9"/>
    </row>
    <row r="66" spans="2:6" x14ac:dyDescent="0.25">
      <c r="B66" t="s">
        <v>85</v>
      </c>
      <c r="C66" s="9">
        <v>0.57299999999999995</v>
      </c>
      <c r="D66" s="9"/>
      <c r="F66" s="9"/>
    </row>
    <row r="67" spans="2:6" x14ac:dyDescent="0.25">
      <c r="B67" t="s">
        <v>86</v>
      </c>
      <c r="C67" s="9">
        <v>0.65900000000000003</v>
      </c>
      <c r="D67" s="9"/>
      <c r="F67" s="9"/>
    </row>
    <row r="68" spans="2:6" x14ac:dyDescent="0.25">
      <c r="B68" t="s">
        <v>87</v>
      </c>
      <c r="C68" s="9">
        <v>0.69099999999999995</v>
      </c>
      <c r="D68" s="9"/>
      <c r="F68" s="9"/>
    </row>
    <row r="69" spans="2:6" x14ac:dyDescent="0.25">
      <c r="B69" t="s">
        <v>88</v>
      </c>
      <c r="C69" s="9">
        <v>0.65300000000000002</v>
      </c>
      <c r="D69" s="9"/>
      <c r="F69" s="9"/>
    </row>
    <row r="70" spans="2:6" x14ac:dyDescent="0.25">
      <c r="B70" t="s">
        <v>89</v>
      </c>
      <c r="C70" s="9">
        <v>0.72</v>
      </c>
      <c r="D70" s="9"/>
      <c r="F70" s="9"/>
    </row>
    <row r="71" spans="2:6" x14ac:dyDescent="0.25">
      <c r="B71" t="s">
        <v>90</v>
      </c>
      <c r="C71" s="9">
        <v>0.748</v>
      </c>
      <c r="D71" s="9"/>
      <c r="F71" s="9"/>
    </row>
    <row r="72" spans="2:6" x14ac:dyDescent="0.25">
      <c r="B72" t="s">
        <v>91</v>
      </c>
      <c r="C72" s="9">
        <v>0.86799999999999999</v>
      </c>
      <c r="D72" s="9"/>
      <c r="F72" s="9"/>
    </row>
    <row r="73" spans="2:6" x14ac:dyDescent="0.25">
      <c r="B73" t="s">
        <v>92</v>
      </c>
      <c r="C73" s="9">
        <v>0.80500000000000005</v>
      </c>
      <c r="D73" s="9"/>
      <c r="F73" s="9"/>
    </row>
    <row r="74" spans="2:6" x14ac:dyDescent="0.25">
      <c r="B74" t="s">
        <v>93</v>
      </c>
      <c r="C74" s="9">
        <v>0.64800000000000002</v>
      </c>
      <c r="D74" s="9"/>
      <c r="F74" s="9"/>
    </row>
    <row r="75" spans="2:6" x14ac:dyDescent="0.25">
      <c r="B75" t="s">
        <v>94</v>
      </c>
      <c r="C75" s="9">
        <v>0.65500000000000003</v>
      </c>
      <c r="D75" s="9"/>
      <c r="F75" s="9"/>
    </row>
    <row r="76" spans="2:6" x14ac:dyDescent="0.25">
      <c r="B76" t="s">
        <v>95</v>
      </c>
      <c r="C76" s="9">
        <v>0.61299999999999999</v>
      </c>
      <c r="D76" s="9"/>
      <c r="F76" s="9"/>
    </row>
    <row r="77" spans="2:6" x14ac:dyDescent="0.25">
      <c r="B77" t="s">
        <v>96</v>
      </c>
      <c r="C77" s="9">
        <v>0.72199999999999998</v>
      </c>
      <c r="D77" s="9"/>
      <c r="F77" s="9"/>
    </row>
    <row r="78" spans="2:6" x14ac:dyDescent="0.25">
      <c r="B78" t="s">
        <v>97</v>
      </c>
      <c r="C78" s="9">
        <v>0.75900000000000001</v>
      </c>
      <c r="D78" s="9"/>
      <c r="F78" s="9"/>
    </row>
    <row r="79" spans="2:6" x14ac:dyDescent="0.25">
      <c r="B79" t="s">
        <v>98</v>
      </c>
      <c r="C79" s="9">
        <v>0.32500000000000001</v>
      </c>
      <c r="D79" s="9"/>
      <c r="F79" s="9"/>
    </row>
    <row r="80" spans="2:6" x14ac:dyDescent="0.25">
      <c r="B80" t="s">
        <v>99</v>
      </c>
      <c r="C80" s="9">
        <v>0.73599999999999999</v>
      </c>
      <c r="D80" s="9"/>
      <c r="F80" s="9"/>
    </row>
    <row r="81" spans="2:6" x14ac:dyDescent="0.25">
      <c r="B81" t="s">
        <v>100</v>
      </c>
      <c r="C81" s="9">
        <v>0.98299999999999998</v>
      </c>
      <c r="D81" s="9"/>
      <c r="F81" s="9"/>
    </row>
    <row r="82" spans="2:6" x14ac:dyDescent="0.25">
      <c r="B82" t="s">
        <v>101</v>
      </c>
      <c r="C82" s="9">
        <v>0.89700000000000002</v>
      </c>
      <c r="D82" s="9"/>
      <c r="F82" s="9"/>
    </row>
    <row r="83" spans="2:6" x14ac:dyDescent="0.25">
      <c r="B83" t="s">
        <v>102</v>
      </c>
      <c r="C83" s="9">
        <v>0.72</v>
      </c>
      <c r="D83" s="9"/>
      <c r="F83" s="9"/>
    </row>
    <row r="84" spans="2:6" x14ac:dyDescent="0.25">
      <c r="B84" t="s">
        <v>103</v>
      </c>
      <c r="C84" s="9">
        <v>0.81299999999999994</v>
      </c>
      <c r="D84" s="9"/>
      <c r="F84" s="9"/>
    </row>
    <row r="85" spans="2:6" x14ac:dyDescent="0.25">
      <c r="B85" t="s">
        <v>104</v>
      </c>
      <c r="C85" s="9">
        <v>0.371</v>
      </c>
      <c r="D85" s="9"/>
      <c r="F85" s="9"/>
    </row>
    <row r="86" spans="2:6" x14ac:dyDescent="0.25">
      <c r="B86" t="s">
        <v>105</v>
      </c>
      <c r="C86" s="9">
        <v>0.41699999999999998</v>
      </c>
      <c r="D86" s="9"/>
      <c r="F86" s="9"/>
    </row>
    <row r="87" spans="2:6" x14ac:dyDescent="0.25">
      <c r="B87" t="s">
        <v>106</v>
      </c>
      <c r="C87" s="9">
        <v>0.53500000000000003</v>
      </c>
      <c r="D87" s="9"/>
      <c r="F87" s="9"/>
    </row>
    <row r="88" spans="2:6" x14ac:dyDescent="0.25">
      <c r="B88" t="s">
        <v>107</v>
      </c>
      <c r="C88" s="9">
        <v>0.60399999999999998</v>
      </c>
      <c r="D88" s="9"/>
      <c r="F88" s="9"/>
    </row>
    <row r="89" spans="2:6" x14ac:dyDescent="0.25">
      <c r="B89" t="s">
        <v>108</v>
      </c>
      <c r="C89" s="9">
        <v>0.32</v>
      </c>
      <c r="D89" s="9"/>
      <c r="F89" s="9"/>
    </row>
    <row r="90" spans="2:6" x14ac:dyDescent="0.25">
      <c r="B90" t="s">
        <v>109</v>
      </c>
      <c r="C90" s="9">
        <v>0.49099999999999999</v>
      </c>
      <c r="D90" s="9"/>
      <c r="F90" s="9"/>
    </row>
    <row r="91" spans="2:6" x14ac:dyDescent="0.25">
      <c r="B91" t="s">
        <v>110</v>
      </c>
      <c r="C91" s="9">
        <v>0.39</v>
      </c>
      <c r="D91" s="9"/>
      <c r="F91" s="9"/>
    </row>
    <row r="92" spans="2:6" x14ac:dyDescent="0.25">
      <c r="B92" t="s">
        <v>111</v>
      </c>
      <c r="C92" s="9">
        <v>0.66100000000000003</v>
      </c>
      <c r="D92" s="9"/>
      <c r="F92" s="9"/>
    </row>
    <row r="93" spans="2:6" x14ac:dyDescent="0.25">
      <c r="B93" t="s">
        <v>112</v>
      </c>
      <c r="C93" s="9">
        <v>0.58299999999999996</v>
      </c>
      <c r="D93" s="9"/>
      <c r="F93" s="9"/>
    </row>
    <row r="94" spans="2:6" x14ac:dyDescent="0.25">
      <c r="B94" t="s">
        <v>113</v>
      </c>
      <c r="C94" s="9">
        <v>0.53900000000000003</v>
      </c>
      <c r="D94" s="9"/>
      <c r="F94" s="9"/>
    </row>
    <row r="95" spans="2:6" x14ac:dyDescent="0.25">
      <c r="B95" t="s">
        <v>114</v>
      </c>
      <c r="C95" s="9">
        <v>0.39500000000000002</v>
      </c>
      <c r="D95" s="9"/>
      <c r="F95" s="9"/>
    </row>
    <row r="96" spans="2:6" x14ac:dyDescent="0.25">
      <c r="B96" t="s">
        <v>115</v>
      </c>
      <c r="C96" s="9">
        <v>0.245</v>
      </c>
      <c r="D96" s="9"/>
      <c r="F96" s="9"/>
    </row>
    <row r="97" spans="2:6" x14ac:dyDescent="0.25">
      <c r="B97" t="s">
        <v>116</v>
      </c>
      <c r="C97" s="9">
        <v>0.25600000000000001</v>
      </c>
      <c r="D97" s="9"/>
      <c r="F97" s="9"/>
    </row>
    <row r="98" spans="2:6" x14ac:dyDescent="0.25">
      <c r="B98" t="s">
        <v>117</v>
      </c>
      <c r="C98" s="9">
        <v>0.28399999999999997</v>
      </c>
      <c r="D98" s="9"/>
      <c r="F98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Foglio2</vt:lpstr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Giusi Barra</dc:creator>
  <cp:lastModifiedBy>Fabio Della Rocca</cp:lastModifiedBy>
  <dcterms:created xsi:type="dcterms:W3CDTF">2020-09-21T15:39:24Z</dcterms:created>
  <dcterms:modified xsi:type="dcterms:W3CDTF">2022-02-24T15:24:25Z</dcterms:modified>
</cp:coreProperties>
</file>