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1" sheetId="1" state="visible" r:id="rId2"/>
    <sheet name="ex3" sheetId="2" state="visible" r:id="rId3"/>
    <sheet name="Distances" sheetId="3" state="visible" r:id="rId4"/>
    <sheet name="ex2" sheetId="4" state="visible" r:id="rId5"/>
    <sheet name="ex4" sheetId="5" state="visible" r:id="rId6"/>
    <sheet name="Feuille6" sheetId="6" state="visible" r:id="rId7"/>
  </sheets>
  <calcPr iterateCount="20000" refMode="A1" iterate="true" iterateDelta="1"/>
  <pivotCaches>
    <pivotCache cacheId="1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<sst xmlns="http://schemas.openxmlformats.org/spreadsheetml/2006/main" count="165" uniqueCount="93">
  <si>
    <t xml:space="preserve">Nom</t>
  </si>
  <si>
    <t xml:space="preserve">Prenom</t>
  </si>
  <si>
    <t xml:space="preserve">date de naissance</t>
  </si>
  <si>
    <t xml:space="preserve">Ville depart</t>
  </si>
  <si>
    <t xml:space="preserve">Ville arrivee</t>
  </si>
  <si>
    <t xml:space="preserve">Resultat net</t>
  </si>
  <si>
    <t xml:space="preserve">Puissance fiscale vehicule</t>
  </si>
  <si>
    <t xml:space="preserve">age</t>
  </si>
  <si>
    <t xml:space="preserve">PASCAL</t>
  </si>
  <si>
    <t xml:space="preserve">Jean-Pierre</t>
  </si>
  <si>
    <t xml:space="preserve">Bordeaux</t>
  </si>
  <si>
    <t xml:space="preserve">Toulouse</t>
  </si>
  <si>
    <t xml:space="preserve">CALOS</t>
  </si>
  <si>
    <t xml:space="preserve">Bertrand</t>
  </si>
  <si>
    <t xml:space="preserve">Nantes</t>
  </si>
  <si>
    <t xml:space="preserve">ZACARIAS</t>
  </si>
  <si>
    <t xml:space="preserve">Camille</t>
  </si>
  <si>
    <t xml:space="preserve">Paris</t>
  </si>
  <si>
    <t xml:space="preserve">Tours</t>
  </si>
  <si>
    <t xml:space="preserve">NARDIS</t>
  </si>
  <si>
    <t xml:space="preserve">Anne</t>
  </si>
  <si>
    <t xml:space="preserve">Amiens</t>
  </si>
  <si>
    <t xml:space="preserve">Lille</t>
  </si>
  <si>
    <t xml:space="preserve">ZELE</t>
  </si>
  <si>
    <t xml:space="preserve">Marcel</t>
  </si>
  <si>
    <t xml:space="preserve">Lyon</t>
  </si>
  <si>
    <t xml:space="preserve">QUEMENEUR</t>
  </si>
  <si>
    <t xml:space="preserve">Fabienne</t>
  </si>
  <si>
    <t xml:space="preserve">Clermond_Fd</t>
  </si>
  <si>
    <t xml:space="preserve">LAPLACE</t>
  </si>
  <si>
    <t xml:space="preserve">FOURIER</t>
  </si>
  <si>
    <t xml:space="preserve">Joseph</t>
  </si>
  <si>
    <t xml:space="preserve">Brest</t>
  </si>
  <si>
    <t xml:space="preserve">BEZOUT</t>
  </si>
  <si>
    <t xml:space="preserve">Sophie</t>
  </si>
  <si>
    <t xml:space="preserve">Nice</t>
  </si>
  <si>
    <t xml:space="preserve">DESCARTES</t>
  </si>
  <si>
    <t xml:space="preserve">Myriam</t>
  </si>
  <si>
    <t xml:space="preserve">Rouen</t>
  </si>
  <si>
    <t xml:space="preserve">PELLERIN</t>
  </si>
  <si>
    <t xml:space="preserve">Philippe</t>
  </si>
  <si>
    <t xml:space="preserve">Nancy</t>
  </si>
  <si>
    <t xml:space="preserve">VILLEMIN</t>
  </si>
  <si>
    <t xml:space="preserve">Sonia</t>
  </si>
  <si>
    <t xml:space="preserve">CHABRO</t>
  </si>
  <si>
    <t xml:space="preserve">Valerie</t>
  </si>
  <si>
    <t xml:space="preserve">Dijon</t>
  </si>
  <si>
    <t xml:space="preserve">Reims</t>
  </si>
  <si>
    <t xml:space="preserve">WALTER</t>
  </si>
  <si>
    <t xml:space="preserve">Cyril</t>
  </si>
  <si>
    <t xml:space="preserve">Calais</t>
  </si>
  <si>
    <t xml:space="preserve">Angers</t>
  </si>
  <si>
    <t xml:space="preserve">GIMENEZ</t>
  </si>
  <si>
    <t xml:space="preserve">Juliette</t>
  </si>
  <si>
    <t xml:space="preserve">NGUYEN</t>
  </si>
  <si>
    <t xml:space="preserve">André</t>
  </si>
  <si>
    <t xml:space="preserve">Marseille</t>
  </si>
  <si>
    <t xml:space="preserve">VALERIAN</t>
  </si>
  <si>
    <t xml:space="preserve">Bob</t>
  </si>
  <si>
    <t xml:space="preserve">HARDY</t>
  </si>
  <si>
    <t xml:space="preserve">Jaqueline</t>
  </si>
  <si>
    <t xml:space="preserve">Vichy</t>
  </si>
  <si>
    <t xml:space="preserve">KRALL</t>
  </si>
  <si>
    <t xml:space="preserve">Diana</t>
  </si>
  <si>
    <t xml:space="preserve">Perpignan</t>
  </si>
  <si>
    <t xml:space="preserve">Saint-Etienne</t>
  </si>
  <si>
    <t xml:space="preserve">JONES</t>
  </si>
  <si>
    <t xml:space="preserve">Hank</t>
  </si>
  <si>
    <t xml:space="preserve">Moyenne - Resultat net</t>
  </si>
  <si>
    <t xml:space="preserve">Total Résultat</t>
  </si>
  <si>
    <t xml:space="preserve">Biarritz</t>
  </si>
  <si>
    <t xml:space="preserve">Cherbourg</t>
  </si>
  <si>
    <t xml:space="preserve">Grenoble</t>
  </si>
  <si>
    <t xml:space="preserve">Le Havre</t>
  </si>
  <si>
    <t xml:space="preserve">Montpellier</t>
  </si>
  <si>
    <t xml:space="preserve">Rennes</t>
  </si>
  <si>
    <t xml:space="preserve">Strasbourg</t>
  </si>
  <si>
    <t xml:space="preserve">Nom Commercial</t>
  </si>
  <si>
    <t xml:space="preserve">Prénom</t>
  </si>
  <si>
    <t xml:space="preserve">CV véhicule</t>
  </si>
  <si>
    <t xml:space="preserve">Ville Départ</t>
  </si>
  <si>
    <t xml:space="preserve">Ville Arrivée</t>
  </si>
  <si>
    <t xml:space="preserve">Distance (km)</t>
  </si>
  <si>
    <t xml:space="preserve">Durée trajet (heures)</t>
  </si>
  <si>
    <t xml:space="preserve">Indemnités km</t>
  </si>
  <si>
    <t xml:space="preserve">nb cv</t>
  </si>
  <si>
    <t xml:space="preserve">Ville</t>
  </si>
  <si>
    <t xml:space="preserve">Index user</t>
  </si>
  <si>
    <t xml:space="preserve">Nom utilisateur</t>
  </si>
  <si>
    <t xml:space="preserve">Ville user</t>
  </si>
  <si>
    <t xml:space="preserve">Distance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</si>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</sst>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#,##0.00\ [$€-40C];[RED]\-#,##0.00\ [$€-40C]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E6E6E6"/>
        <bgColor rgb="FFDDDDDD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1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Catégorie de la table dynamique" xfId="25"/>
    <cellStyle name="Champ de la table dynamique" xfId="26"/>
    <cellStyle name="Coin de la table dynamique" xfId="27"/>
    <cellStyle name="Error 12" xfId="28"/>
    <cellStyle name="Footnote 5" xfId="29"/>
    <cellStyle name="Good 8" xfId="30"/>
    <cellStyle name="Heading 1 1" xfId="31"/>
    <cellStyle name="Heading 2 2" xfId="32"/>
    <cellStyle name="Hyperlink 6" xfId="33"/>
    <cellStyle name="Neutral 9" xfId="34"/>
    <cellStyle name="Note 4" xfId="35"/>
    <cellStyle name="Résultat de la table dynamique" xfId="36"/>
    <cellStyle name="Status 7" xfId="37"/>
    <cellStyle name="Text 3" xfId="38"/>
    <cellStyle name="Titre de la table dynamique" xfId="39"/>
    <cellStyle name="Valeur de la table dynamique" xfId="40"/>
    <cellStyle name="Warning 11" xfId="4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10355.4</c:v>
                </c:pt>
                <c:pt idx="1">
                  <c:v>7967.2</c:v>
                </c:pt>
                <c:pt idx="2">
                  <c:v>7078</c:v>
                </c:pt>
                <c:pt idx="3">
                  <c:v>7150</c:v>
                </c:pt>
              </c:numCache>
            </c:numRef>
          </c:val>
        </c:ser>
        <c:gapWidth val="100"/>
        <c:overlap val="0"/>
        <c:axId val="5311297"/>
        <c:axId val="69079453"/>
      </c:barChart>
      <c:catAx>
        <c:axId val="531129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69079453"/>
        <c:crosses val="autoZero"/>
        <c:auto val="1"/>
        <c:lblAlgn val="ctr"/>
        <c:lblOffset val="100"/>
      </c:catAx>
      <c:valAx>
        <c:axId val="690794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900" spc="-1" strike="noStrike">
                    <a:latin typeface="Arial"/>
                  </a:defRPr>
                </a:pPr>
                <a:r>
                  <a:rPr b="0" lang="fr-FR" sz="900" spc="-1" strike="noStrike">
                    <a:latin typeface="Arial"/>
                  </a:rPr>
                  <a:t>Resultat moyen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53112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fr-F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645120</xdr:colOff>
      <xdr:row>2</xdr:row>
      <xdr:rowOff>57240</xdr:rowOff>
    </xdr:from>
    <xdr:to>
      <xdr:col>9</xdr:col>
      <xdr:colOff>709200</xdr:colOff>
      <xdr:row>22</xdr:row>
      <xdr:rowOff>46800</xdr:rowOff>
    </xdr:to>
    <xdr:graphicFrame>
      <xdr:nvGraphicFramePr>
        <xdr:cNvPr id="0" name=""/>
        <xdr:cNvGraphicFramePr/>
      </xdr:nvGraphicFramePr>
      <xdr:xfrm>
        <a:off x="2892240" y="382320"/>
        <a:ext cx="57535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H21" sheet="ex1"/>
  </cacheSource>
  <cacheFields count="8">
    <cacheField name="Nom" numFmtId="0">
      <sharedItems count="20">
        <s v="BEZOUT"/>
        <s v="CALOS"/>
        <s v="CHABRO"/>
        <s v="DESCARTES"/>
        <s v="FOURIER"/>
        <s v="GIMENEZ"/>
        <s v="HARDY"/>
        <s v="JONES"/>
        <s v="KRALL"/>
        <s v="LAPLACE"/>
        <s v="NARDIS"/>
        <s v="NGUYEN"/>
        <s v="PASCAL"/>
        <s v="PELLERIN"/>
        <s v="QUEMENEUR"/>
        <s v="VALERIAN"/>
        <s v="VILLEMIN"/>
        <s v="WALTER"/>
        <s v="ZACARIAS"/>
        <s v="ZELE"/>
      </sharedItems>
    </cacheField>
    <cacheField name="Prenom" numFmtId="0">
      <sharedItems count="19">
        <s v="André"/>
        <s v="Anne"/>
        <s v="Bertrand"/>
        <s v="Bob"/>
        <s v="Camille"/>
        <s v="Cyril"/>
        <s v="Diana"/>
        <s v="Fabienne"/>
        <s v="Hank"/>
        <s v="Jaqueline"/>
        <s v="Jean-Pierre"/>
        <s v="Joseph"/>
        <s v="Juliette"/>
        <s v="Marcel"/>
        <s v="Myriam"/>
        <s v="Philippe"/>
        <s v="Sonia"/>
        <s v="Sophie"/>
        <s v="Valerie"/>
      </sharedItems>
    </cacheField>
    <cacheField name="date de naissance" numFmtId="0">
      <sharedItems containsSemiMixedTypes="0" containsNonDate="0" containsDate="1" containsString="0" minDate="1995-01-02T00:00:00" maxDate="1998-11-09T00:00:00" count="20">
        <d v="1995-01-02T00:00:00"/>
        <d v="1995-02-05T00:00:00"/>
        <d v="1995-02-14T00:00:00"/>
        <d v="1995-04-03T00:00:00"/>
        <d v="1995-08-21T00:00:00"/>
        <d v="1995-11-16T00:00:00"/>
        <d v="1995-12-20T00:00:00"/>
        <d v="1996-06-14T00:00:00"/>
        <d v="1996-06-16T00:00:00"/>
        <d v="1996-07-31T00:00:00"/>
        <d v="1997-03-25T00:00:00"/>
        <d v="1997-05-11T00:00:00"/>
        <d v="1997-08-03T00:00:00"/>
        <d v="1997-08-15T00:00:00"/>
        <d v="1997-09-10T00:00:00"/>
        <d v="1998-03-19T00:00:00"/>
        <d v="1998-03-20T00:00:00"/>
        <d v="1998-09-20T00:00:00"/>
        <d v="1998-11-02T00:00:00"/>
        <d v="1998-11-09T00:00:00"/>
      </sharedItems>
    </cacheField>
    <cacheField name="Ville depart" numFmtId="0">
      <sharedItems count="16">
        <s v="Amiens"/>
        <s v="Bordeaux"/>
        <s v="Brest"/>
        <s v="Calais"/>
        <s v="Clermond_Fd"/>
        <s v="Dijon"/>
        <s v="Lyon"/>
        <s v="Marseille"/>
        <s v="Nancy"/>
        <s v="Nantes"/>
        <s v="Nice"/>
        <s v="Paris"/>
        <s v="Perpignan"/>
        <s v="Rouen"/>
        <s v="Saint-Etienne"/>
        <s v="Vichy"/>
      </sharedItems>
    </cacheField>
    <cacheField name="Ville arrivee" numFmtId="0">
      <sharedItems count="10">
        <s v="Amiens"/>
        <s v="Angers"/>
        <s v="Bordeaux"/>
        <s v="Lille"/>
        <s v="Marseille"/>
        <s v="Paris"/>
        <s v="Reims"/>
        <s v="Saint-Etienne"/>
        <s v="Toulouse"/>
        <s v="Tours"/>
      </sharedItems>
    </cacheField>
    <cacheField name="Resultat net" numFmtId="0">
      <sharedItems containsSemiMixedTypes="0" containsString="0" containsNumber="1" containsInteger="1" minValue="3500" maxValue="15300" count="16">
        <n v="3500"/>
        <n v="4900"/>
        <n v="5812"/>
        <n v="6000"/>
        <n v="7000"/>
        <n v="7400"/>
        <n v="7776"/>
        <n v="7812"/>
        <n v="8000"/>
        <n v="8972"/>
        <n v="9905"/>
        <n v="10200"/>
        <n v="11000"/>
        <n v="11600"/>
        <n v="14400"/>
        <n v="15300"/>
      </sharedItems>
    </cacheField>
    <cacheField name="Puissance fiscale vehicule" numFmtId="0">
      <sharedItems containsSemiMixedTypes="0" containsString="0" containsNumber="1" containsInteger="1" minValue="3" maxValue="9" count="6">
        <n v="3"/>
        <n v="4"/>
        <n v="5"/>
        <n v="6"/>
        <n v="7"/>
        <n v="9"/>
      </sharedItems>
    </cacheField>
    <cacheField name="age" numFmtId="0">
      <sharedItems containsSemiMixedTypes="0" containsString="0" containsNumber="1" containsInteger="1" minValue="20" maxValue="23" count="4">
        <n v="20"/>
        <n v="21"/>
        <n v="22"/>
        <n v="2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12"/>
    <x v="10"/>
    <x v="18"/>
    <x v="1"/>
    <x v="8"/>
    <x v="9"/>
    <x v="1"/>
    <x v="0"/>
  </r>
  <r>
    <x v="1"/>
    <x v="2"/>
    <x v="16"/>
    <x v="9"/>
    <x v="2"/>
    <x v="11"/>
    <x v="4"/>
    <x v="0"/>
  </r>
  <r>
    <x v="18"/>
    <x v="4"/>
    <x v="0"/>
    <x v="11"/>
    <x v="9"/>
    <x v="2"/>
    <x v="3"/>
    <x v="3"/>
  </r>
  <r>
    <x v="10"/>
    <x v="1"/>
    <x v="10"/>
    <x v="0"/>
    <x v="3"/>
    <x v="7"/>
    <x v="3"/>
    <x v="1"/>
  </r>
  <r>
    <x v="19"/>
    <x v="13"/>
    <x v="19"/>
    <x v="6"/>
    <x v="8"/>
    <x v="5"/>
    <x v="2"/>
    <x v="0"/>
  </r>
  <r>
    <x v="14"/>
    <x v="7"/>
    <x v="1"/>
    <x v="4"/>
    <x v="8"/>
    <x v="1"/>
    <x v="1"/>
    <x v="3"/>
  </r>
  <r>
    <x v="9"/>
    <x v="10"/>
    <x v="7"/>
    <x v="11"/>
    <x v="8"/>
    <x v="12"/>
    <x v="3"/>
    <x v="2"/>
  </r>
  <r>
    <x v="4"/>
    <x v="11"/>
    <x v="6"/>
    <x v="2"/>
    <x v="2"/>
    <x v="2"/>
    <x v="2"/>
    <x v="2"/>
  </r>
  <r>
    <x v="0"/>
    <x v="17"/>
    <x v="15"/>
    <x v="10"/>
    <x v="8"/>
    <x v="10"/>
    <x v="0"/>
    <x v="0"/>
  </r>
  <r>
    <x v="3"/>
    <x v="14"/>
    <x v="14"/>
    <x v="13"/>
    <x v="5"/>
    <x v="2"/>
    <x v="3"/>
    <x v="1"/>
  </r>
  <r>
    <x v="13"/>
    <x v="15"/>
    <x v="8"/>
    <x v="8"/>
    <x v="8"/>
    <x v="8"/>
    <x v="5"/>
    <x v="2"/>
  </r>
  <r>
    <x v="16"/>
    <x v="16"/>
    <x v="4"/>
    <x v="11"/>
    <x v="8"/>
    <x v="13"/>
    <x v="3"/>
    <x v="3"/>
  </r>
  <r>
    <x v="2"/>
    <x v="18"/>
    <x v="2"/>
    <x v="5"/>
    <x v="6"/>
    <x v="6"/>
    <x v="1"/>
    <x v="3"/>
  </r>
  <r>
    <x v="17"/>
    <x v="5"/>
    <x v="11"/>
    <x v="3"/>
    <x v="1"/>
    <x v="14"/>
    <x v="1"/>
    <x v="1"/>
  </r>
  <r>
    <x v="5"/>
    <x v="12"/>
    <x v="5"/>
    <x v="1"/>
    <x v="0"/>
    <x v="2"/>
    <x v="4"/>
    <x v="3"/>
  </r>
  <r>
    <x v="11"/>
    <x v="0"/>
    <x v="9"/>
    <x v="7"/>
    <x v="8"/>
    <x v="0"/>
    <x v="5"/>
    <x v="2"/>
  </r>
  <r>
    <x v="15"/>
    <x v="3"/>
    <x v="12"/>
    <x v="11"/>
    <x v="4"/>
    <x v="3"/>
    <x v="1"/>
    <x v="1"/>
  </r>
  <r>
    <x v="6"/>
    <x v="9"/>
    <x v="13"/>
    <x v="15"/>
    <x v="8"/>
    <x v="2"/>
    <x v="3"/>
    <x v="1"/>
  </r>
  <r>
    <x v="8"/>
    <x v="6"/>
    <x v="17"/>
    <x v="12"/>
    <x v="7"/>
    <x v="15"/>
    <x v="3"/>
    <x v="0"/>
  </r>
  <r>
    <x v="7"/>
    <x v="8"/>
    <x v="3"/>
    <x v="14"/>
    <x v="8"/>
    <x v="4"/>
    <x v="1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" firstHeaderRow="1" firstDataRow="1" firstDataCol="1"/>
  <pivotFields count="8"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showAll="0" compact="0"/>
    <pivotField axis="axisRow" showAll="0" defaultSubtotal="0" compact="0" outline="0">
      <items count="4">
        <item x="0"/>
        <item x="1"/>
        <item x="2"/>
        <item x="3"/>
      </items>
    </pivotField>
  </pivotFields>
  <rowFields count="1">
    <field x="7"/>
  </rowFields>
  <colFields count="1">
    <field x="-2"/>
  </colFields>
  <dataFields count="1">
    <dataField fld="5" subtotal="average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0" width="12.9"/>
    <col collapsed="false" customWidth="false" hidden="false" outlineLevel="0" max="2" min="2" style="0" width="11.52"/>
    <col collapsed="false" customWidth="true" hidden="false" outlineLevel="0" max="3" min="3" style="0" width="16.39"/>
    <col collapsed="false" customWidth="true" hidden="false" outlineLevel="0" max="4" min="4" style="0" width="13.36"/>
    <col collapsed="false" customWidth="false" hidden="false" outlineLevel="0" max="5" min="5" style="0" width="11.52"/>
    <col collapsed="false" customWidth="true" hidden="false" outlineLevel="0" max="6" min="6" style="0" width="17.52"/>
    <col collapsed="false" customWidth="true" hidden="false" outlineLevel="0" max="7" min="7" style="0" width="23.1"/>
    <col collapsed="false" customWidth="true" hidden="false" outlineLevel="0" max="8" min="8" style="0" width="18.77"/>
    <col collapsed="false" customWidth="false" hidden="false" outlineLevel="0" max="9" min="9" style="0" width="11.52"/>
    <col collapsed="false" customWidth="true" hidden="false" outlineLevel="0" max="10" min="10" style="0" width="17.0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1" t="n">
        <v>36101</v>
      </c>
      <c r="D2" s="0" t="s">
        <v>10</v>
      </c>
      <c r="E2" s="0" t="s">
        <v>11</v>
      </c>
      <c r="F2" s="0" t="n">
        <v>8972</v>
      </c>
      <c r="G2" s="0" t="n">
        <v>4</v>
      </c>
      <c r="H2" s="0" t="n">
        <f aca="true">DATEDIF(C2,NOW(),"y")</f>
        <v>23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1" t="n">
        <v>35874</v>
      </c>
      <c r="D3" s="0" t="s">
        <v>14</v>
      </c>
      <c r="E3" s="0" t="s">
        <v>10</v>
      </c>
      <c r="F3" s="0" t="n">
        <v>10200</v>
      </c>
      <c r="G3" s="0" t="n">
        <v>7</v>
      </c>
      <c r="H3" s="0" t="n">
        <f aca="true">DATEDIF(C3,NOW(),"y")</f>
        <v>23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1" t="n">
        <v>34701</v>
      </c>
      <c r="D4" s="0" t="s">
        <v>17</v>
      </c>
      <c r="E4" s="0" t="s">
        <v>18</v>
      </c>
      <c r="F4" s="0" t="n">
        <v>5812</v>
      </c>
      <c r="G4" s="0" t="n">
        <v>6</v>
      </c>
      <c r="H4" s="0" t="n">
        <f aca="true">DATEDIF(C4,NOW(),"y")</f>
        <v>26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1" t="n">
        <v>35514</v>
      </c>
      <c r="D5" s="0" t="s">
        <v>21</v>
      </c>
      <c r="E5" s="0" t="s">
        <v>22</v>
      </c>
      <c r="F5" s="0" t="n">
        <v>7812</v>
      </c>
      <c r="G5" s="0" t="n">
        <v>6</v>
      </c>
      <c r="H5" s="0" t="n">
        <f aca="true">DATEDIF(C5,NOW(),"y")</f>
        <v>24</v>
      </c>
    </row>
    <row r="6" customFormat="false" ht="12.8" hidden="false" customHeight="false" outlineLevel="0" collapsed="false">
      <c r="A6" s="0" t="s">
        <v>23</v>
      </c>
      <c r="B6" s="0" t="s">
        <v>24</v>
      </c>
      <c r="C6" s="1" t="n">
        <v>36108</v>
      </c>
      <c r="D6" s="0" t="s">
        <v>25</v>
      </c>
      <c r="E6" s="0" t="s">
        <v>11</v>
      </c>
      <c r="F6" s="0" t="n">
        <v>7400</v>
      </c>
      <c r="G6" s="0" t="n">
        <v>5</v>
      </c>
      <c r="H6" s="0" t="n">
        <f aca="true">DATEDIF(C6,NOW(),"y")</f>
        <v>23</v>
      </c>
    </row>
    <row r="7" customFormat="false" ht="12.8" hidden="false" customHeight="false" outlineLevel="0" collapsed="false">
      <c r="A7" s="0" t="s">
        <v>26</v>
      </c>
      <c r="B7" s="0" t="s">
        <v>27</v>
      </c>
      <c r="C7" s="1" t="n">
        <v>34735</v>
      </c>
      <c r="D7" s="2" t="s">
        <v>28</v>
      </c>
      <c r="E7" s="0" t="s">
        <v>11</v>
      </c>
      <c r="F7" s="0" t="n">
        <v>4900</v>
      </c>
      <c r="G7" s="0" t="n">
        <v>4</v>
      </c>
      <c r="H7" s="0" t="n">
        <f aca="true">DATEDIF(C7,NOW(),"y")</f>
        <v>26</v>
      </c>
    </row>
    <row r="8" customFormat="false" ht="12.8" hidden="false" customHeight="false" outlineLevel="0" collapsed="false">
      <c r="A8" s="0" t="s">
        <v>29</v>
      </c>
      <c r="B8" s="0" t="s">
        <v>9</v>
      </c>
      <c r="C8" s="1" t="n">
        <v>35230</v>
      </c>
      <c r="D8" s="0" t="s">
        <v>17</v>
      </c>
      <c r="E8" s="0" t="s">
        <v>11</v>
      </c>
      <c r="F8" s="0" t="n">
        <v>11000</v>
      </c>
      <c r="G8" s="0" t="n">
        <v>6</v>
      </c>
      <c r="H8" s="0" t="n">
        <f aca="true">DATEDIF(C8,NOW(),"y")</f>
        <v>25</v>
      </c>
    </row>
    <row r="9" customFormat="false" ht="12.8" hidden="false" customHeight="false" outlineLevel="0" collapsed="false">
      <c r="A9" s="0" t="s">
        <v>30</v>
      </c>
      <c r="B9" s="0" t="s">
        <v>31</v>
      </c>
      <c r="C9" s="1" t="n">
        <v>35053</v>
      </c>
      <c r="D9" s="0" t="s">
        <v>32</v>
      </c>
      <c r="E9" s="0" t="s">
        <v>10</v>
      </c>
      <c r="F9" s="0" t="n">
        <v>5812</v>
      </c>
      <c r="G9" s="0" t="n">
        <v>5</v>
      </c>
      <c r="H9" s="0" t="n">
        <f aca="true">DATEDIF(C9,NOW(),"y")</f>
        <v>25</v>
      </c>
    </row>
    <row r="10" customFormat="false" ht="12.8" hidden="false" customHeight="false" outlineLevel="0" collapsed="false">
      <c r="A10" s="0" t="s">
        <v>33</v>
      </c>
      <c r="B10" s="0" t="s">
        <v>34</v>
      </c>
      <c r="C10" s="1" t="n">
        <v>35873</v>
      </c>
      <c r="D10" s="0" t="s">
        <v>35</v>
      </c>
      <c r="E10" s="0" t="s">
        <v>11</v>
      </c>
      <c r="F10" s="0" t="n">
        <v>9905</v>
      </c>
      <c r="G10" s="0" t="n">
        <v>3</v>
      </c>
      <c r="H10" s="0" t="n">
        <f aca="true">DATEDIF(C10,NOW(),"y")</f>
        <v>23</v>
      </c>
    </row>
    <row r="11" customFormat="false" ht="12.8" hidden="false" customHeight="false" outlineLevel="0" collapsed="false">
      <c r="A11" s="0" t="s">
        <v>36</v>
      </c>
      <c r="B11" s="0" t="s">
        <v>37</v>
      </c>
      <c r="C11" s="1" t="n">
        <v>35683</v>
      </c>
      <c r="D11" s="0" t="s">
        <v>38</v>
      </c>
      <c r="E11" s="0" t="s">
        <v>17</v>
      </c>
      <c r="F11" s="0" t="n">
        <v>5812</v>
      </c>
      <c r="G11" s="0" t="n">
        <v>6</v>
      </c>
      <c r="H11" s="0" t="n">
        <f aca="true">DATEDIF(C11,NOW(),"y")</f>
        <v>24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1" t="n">
        <v>35232</v>
      </c>
      <c r="D12" s="0" t="s">
        <v>41</v>
      </c>
      <c r="E12" s="0" t="s">
        <v>11</v>
      </c>
      <c r="F12" s="0" t="n">
        <v>8000</v>
      </c>
      <c r="G12" s="0" t="n">
        <v>9</v>
      </c>
      <c r="H12" s="0" t="n">
        <f aca="true">DATEDIF(C12,NOW(),"y")</f>
        <v>25</v>
      </c>
    </row>
    <row r="13" customFormat="false" ht="12.8" hidden="false" customHeight="false" outlineLevel="0" collapsed="false">
      <c r="A13" s="0" t="s">
        <v>42</v>
      </c>
      <c r="B13" s="0" t="s">
        <v>43</v>
      </c>
      <c r="C13" s="1" t="n">
        <v>34932</v>
      </c>
      <c r="D13" s="0" t="s">
        <v>17</v>
      </c>
      <c r="E13" s="0" t="s">
        <v>11</v>
      </c>
      <c r="F13" s="0" t="n">
        <v>11600</v>
      </c>
      <c r="G13" s="0" t="n">
        <v>6</v>
      </c>
      <c r="H13" s="0" t="n">
        <f aca="true">DATEDIF(C13,NOW(),"y")</f>
        <v>26</v>
      </c>
    </row>
    <row r="14" customFormat="false" ht="12.8" hidden="false" customHeight="false" outlineLevel="0" collapsed="false">
      <c r="A14" s="0" t="s">
        <v>44</v>
      </c>
      <c r="B14" s="0" t="s">
        <v>45</v>
      </c>
      <c r="C14" s="1" t="n">
        <v>34744</v>
      </c>
      <c r="D14" s="0" t="s">
        <v>46</v>
      </c>
      <c r="E14" s="0" t="s">
        <v>47</v>
      </c>
      <c r="F14" s="0" t="n">
        <v>7776</v>
      </c>
      <c r="G14" s="0" t="n">
        <v>4</v>
      </c>
      <c r="H14" s="0" t="n">
        <f aca="true">DATEDIF(C14,NOW(),"y")</f>
        <v>26</v>
      </c>
    </row>
    <row r="15" customFormat="false" ht="12.8" hidden="false" customHeight="false" outlineLevel="0" collapsed="false">
      <c r="A15" s="0" t="s">
        <v>48</v>
      </c>
      <c r="B15" s="0" t="s">
        <v>49</v>
      </c>
      <c r="C15" s="1" t="n">
        <v>35561</v>
      </c>
      <c r="D15" s="0" t="s">
        <v>50</v>
      </c>
      <c r="E15" s="0" t="s">
        <v>51</v>
      </c>
      <c r="F15" s="0" t="n">
        <v>14400</v>
      </c>
      <c r="G15" s="0" t="n">
        <v>4</v>
      </c>
      <c r="H15" s="0" t="n">
        <f aca="true">DATEDIF(C15,NOW(),"y")</f>
        <v>24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1" t="n">
        <v>35019</v>
      </c>
      <c r="D16" s="0" t="s">
        <v>10</v>
      </c>
      <c r="E16" s="0" t="s">
        <v>21</v>
      </c>
      <c r="F16" s="0" t="n">
        <v>5812</v>
      </c>
      <c r="G16" s="0" t="n">
        <v>7</v>
      </c>
      <c r="H16" s="0" t="n">
        <f aca="true">DATEDIF(C16,NOW(),"y")</f>
        <v>26</v>
      </c>
    </row>
    <row r="17" customFormat="false" ht="12.8" hidden="false" customHeight="false" outlineLevel="0" collapsed="false">
      <c r="A17" s="0" t="s">
        <v>54</v>
      </c>
      <c r="B17" s="0" t="s">
        <v>55</v>
      </c>
      <c r="C17" s="1" t="n">
        <v>35277</v>
      </c>
      <c r="D17" s="0" t="s">
        <v>56</v>
      </c>
      <c r="E17" s="0" t="s">
        <v>11</v>
      </c>
      <c r="F17" s="0" t="n">
        <v>3500</v>
      </c>
      <c r="G17" s="0" t="n">
        <v>9</v>
      </c>
      <c r="H17" s="0" t="n">
        <f aca="true">DATEDIF(C17,NOW(),"y")</f>
        <v>25</v>
      </c>
    </row>
    <row r="18" customFormat="false" ht="12.8" hidden="false" customHeight="false" outlineLevel="0" collapsed="false">
      <c r="A18" s="0" t="s">
        <v>57</v>
      </c>
      <c r="B18" s="0" t="s">
        <v>58</v>
      </c>
      <c r="C18" s="1" t="n">
        <v>35645</v>
      </c>
      <c r="D18" s="0" t="s">
        <v>17</v>
      </c>
      <c r="E18" s="0" t="s">
        <v>56</v>
      </c>
      <c r="F18" s="0" t="n">
        <v>6000</v>
      </c>
      <c r="G18" s="0" t="n">
        <v>4</v>
      </c>
      <c r="H18" s="0" t="n">
        <f aca="true">DATEDIF(C18,NOW(),"y")</f>
        <v>24</v>
      </c>
    </row>
    <row r="19" customFormat="false" ht="12.8" hidden="false" customHeight="false" outlineLevel="0" collapsed="false">
      <c r="A19" s="0" t="s">
        <v>59</v>
      </c>
      <c r="B19" s="0" t="s">
        <v>60</v>
      </c>
      <c r="C19" s="1" t="n">
        <v>35657</v>
      </c>
      <c r="D19" s="0" t="s">
        <v>61</v>
      </c>
      <c r="E19" s="0" t="s">
        <v>11</v>
      </c>
      <c r="F19" s="0" t="n">
        <v>5812</v>
      </c>
      <c r="G19" s="0" t="n">
        <v>6</v>
      </c>
      <c r="H19" s="0" t="n">
        <f aca="true">DATEDIF(C19,NOW(),"y")</f>
        <v>24</v>
      </c>
    </row>
    <row r="20" customFormat="false" ht="12.8" hidden="false" customHeight="false" outlineLevel="0" collapsed="false">
      <c r="A20" s="0" t="s">
        <v>62</v>
      </c>
      <c r="B20" s="0" t="s">
        <v>63</v>
      </c>
      <c r="C20" s="1" t="n">
        <v>36058</v>
      </c>
      <c r="D20" s="0" t="s">
        <v>64</v>
      </c>
      <c r="E20" s="2" t="s">
        <v>65</v>
      </c>
      <c r="F20" s="0" t="n">
        <v>15300</v>
      </c>
      <c r="G20" s="0" t="n">
        <v>6</v>
      </c>
      <c r="H20" s="0" t="n">
        <f aca="true">DATEDIF(C20,NOW(),"y")</f>
        <v>23</v>
      </c>
    </row>
    <row r="21" customFormat="false" ht="12.8" hidden="false" customHeight="false" outlineLevel="0" collapsed="false">
      <c r="A21" s="0" t="s">
        <v>66</v>
      </c>
      <c r="B21" s="0" t="s">
        <v>67</v>
      </c>
      <c r="C21" s="1" t="n">
        <v>34792</v>
      </c>
      <c r="D21" s="0" t="s">
        <v>65</v>
      </c>
      <c r="E21" s="0" t="s">
        <v>11</v>
      </c>
      <c r="F21" s="0" t="n">
        <v>7000</v>
      </c>
      <c r="G21" s="0" t="n">
        <v>4</v>
      </c>
      <c r="H21" s="0" t="n">
        <f aca="true">DATEDIF(C21,NOW(),"y")</f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3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7</v>
      </c>
      <c r="B1" s="4" t="s">
        <v>68</v>
      </c>
    </row>
    <row r="2" customFormat="false" ht="12.8" hidden="false" customHeight="false" outlineLevel="0" collapsed="false">
      <c r="A2" s="5" t="n">
        <v>20</v>
      </c>
      <c r="B2" s="6" t="n">
        <v>10355.4</v>
      </c>
    </row>
    <row r="3" customFormat="false" ht="12.8" hidden="false" customHeight="false" outlineLevel="0" collapsed="false">
      <c r="A3" s="7" t="n">
        <v>21</v>
      </c>
      <c r="B3" s="8" t="n">
        <v>7967.2</v>
      </c>
    </row>
    <row r="4" customFormat="false" ht="12.8" hidden="false" customHeight="false" outlineLevel="0" collapsed="false">
      <c r="A4" s="7" t="n">
        <v>22</v>
      </c>
      <c r="B4" s="8" t="n">
        <v>7078</v>
      </c>
    </row>
    <row r="5" customFormat="false" ht="12.8" hidden="false" customHeight="false" outlineLevel="0" collapsed="false">
      <c r="A5" s="7" t="n">
        <v>23</v>
      </c>
      <c r="B5" s="9" t="n">
        <v>7150</v>
      </c>
    </row>
    <row r="6" customFormat="false" ht="12.8" hidden="false" customHeight="false" outlineLevel="0" collapsed="false">
      <c r="A6" s="10" t="s">
        <v>69</v>
      </c>
      <c r="B6" s="11" t="n">
        <v>8141.25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68"/>
    <col collapsed="false" customWidth="true" hidden="false" outlineLevel="0" max="3" min="3" style="0" width="7.92"/>
    <col collapsed="false" customWidth="true" hidden="false" outlineLevel="0" max="4" min="4" style="0" width="8.19"/>
    <col collapsed="false" customWidth="true" hidden="false" outlineLevel="0" max="5" min="5" style="0" width="9.32"/>
    <col collapsed="false" customWidth="true" hidden="false" outlineLevel="0" max="6" min="6" style="0" width="6.11"/>
    <col collapsed="false" customWidth="true" hidden="false" outlineLevel="0" max="7" min="7" style="0" width="7.64"/>
    <col collapsed="false" customWidth="true" hidden="false" outlineLevel="0" max="8" min="8" style="0" width="8.75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2"/>
      <c r="B1" s="2" t="s">
        <v>21</v>
      </c>
      <c r="C1" s="2" t="s">
        <v>51</v>
      </c>
      <c r="D1" s="2" t="s">
        <v>70</v>
      </c>
      <c r="E1" s="2" t="s">
        <v>10</v>
      </c>
      <c r="F1" s="2" t="s">
        <v>32</v>
      </c>
      <c r="G1" s="2" t="s">
        <v>50</v>
      </c>
      <c r="H1" s="2" t="s">
        <v>71</v>
      </c>
      <c r="I1" s="2" t="s">
        <v>28</v>
      </c>
      <c r="J1" s="2" t="s">
        <v>46</v>
      </c>
      <c r="K1" s="2" t="s">
        <v>72</v>
      </c>
      <c r="L1" s="2" t="s">
        <v>73</v>
      </c>
      <c r="M1" s="2" t="s">
        <v>22</v>
      </c>
      <c r="N1" s="2" t="s">
        <v>25</v>
      </c>
      <c r="O1" s="2" t="s">
        <v>56</v>
      </c>
      <c r="P1" s="2" t="s">
        <v>74</v>
      </c>
      <c r="Q1" s="2" t="s">
        <v>41</v>
      </c>
      <c r="R1" s="2" t="s">
        <v>14</v>
      </c>
      <c r="S1" s="2" t="s">
        <v>35</v>
      </c>
      <c r="T1" s="2" t="s">
        <v>17</v>
      </c>
      <c r="U1" s="2" t="s">
        <v>64</v>
      </c>
      <c r="V1" s="2" t="s">
        <v>47</v>
      </c>
      <c r="W1" s="2" t="s">
        <v>75</v>
      </c>
      <c r="X1" s="2" t="s">
        <v>38</v>
      </c>
      <c r="Y1" s="2" t="s">
        <v>65</v>
      </c>
      <c r="Z1" s="2" t="s">
        <v>76</v>
      </c>
      <c r="AA1" s="2" t="s">
        <v>11</v>
      </c>
      <c r="AB1" s="2" t="s">
        <v>18</v>
      </c>
      <c r="AC1" s="2" t="s">
        <v>61</v>
      </c>
    </row>
    <row r="2" customFormat="false" ht="12.8" hidden="false" customHeight="false" outlineLevel="0" collapsed="false">
      <c r="A2" s="2" t="s">
        <v>21</v>
      </c>
      <c r="B2" s="12" t="n">
        <v>0</v>
      </c>
      <c r="C2" s="2" t="n">
        <v>369</v>
      </c>
      <c r="D2" s="2" t="n">
        <v>862</v>
      </c>
      <c r="E2" s="2" t="n">
        <v>679</v>
      </c>
      <c r="F2" s="2" t="n">
        <v>619</v>
      </c>
      <c r="G2" s="2" t="n">
        <v>159</v>
      </c>
      <c r="H2" s="2" t="n">
        <v>366</v>
      </c>
      <c r="I2" s="2" t="n">
        <v>524</v>
      </c>
      <c r="J2" s="2" t="n">
        <v>417</v>
      </c>
      <c r="K2" s="2" t="n">
        <v>674</v>
      </c>
      <c r="L2" s="2" t="n">
        <v>180</v>
      </c>
      <c r="M2" s="2" t="n">
        <v>113</v>
      </c>
      <c r="N2" s="2" t="n">
        <v>587</v>
      </c>
      <c r="O2" s="2" t="n">
        <v>910</v>
      </c>
      <c r="P2" s="2" t="n">
        <v>880</v>
      </c>
      <c r="Q2" s="2" t="n">
        <v>358</v>
      </c>
      <c r="R2" s="2" t="n">
        <v>489</v>
      </c>
      <c r="S2" s="2" t="n">
        <v>1067</v>
      </c>
      <c r="T2" s="2" t="n">
        <v>130</v>
      </c>
      <c r="U2" s="2" t="n">
        <v>1043</v>
      </c>
      <c r="V2" s="2" t="n">
        <v>167</v>
      </c>
      <c r="W2" s="2" t="n">
        <v>411</v>
      </c>
      <c r="X2" s="2" t="n">
        <v>117</v>
      </c>
      <c r="Y2" s="2" t="n">
        <v>660</v>
      </c>
      <c r="Z2" s="2" t="n">
        <v>498</v>
      </c>
      <c r="AA2" s="2" t="n">
        <v>827</v>
      </c>
      <c r="AB2" s="2" t="n">
        <v>352</v>
      </c>
      <c r="AC2" s="2" t="n">
        <v>485</v>
      </c>
    </row>
    <row r="3" customFormat="false" ht="12.8" hidden="false" customHeight="false" outlineLevel="0" collapsed="false">
      <c r="A3" s="2" t="s">
        <v>51</v>
      </c>
      <c r="B3" s="2" t="n">
        <f aca="false">369</f>
        <v>369</v>
      </c>
      <c r="C3" s="12" t="n">
        <v>0</v>
      </c>
      <c r="D3" s="2" t="n">
        <v>518</v>
      </c>
      <c r="E3" s="2" t="n">
        <v>335</v>
      </c>
      <c r="F3" s="2" t="n">
        <v>371</v>
      </c>
      <c r="G3" s="2" t="n">
        <v>494</v>
      </c>
      <c r="H3" s="2" t="n">
        <v>290</v>
      </c>
      <c r="I3" s="2" t="n">
        <v>402</v>
      </c>
      <c r="J3" s="2" t="n">
        <v>498</v>
      </c>
      <c r="K3" s="2" t="n">
        <v>644</v>
      </c>
      <c r="L3" s="2" t="n">
        <v>297</v>
      </c>
      <c r="M3" s="2" t="n">
        <v>503</v>
      </c>
      <c r="N3" s="2" t="n">
        <v>538</v>
      </c>
      <c r="O3" s="2" t="n">
        <v>842</v>
      </c>
      <c r="P3" s="2" t="n">
        <v>692</v>
      </c>
      <c r="Q3" s="2" t="n">
        <v>602</v>
      </c>
      <c r="R3" s="2" t="n">
        <v>90</v>
      </c>
      <c r="S3" s="2" t="n">
        <v>999</v>
      </c>
      <c r="T3" s="2" t="n">
        <v>303</v>
      </c>
      <c r="U3" s="2" t="n">
        <v>762</v>
      </c>
      <c r="V3" s="2" t="n">
        <v>454</v>
      </c>
      <c r="W3" s="2" t="n">
        <v>126</v>
      </c>
      <c r="X3" s="2" t="n">
        <v>282</v>
      </c>
      <c r="Y3" s="2" t="n">
        <v>530</v>
      </c>
      <c r="Z3" s="2" t="n">
        <v>742</v>
      </c>
      <c r="AA3" s="2" t="n">
        <v>552</v>
      </c>
      <c r="AB3" s="2" t="n">
        <v>106</v>
      </c>
      <c r="AC3" s="2" t="n">
        <v>399</v>
      </c>
    </row>
    <row r="4" customFormat="false" ht="12.8" hidden="false" customHeight="false" outlineLevel="0" collapsed="false">
      <c r="A4" s="2" t="s">
        <v>70</v>
      </c>
      <c r="B4" s="2" t="n">
        <v>862</v>
      </c>
      <c r="C4" s="2" t="n">
        <v>518</v>
      </c>
      <c r="D4" s="12" t="n">
        <v>0</v>
      </c>
      <c r="E4" s="2" t="n">
        <v>183</v>
      </c>
      <c r="F4" s="2" t="n">
        <v>817</v>
      </c>
      <c r="G4" s="2" t="n">
        <v>997</v>
      </c>
      <c r="H4" s="2" t="n">
        <v>808</v>
      </c>
      <c r="I4" s="2" t="n">
        <v>555</v>
      </c>
      <c r="J4" s="2" t="n">
        <v>815</v>
      </c>
      <c r="K4" s="2" t="n">
        <v>820</v>
      </c>
      <c r="L4" s="2" t="n">
        <v>800</v>
      </c>
      <c r="M4" s="2" t="n">
        <v>975</v>
      </c>
      <c r="N4" s="2" t="n">
        <v>735</v>
      </c>
      <c r="O4" s="2" t="n">
        <v>697</v>
      </c>
      <c r="P4" s="2" t="n">
        <v>534</v>
      </c>
      <c r="Q4" s="2" t="n">
        <v>1001</v>
      </c>
      <c r="R4" s="2" t="n">
        <v>512</v>
      </c>
      <c r="S4" s="2" t="n">
        <v>879</v>
      </c>
      <c r="T4" s="2" t="n">
        <v>744</v>
      </c>
      <c r="U4" s="2" t="n">
        <v>445</v>
      </c>
      <c r="V4" s="2" t="n">
        <v>885</v>
      </c>
      <c r="W4" s="2" t="n">
        <v>618</v>
      </c>
      <c r="X4" s="2" t="n">
        <v>785</v>
      </c>
      <c r="Y4" s="2" t="n">
        <v>705</v>
      </c>
      <c r="Z4" s="2" t="n">
        <v>1141</v>
      </c>
      <c r="AA4" s="2" t="n">
        <v>308</v>
      </c>
      <c r="AB4" s="2" t="n">
        <v>510</v>
      </c>
      <c r="AC4" s="2" t="n">
        <v>609</v>
      </c>
    </row>
    <row r="5" customFormat="false" ht="12.8" hidden="false" customHeight="false" outlineLevel="0" collapsed="false">
      <c r="A5" s="2" t="s">
        <v>10</v>
      </c>
      <c r="B5" s="2" t="n">
        <v>679</v>
      </c>
      <c r="C5" s="2" t="n">
        <v>335</v>
      </c>
      <c r="D5" s="2" t="n">
        <v>183</v>
      </c>
      <c r="E5" s="12" t="n">
        <v>0</v>
      </c>
      <c r="F5" s="2" t="n">
        <v>634</v>
      </c>
      <c r="G5" s="2" t="n">
        <v>814</v>
      </c>
      <c r="H5" s="2" t="n">
        <v>625</v>
      </c>
      <c r="I5" s="2" t="n">
        <v>369</v>
      </c>
      <c r="J5" s="2" t="n">
        <v>362</v>
      </c>
      <c r="K5" s="2" t="n">
        <v>655</v>
      </c>
      <c r="L5" s="2" t="n">
        <v>617</v>
      </c>
      <c r="M5" s="2" t="n">
        <v>792</v>
      </c>
      <c r="N5" s="2" t="n">
        <v>549</v>
      </c>
      <c r="O5" s="2" t="n">
        <v>662</v>
      </c>
      <c r="P5" s="2" t="n">
        <v>499</v>
      </c>
      <c r="Q5" s="2" t="n">
        <v>818</v>
      </c>
      <c r="R5" s="2" t="n">
        <v>329</v>
      </c>
      <c r="S5" s="2" t="n">
        <v>844</v>
      </c>
      <c r="T5" s="2" t="n">
        <v>561</v>
      </c>
      <c r="U5" s="2" t="n">
        <v>460</v>
      </c>
      <c r="V5" s="2" t="n">
        <v>702</v>
      </c>
      <c r="W5" s="2" t="n">
        <v>435</v>
      </c>
      <c r="X5" s="2" t="n">
        <v>602</v>
      </c>
      <c r="Y5" s="2" t="n">
        <v>515</v>
      </c>
      <c r="Z5" s="2" t="n">
        <v>958</v>
      </c>
      <c r="AA5" s="2" t="n">
        <v>250</v>
      </c>
      <c r="AB5" s="2" t="n">
        <v>327</v>
      </c>
      <c r="AC5" s="2" t="n">
        <v>442</v>
      </c>
    </row>
    <row r="6" customFormat="false" ht="12.8" hidden="false" customHeight="false" outlineLevel="0" collapsed="false">
      <c r="A6" s="2" t="s">
        <v>32</v>
      </c>
      <c r="B6" s="2" t="n">
        <v>619</v>
      </c>
      <c r="C6" s="2" t="n">
        <v>371</v>
      </c>
      <c r="D6" s="2" t="n">
        <v>817</v>
      </c>
      <c r="E6" s="2" t="n">
        <v>634</v>
      </c>
      <c r="F6" s="12" t="n">
        <v>0</v>
      </c>
      <c r="G6" s="2" t="n">
        <v>714</v>
      </c>
      <c r="H6" s="2" t="n">
        <v>402</v>
      </c>
      <c r="I6" s="2" t="n">
        <v>752</v>
      </c>
      <c r="J6" s="2" t="n">
        <v>812</v>
      </c>
      <c r="K6" s="2" t="n">
        <v>996</v>
      </c>
      <c r="L6" s="2" t="n">
        <v>468</v>
      </c>
      <c r="M6" s="2" t="n">
        <v>723</v>
      </c>
      <c r="N6" s="2" t="n">
        <v>890</v>
      </c>
      <c r="O6" s="2" t="n">
        <v>1194</v>
      </c>
      <c r="P6" s="2" t="n">
        <v>1048</v>
      </c>
      <c r="Q6" s="2" t="n">
        <v>886</v>
      </c>
      <c r="R6" s="2" t="n">
        <v>305</v>
      </c>
      <c r="S6" s="2" t="n">
        <v>1351</v>
      </c>
      <c r="T6" s="2" t="n">
        <v>581</v>
      </c>
      <c r="U6" s="2" t="n">
        <v>1094</v>
      </c>
      <c r="V6" s="2" t="n">
        <v>734</v>
      </c>
      <c r="W6" s="2" t="n">
        <v>246</v>
      </c>
      <c r="X6" s="2" t="n">
        <v>502</v>
      </c>
      <c r="Y6" s="2" t="n">
        <v>900</v>
      </c>
      <c r="Z6" s="2" t="n">
        <v>1026</v>
      </c>
      <c r="AA6" s="2" t="n">
        <v>884</v>
      </c>
      <c r="AB6" s="2" t="n">
        <v>456</v>
      </c>
      <c r="AC6" s="2" t="n">
        <v>761</v>
      </c>
    </row>
    <row r="7" customFormat="false" ht="12.8" hidden="false" customHeight="false" outlineLevel="0" collapsed="false">
      <c r="A7" s="2" t="s">
        <v>50</v>
      </c>
      <c r="B7" s="2" t="n">
        <v>159</v>
      </c>
      <c r="C7" s="2" t="n">
        <v>494</v>
      </c>
      <c r="D7" s="2" t="n">
        <v>997</v>
      </c>
      <c r="E7" s="2" t="n">
        <v>814</v>
      </c>
      <c r="F7" s="2" t="n">
        <v>714</v>
      </c>
      <c r="G7" s="12" t="n">
        <v>0</v>
      </c>
      <c r="H7" s="2" t="n">
        <v>461</v>
      </c>
      <c r="I7" s="2" t="n">
        <v>672</v>
      </c>
      <c r="J7" s="2" t="n">
        <v>556</v>
      </c>
      <c r="K7" s="2" t="n">
        <v>840</v>
      </c>
      <c r="L7" s="2" t="n">
        <v>275</v>
      </c>
      <c r="M7" s="2" t="n">
        <v>109</v>
      </c>
      <c r="N7" s="2" t="n">
        <v>753</v>
      </c>
      <c r="O7" s="2" t="n">
        <v>1076</v>
      </c>
      <c r="P7" s="2" t="n">
        <v>1046</v>
      </c>
      <c r="Q7" s="2" t="n">
        <v>469</v>
      </c>
      <c r="R7" s="2" t="n">
        <v>584</v>
      </c>
      <c r="S7" s="2" t="n">
        <v>1233</v>
      </c>
      <c r="T7" s="2" t="n">
        <v>274</v>
      </c>
      <c r="U7" s="2" t="n">
        <v>1209</v>
      </c>
      <c r="V7" s="2" t="n">
        <v>278</v>
      </c>
      <c r="W7" s="2" t="n">
        <v>506</v>
      </c>
      <c r="X7" s="2" t="n">
        <v>212</v>
      </c>
      <c r="Y7" s="2" t="n">
        <v>800</v>
      </c>
      <c r="Z7" s="2" t="n">
        <v>609</v>
      </c>
      <c r="AA7" s="2" t="n">
        <v>967</v>
      </c>
      <c r="AB7" s="2" t="n">
        <v>487</v>
      </c>
      <c r="AC7" s="2" t="n">
        <v>633</v>
      </c>
    </row>
    <row r="8" customFormat="false" ht="12.8" hidden="false" customHeight="false" outlineLevel="0" collapsed="false">
      <c r="A8" s="2" t="s">
        <v>71</v>
      </c>
      <c r="B8" s="2" t="n">
        <v>366</v>
      </c>
      <c r="C8" s="2" t="n">
        <v>290</v>
      </c>
      <c r="D8" s="2" t="n">
        <v>808</v>
      </c>
      <c r="E8" s="2" t="n">
        <v>625</v>
      </c>
      <c r="F8" s="2" t="n">
        <v>402</v>
      </c>
      <c r="G8" s="2" t="n">
        <v>461</v>
      </c>
      <c r="H8" s="12" t="n">
        <v>0</v>
      </c>
      <c r="I8" s="2" t="n">
        <v>647</v>
      </c>
      <c r="J8" s="2" t="n">
        <v>661</v>
      </c>
      <c r="K8" s="2" t="n">
        <v>874</v>
      </c>
      <c r="L8" s="2" t="n">
        <v>215</v>
      </c>
      <c r="M8" s="2" t="n">
        <v>470</v>
      </c>
      <c r="N8" s="2" t="n">
        <v>768</v>
      </c>
      <c r="O8" s="2" t="n">
        <v>1072</v>
      </c>
      <c r="P8" s="2" t="n">
        <v>998</v>
      </c>
      <c r="Q8" s="2" t="n">
        <v>655</v>
      </c>
      <c r="R8" s="2" t="n">
        <v>310</v>
      </c>
      <c r="S8" s="2" t="n">
        <v>1229</v>
      </c>
      <c r="T8" s="2" t="n">
        <v>340</v>
      </c>
      <c r="U8" s="2" t="n">
        <v>1068</v>
      </c>
      <c r="V8" s="2" t="n">
        <v>481</v>
      </c>
      <c r="W8" s="2" t="n">
        <v>204</v>
      </c>
      <c r="X8" s="2" t="n">
        <v>249</v>
      </c>
      <c r="Y8" s="2" t="n">
        <v>860</v>
      </c>
      <c r="Z8" s="2" t="n">
        <v>795</v>
      </c>
      <c r="AA8" s="2" t="n">
        <v>858</v>
      </c>
      <c r="AB8" s="2" t="n">
        <v>351</v>
      </c>
      <c r="AC8" s="2" t="n">
        <v>639</v>
      </c>
    </row>
    <row r="9" customFormat="false" ht="12.8" hidden="false" customHeight="false" outlineLevel="0" collapsed="false">
      <c r="A9" s="2" t="s">
        <v>28</v>
      </c>
      <c r="B9" s="2" t="n">
        <v>524</v>
      </c>
      <c r="C9" s="2" t="n">
        <v>402</v>
      </c>
      <c r="D9" s="2" t="n">
        <v>555</v>
      </c>
      <c r="E9" s="2" t="n">
        <v>369</v>
      </c>
      <c r="F9" s="2" t="n">
        <v>752</v>
      </c>
      <c r="G9" s="2" t="n">
        <v>672</v>
      </c>
      <c r="H9" s="2" t="n">
        <v>647</v>
      </c>
      <c r="I9" s="12" t="n">
        <v>0</v>
      </c>
      <c r="J9" s="2" t="n">
        <v>280</v>
      </c>
      <c r="K9" s="2" t="n">
        <v>286</v>
      </c>
      <c r="L9" s="2" t="n">
        <v>586</v>
      </c>
      <c r="M9" s="2" t="n">
        <v>613</v>
      </c>
      <c r="N9" s="2" t="n">
        <v>180</v>
      </c>
      <c r="O9" s="2" t="n">
        <v>463</v>
      </c>
      <c r="P9" s="2" t="n">
        <v>367</v>
      </c>
      <c r="Q9" s="2" t="n">
        <v>472</v>
      </c>
      <c r="R9" s="2" t="n">
        <v>469</v>
      </c>
      <c r="S9" s="2" t="n">
        <v>620</v>
      </c>
      <c r="T9" s="2" t="n">
        <v>425</v>
      </c>
      <c r="U9" s="2" t="n">
        <v>464</v>
      </c>
      <c r="V9" s="2" t="n">
        <v>463</v>
      </c>
      <c r="W9" s="2" t="n">
        <v>507</v>
      </c>
      <c r="X9" s="2" t="n">
        <v>498</v>
      </c>
      <c r="Y9" s="2" t="n">
        <v>145</v>
      </c>
      <c r="Z9" s="2" t="n">
        <v>574</v>
      </c>
      <c r="AA9" s="2" t="n">
        <v>389</v>
      </c>
      <c r="AB9" s="2" t="n">
        <v>296</v>
      </c>
      <c r="AC9" s="2" t="n">
        <v>59</v>
      </c>
    </row>
    <row r="10" customFormat="false" ht="12.8" hidden="false" customHeight="false" outlineLevel="0" collapsed="false">
      <c r="A10" s="2" t="s">
        <v>46</v>
      </c>
      <c r="B10" s="2" t="n">
        <v>417</v>
      </c>
      <c r="C10" s="2" t="n">
        <v>498</v>
      </c>
      <c r="D10" s="2" t="n">
        <v>815</v>
      </c>
      <c r="E10" s="2" t="n">
        <v>362</v>
      </c>
      <c r="F10" s="2" t="n">
        <v>812</v>
      </c>
      <c r="G10" s="2" t="n">
        <v>556</v>
      </c>
      <c r="H10" s="2" t="n">
        <v>661</v>
      </c>
      <c r="I10" s="2" t="n">
        <v>280</v>
      </c>
      <c r="J10" s="12" t="n">
        <v>0</v>
      </c>
      <c r="K10" s="2" t="n">
        <v>284</v>
      </c>
      <c r="L10" s="2" t="n">
        <v>542</v>
      </c>
      <c r="M10" s="2" t="n">
        <v>471</v>
      </c>
      <c r="N10" s="2" t="n">
        <v>197</v>
      </c>
      <c r="O10" s="2" t="n">
        <v>520</v>
      </c>
      <c r="P10" s="2" t="n">
        <v>490</v>
      </c>
      <c r="Q10" s="2" t="n">
        <v>192</v>
      </c>
      <c r="R10" s="2" t="n">
        <v>588</v>
      </c>
      <c r="S10" s="2" t="n">
        <v>677</v>
      </c>
      <c r="T10" s="2" t="n">
        <v>323</v>
      </c>
      <c r="U10" s="2" t="n">
        <v>653</v>
      </c>
      <c r="V10" s="2" t="n">
        <v>278</v>
      </c>
      <c r="W10" s="2" t="n">
        <v>567</v>
      </c>
      <c r="X10" s="2" t="n">
        <v>454</v>
      </c>
      <c r="Y10" s="2" t="n">
        <v>240</v>
      </c>
      <c r="Z10" s="2" t="n">
        <v>309</v>
      </c>
      <c r="AA10" s="2" t="n">
        <v>664</v>
      </c>
      <c r="AB10" s="2" t="n">
        <v>392</v>
      </c>
      <c r="AC10" s="2" t="n">
        <v>220</v>
      </c>
    </row>
    <row r="11" customFormat="false" ht="12.8" hidden="false" customHeight="false" outlineLevel="0" collapsed="false">
      <c r="A11" s="2" t="s">
        <v>72</v>
      </c>
      <c r="B11" s="2" t="n">
        <v>674</v>
      </c>
      <c r="C11" s="2" t="n">
        <v>644</v>
      </c>
      <c r="D11" s="2" t="n">
        <v>820</v>
      </c>
      <c r="E11" s="2" t="n">
        <v>655</v>
      </c>
      <c r="F11" s="2" t="n">
        <v>996</v>
      </c>
      <c r="G11" s="2" t="n">
        <v>840</v>
      </c>
      <c r="H11" s="2" t="n">
        <v>874</v>
      </c>
      <c r="I11" s="2" t="n">
        <v>286</v>
      </c>
      <c r="J11" s="2" t="n">
        <v>284</v>
      </c>
      <c r="K11" s="12" t="n">
        <v>0</v>
      </c>
      <c r="L11" s="2" t="n">
        <v>776</v>
      </c>
      <c r="M11" s="2" t="n">
        <v>755</v>
      </c>
      <c r="N11" s="2" t="n">
        <v>106</v>
      </c>
      <c r="O11" s="2" t="n">
        <v>277</v>
      </c>
      <c r="P11" s="2" t="n">
        <v>286</v>
      </c>
      <c r="Q11" s="2" t="n">
        <v>476</v>
      </c>
      <c r="R11" s="2" t="n">
        <v>713</v>
      </c>
      <c r="S11" s="2" t="n">
        <v>337</v>
      </c>
      <c r="T11" s="2" t="n">
        <v>557</v>
      </c>
      <c r="U11" s="2" t="n">
        <v>449</v>
      </c>
      <c r="V11" s="2" t="n">
        <v>562</v>
      </c>
      <c r="W11" s="2" t="n">
        <v>751</v>
      </c>
      <c r="X11" s="2" t="n">
        <v>688</v>
      </c>
      <c r="Y11" s="2" t="n">
        <v>140</v>
      </c>
      <c r="Z11" s="2" t="n">
        <v>505</v>
      </c>
      <c r="AA11" s="2" t="n">
        <v>535</v>
      </c>
      <c r="AB11" s="2" t="n">
        <v>538</v>
      </c>
      <c r="AC11" s="2" t="n">
        <v>265</v>
      </c>
    </row>
    <row r="12" customFormat="false" ht="12.8" hidden="false" customHeight="false" outlineLevel="0" collapsed="false">
      <c r="A12" s="2" t="s">
        <v>73</v>
      </c>
      <c r="B12" s="2" t="n">
        <v>180</v>
      </c>
      <c r="C12" s="2" t="n">
        <v>297</v>
      </c>
      <c r="D12" s="2" t="n">
        <v>800</v>
      </c>
      <c r="E12" s="2" t="n">
        <v>617</v>
      </c>
      <c r="F12" s="2" t="n">
        <v>468</v>
      </c>
      <c r="G12" s="2" t="n">
        <v>275</v>
      </c>
      <c r="H12" s="2" t="n">
        <v>215</v>
      </c>
      <c r="I12" s="2" t="n">
        <v>586</v>
      </c>
      <c r="J12" s="2" t="n">
        <v>542</v>
      </c>
      <c r="K12" s="2" t="n">
        <v>776</v>
      </c>
      <c r="L12" s="12" t="n">
        <v>0</v>
      </c>
      <c r="M12" s="2" t="n">
        <v>284</v>
      </c>
      <c r="N12" s="2" t="n">
        <v>676</v>
      </c>
      <c r="O12" s="2" t="n">
        <v>980</v>
      </c>
      <c r="P12" s="2" t="n">
        <v>950</v>
      </c>
      <c r="Q12" s="2" t="n">
        <v>511</v>
      </c>
      <c r="R12" s="2" t="n">
        <v>357</v>
      </c>
      <c r="S12" s="2" t="n">
        <v>1137</v>
      </c>
      <c r="T12" s="2" t="n">
        <v>211</v>
      </c>
      <c r="U12" s="2" t="n">
        <v>1062</v>
      </c>
      <c r="V12" s="2" t="n">
        <v>320</v>
      </c>
      <c r="W12" s="2" t="n">
        <v>269</v>
      </c>
      <c r="X12" s="2" t="n">
        <v>88</v>
      </c>
      <c r="Y12" s="2" t="n">
        <v>710</v>
      </c>
      <c r="Z12" s="2" t="n">
        <v>651</v>
      </c>
      <c r="AA12" s="2" t="n">
        <v>852</v>
      </c>
      <c r="AB12" s="2" t="n">
        <v>290</v>
      </c>
      <c r="AC12" s="2" t="n">
        <v>547</v>
      </c>
    </row>
    <row r="13" customFormat="false" ht="12.8" hidden="false" customHeight="false" outlineLevel="0" collapsed="false">
      <c r="A13" s="2" t="s">
        <v>22</v>
      </c>
      <c r="B13" s="2" t="n">
        <v>113</v>
      </c>
      <c r="C13" s="2" t="n">
        <v>503</v>
      </c>
      <c r="D13" s="2" t="n">
        <v>975</v>
      </c>
      <c r="E13" s="2" t="n">
        <v>792</v>
      </c>
      <c r="F13" s="2" t="n">
        <v>723</v>
      </c>
      <c r="G13" s="2" t="n">
        <v>109</v>
      </c>
      <c r="H13" s="2" t="n">
        <v>470</v>
      </c>
      <c r="I13" s="2" t="n">
        <v>613</v>
      </c>
      <c r="J13" s="2" t="n">
        <v>471</v>
      </c>
      <c r="K13" s="2" t="n">
        <v>755</v>
      </c>
      <c r="L13" s="2" t="n">
        <v>284</v>
      </c>
      <c r="M13" s="12" t="n">
        <v>0</v>
      </c>
      <c r="N13" s="2" t="n">
        <v>668</v>
      </c>
      <c r="O13" s="2" t="n">
        <v>991</v>
      </c>
      <c r="P13" s="2" t="n">
        <v>961</v>
      </c>
      <c r="Q13" s="2" t="n">
        <v>384</v>
      </c>
      <c r="R13" s="2" t="n">
        <v>593</v>
      </c>
      <c r="S13" s="2" t="n">
        <v>1148</v>
      </c>
      <c r="T13" s="2" t="n">
        <v>223</v>
      </c>
      <c r="U13" s="2" t="n">
        <v>1124</v>
      </c>
      <c r="V13" s="2" t="n">
        <v>193</v>
      </c>
      <c r="W13" s="2" t="n">
        <v>515</v>
      </c>
      <c r="X13" s="2" t="n">
        <v>221</v>
      </c>
      <c r="Y13" s="2" t="n">
        <v>736</v>
      </c>
      <c r="Z13" s="2" t="n">
        <v>524</v>
      </c>
      <c r="AA13" s="2" t="n">
        <v>940</v>
      </c>
      <c r="AB13" s="2" t="n">
        <v>465</v>
      </c>
      <c r="AC13" s="2" t="n">
        <v>574</v>
      </c>
    </row>
    <row r="14" customFormat="false" ht="12.8" hidden="false" customHeight="false" outlineLevel="0" collapsed="false">
      <c r="A14" s="2" t="s">
        <v>25</v>
      </c>
      <c r="B14" s="2" t="n">
        <v>587</v>
      </c>
      <c r="C14" s="2" t="n">
        <v>538</v>
      </c>
      <c r="D14" s="2" t="n">
        <v>735</v>
      </c>
      <c r="E14" s="2" t="n">
        <v>549</v>
      </c>
      <c r="F14" s="2" t="n">
        <v>890</v>
      </c>
      <c r="G14" s="2" t="n">
        <v>753</v>
      </c>
      <c r="H14" s="2" t="n">
        <v>768</v>
      </c>
      <c r="I14" s="2" t="n">
        <v>180</v>
      </c>
      <c r="J14" s="2" t="n">
        <v>197</v>
      </c>
      <c r="K14" s="2" t="n">
        <v>106</v>
      </c>
      <c r="L14" s="2" t="n">
        <v>676</v>
      </c>
      <c r="M14" s="2" t="n">
        <v>668</v>
      </c>
      <c r="N14" s="12" t="n">
        <v>0</v>
      </c>
      <c r="O14" s="2" t="n">
        <v>323</v>
      </c>
      <c r="P14" s="2" t="n">
        <v>293</v>
      </c>
      <c r="Q14" s="2" t="n">
        <v>412</v>
      </c>
      <c r="R14" s="2" t="n">
        <v>607</v>
      </c>
      <c r="S14" s="2" t="n">
        <v>480</v>
      </c>
      <c r="T14" s="2" t="n">
        <v>470</v>
      </c>
      <c r="U14" s="2" t="n">
        <v>456</v>
      </c>
      <c r="V14" s="2" t="n">
        <v>475</v>
      </c>
      <c r="W14" s="2" t="n">
        <v>645</v>
      </c>
      <c r="X14" s="2" t="n">
        <v>588</v>
      </c>
      <c r="Y14" s="2" t="n">
        <v>57</v>
      </c>
      <c r="Z14" s="2" t="n">
        <v>434</v>
      </c>
      <c r="AA14" s="2" t="n">
        <v>542</v>
      </c>
      <c r="AB14" s="2" t="n">
        <v>432</v>
      </c>
      <c r="AC14" s="2" t="n">
        <v>159</v>
      </c>
    </row>
    <row r="15" customFormat="false" ht="12.8" hidden="false" customHeight="false" outlineLevel="0" collapsed="false">
      <c r="A15" s="2" t="s">
        <v>56</v>
      </c>
      <c r="B15" s="2" t="n">
        <v>910</v>
      </c>
      <c r="C15" s="2" t="n">
        <v>842</v>
      </c>
      <c r="D15" s="2" t="n">
        <v>697</v>
      </c>
      <c r="E15" s="2" t="n">
        <v>662</v>
      </c>
      <c r="F15" s="2" t="n">
        <v>1194</v>
      </c>
      <c r="G15" s="2" t="n">
        <v>1076</v>
      </c>
      <c r="H15" s="2" t="n">
        <v>1072</v>
      </c>
      <c r="I15" s="2" t="n">
        <v>463</v>
      </c>
      <c r="J15" s="2" t="n">
        <v>520</v>
      </c>
      <c r="K15" s="2" t="n">
        <v>277</v>
      </c>
      <c r="L15" s="2" t="n">
        <v>980</v>
      </c>
      <c r="M15" s="2" t="n">
        <v>991</v>
      </c>
      <c r="N15" s="2" t="n">
        <v>323</v>
      </c>
      <c r="O15" s="12" t="n">
        <v>0</v>
      </c>
      <c r="P15" s="2" t="n">
        <v>163</v>
      </c>
      <c r="Q15" s="2" t="n">
        <v>712</v>
      </c>
      <c r="R15" s="2" t="n">
        <v>911</v>
      </c>
      <c r="S15" s="2" t="n">
        <v>197</v>
      </c>
      <c r="T15" s="2" t="n">
        <v>793</v>
      </c>
      <c r="U15" s="2" t="n">
        <v>326</v>
      </c>
      <c r="V15" s="2" t="n">
        <v>798</v>
      </c>
      <c r="W15" s="2" t="n">
        <v>949</v>
      </c>
      <c r="X15" s="2" t="n">
        <v>892</v>
      </c>
      <c r="Y15" s="2" t="n">
        <v>330</v>
      </c>
      <c r="Z15" s="2" t="n">
        <v>757</v>
      </c>
      <c r="AA15" s="2" t="n">
        <v>412</v>
      </c>
      <c r="AB15" s="2" t="n">
        <v>736</v>
      </c>
      <c r="AC15" s="2" t="n">
        <v>457</v>
      </c>
    </row>
    <row r="16" customFormat="false" ht="12.8" hidden="false" customHeight="false" outlineLevel="0" collapsed="false">
      <c r="A16" s="2" t="s">
        <v>74</v>
      </c>
      <c r="B16" s="2" t="n">
        <v>880</v>
      </c>
      <c r="C16" s="2" t="n">
        <v>692</v>
      </c>
      <c r="D16" s="2" t="n">
        <v>534</v>
      </c>
      <c r="E16" s="2" t="n">
        <v>499</v>
      </c>
      <c r="F16" s="2" t="n">
        <v>1048</v>
      </c>
      <c r="G16" s="2" t="n">
        <v>1046</v>
      </c>
      <c r="H16" s="2" t="n">
        <v>998</v>
      </c>
      <c r="I16" s="2" t="n">
        <v>367</v>
      </c>
      <c r="J16" s="2" t="n">
        <v>490</v>
      </c>
      <c r="K16" s="2" t="n">
        <v>286</v>
      </c>
      <c r="L16" s="2" t="n">
        <v>950</v>
      </c>
      <c r="M16" s="2" t="n">
        <v>961</v>
      </c>
      <c r="N16" s="2" t="n">
        <v>293</v>
      </c>
      <c r="O16" s="2" t="n">
        <v>163</v>
      </c>
      <c r="P16" s="12" t="n">
        <v>0</v>
      </c>
      <c r="Q16" s="2" t="n">
        <v>682</v>
      </c>
      <c r="R16" s="2" t="n">
        <v>743</v>
      </c>
      <c r="S16" s="2" t="n">
        <v>345</v>
      </c>
      <c r="T16" s="2" t="n">
        <v>763</v>
      </c>
      <c r="U16" s="2" t="n">
        <v>163</v>
      </c>
      <c r="V16" s="2" t="n">
        <v>768</v>
      </c>
      <c r="W16" s="2" t="n">
        <v>818</v>
      </c>
      <c r="X16" s="2" t="n">
        <v>862</v>
      </c>
      <c r="Y16" s="2" t="n">
        <v>323</v>
      </c>
      <c r="Z16" s="2" t="n">
        <v>727</v>
      </c>
      <c r="AA16" s="2" t="n">
        <v>249</v>
      </c>
      <c r="AB16" s="2" t="n">
        <v>647</v>
      </c>
      <c r="AC16" s="2" t="n">
        <v>427</v>
      </c>
    </row>
    <row r="17" customFormat="false" ht="12.8" hidden="false" customHeight="false" outlineLevel="0" collapsed="false">
      <c r="A17" s="2" t="s">
        <v>41</v>
      </c>
      <c r="B17" s="2" t="n">
        <v>358</v>
      </c>
      <c r="C17" s="2" t="n">
        <v>602</v>
      </c>
      <c r="D17" s="2" t="n">
        <v>1001</v>
      </c>
      <c r="E17" s="2" t="n">
        <v>818</v>
      </c>
      <c r="F17" s="2" t="n">
        <v>886</v>
      </c>
      <c r="G17" s="2" t="n">
        <v>469</v>
      </c>
      <c r="H17" s="2" t="n">
        <v>655</v>
      </c>
      <c r="I17" s="2" t="n">
        <v>472</v>
      </c>
      <c r="J17" s="2" t="n">
        <v>192</v>
      </c>
      <c r="K17" s="2" t="n">
        <v>476</v>
      </c>
      <c r="L17" s="2" t="n">
        <v>511</v>
      </c>
      <c r="M17" s="2" t="n">
        <v>384</v>
      </c>
      <c r="N17" s="2" t="n">
        <v>412</v>
      </c>
      <c r="O17" s="2" t="n">
        <v>712</v>
      </c>
      <c r="P17" s="2" t="n">
        <v>682</v>
      </c>
      <c r="Q17" s="12" t="n">
        <v>0</v>
      </c>
      <c r="R17" s="2" t="n">
        <v>692</v>
      </c>
      <c r="S17" s="2" t="n">
        <v>869</v>
      </c>
      <c r="T17" s="2" t="n">
        <v>308</v>
      </c>
      <c r="U17" s="2" t="n">
        <v>845</v>
      </c>
      <c r="V17" s="2" t="n">
        <v>191</v>
      </c>
      <c r="W17" s="2" t="n">
        <v>659</v>
      </c>
      <c r="X17" s="2" t="n">
        <v>423</v>
      </c>
      <c r="Y17" s="2" t="n">
        <v>460</v>
      </c>
      <c r="Z17" s="2" t="n">
        <v>140</v>
      </c>
      <c r="AA17" s="2" t="n">
        <v>856</v>
      </c>
      <c r="AB17" s="2" t="n">
        <v>491</v>
      </c>
      <c r="AC17" s="2" t="n">
        <v>412</v>
      </c>
    </row>
    <row r="18" customFormat="false" ht="12.8" hidden="false" customHeight="false" outlineLevel="0" collapsed="false">
      <c r="A18" s="2" t="s">
        <v>14</v>
      </c>
      <c r="B18" s="2" t="n">
        <v>489</v>
      </c>
      <c r="C18" s="2" t="n">
        <v>90</v>
      </c>
      <c r="D18" s="2" t="n">
        <v>512</v>
      </c>
      <c r="E18" s="2" t="n">
        <v>329</v>
      </c>
      <c r="F18" s="2" t="n">
        <v>305</v>
      </c>
      <c r="G18" s="2" t="n">
        <v>584</v>
      </c>
      <c r="H18" s="2" t="n">
        <v>310</v>
      </c>
      <c r="I18" s="2" t="n">
        <v>469</v>
      </c>
      <c r="J18" s="2" t="n">
        <v>588</v>
      </c>
      <c r="K18" s="2" t="n">
        <v>713</v>
      </c>
      <c r="L18" s="2" t="n">
        <v>357</v>
      </c>
      <c r="M18" s="2" t="n">
        <v>593</v>
      </c>
      <c r="N18" s="2" t="n">
        <v>607</v>
      </c>
      <c r="O18" s="2" t="n">
        <v>911</v>
      </c>
      <c r="P18" s="2" t="n">
        <v>743</v>
      </c>
      <c r="Q18" s="2" t="n">
        <v>692</v>
      </c>
      <c r="R18" s="12" t="n">
        <v>0</v>
      </c>
      <c r="S18" s="2" t="n">
        <v>1068</v>
      </c>
      <c r="T18" s="2" t="n">
        <v>393</v>
      </c>
      <c r="U18" s="2" t="n">
        <v>789</v>
      </c>
      <c r="V18" s="2" t="n">
        <v>544</v>
      </c>
      <c r="W18" s="2" t="n">
        <v>106</v>
      </c>
      <c r="X18" s="2" t="n">
        <v>372</v>
      </c>
      <c r="Y18" s="2" t="n">
        <v>607</v>
      </c>
      <c r="Z18" s="2" t="n">
        <v>832</v>
      </c>
      <c r="AA18" s="2" t="n">
        <v>579</v>
      </c>
      <c r="AB18" s="2" t="n">
        <v>196</v>
      </c>
      <c r="AC18" s="2" t="n">
        <v>466</v>
      </c>
    </row>
    <row r="19" customFormat="false" ht="12.8" hidden="false" customHeight="false" outlineLevel="0" collapsed="false">
      <c r="A19" s="2" t="s">
        <v>35</v>
      </c>
      <c r="B19" s="2" t="n">
        <v>1067</v>
      </c>
      <c r="C19" s="2" t="n">
        <v>999</v>
      </c>
      <c r="D19" s="2" t="n">
        <v>879</v>
      </c>
      <c r="E19" s="2" t="n">
        <v>844</v>
      </c>
      <c r="F19" s="2" t="n">
        <v>1351</v>
      </c>
      <c r="G19" s="2" t="n">
        <v>1233</v>
      </c>
      <c r="H19" s="2" t="n">
        <v>1229</v>
      </c>
      <c r="I19" s="2" t="n">
        <v>620</v>
      </c>
      <c r="J19" s="2" t="n">
        <v>677</v>
      </c>
      <c r="K19" s="2" t="n">
        <v>337</v>
      </c>
      <c r="L19" s="2" t="n">
        <v>1137</v>
      </c>
      <c r="M19" s="2" t="n">
        <v>1148</v>
      </c>
      <c r="N19" s="2" t="n">
        <v>480</v>
      </c>
      <c r="O19" s="2" t="n">
        <v>197</v>
      </c>
      <c r="P19" s="2" t="n">
        <v>345</v>
      </c>
      <c r="Q19" s="2" t="n">
        <v>869</v>
      </c>
      <c r="R19" s="2" t="n">
        <v>1068</v>
      </c>
      <c r="S19" s="12" t="n">
        <v>0</v>
      </c>
      <c r="T19" s="2" t="n">
        <v>950</v>
      </c>
      <c r="U19" s="2" t="n">
        <v>508</v>
      </c>
      <c r="V19" s="2" t="n">
        <v>955</v>
      </c>
      <c r="W19" s="2" t="n">
        <v>1106</v>
      </c>
      <c r="X19" s="2" t="n">
        <v>1049</v>
      </c>
      <c r="Y19" s="2" t="n">
        <v>427</v>
      </c>
      <c r="Z19" s="2" t="n">
        <v>842</v>
      </c>
      <c r="AA19" s="2" t="n">
        <v>594</v>
      </c>
      <c r="AB19" s="2" t="n">
        <v>893</v>
      </c>
      <c r="AC19" s="2" t="n">
        <v>614</v>
      </c>
    </row>
    <row r="20" customFormat="false" ht="12.8" hidden="false" customHeight="false" outlineLevel="0" collapsed="false">
      <c r="A20" s="2" t="s">
        <v>17</v>
      </c>
      <c r="B20" s="2" t="n">
        <v>130</v>
      </c>
      <c r="C20" s="2" t="n">
        <v>303</v>
      </c>
      <c r="D20" s="2" t="n">
        <v>744</v>
      </c>
      <c r="E20" s="2" t="n">
        <v>561</v>
      </c>
      <c r="F20" s="2" t="n">
        <v>581</v>
      </c>
      <c r="G20" s="2" t="n">
        <v>274</v>
      </c>
      <c r="H20" s="2" t="n">
        <v>340</v>
      </c>
      <c r="I20" s="2" t="n">
        <v>425</v>
      </c>
      <c r="J20" s="2" t="n">
        <v>323</v>
      </c>
      <c r="K20" s="2" t="n">
        <v>557</v>
      </c>
      <c r="L20" s="2" t="n">
        <v>211</v>
      </c>
      <c r="M20" s="2" t="n">
        <v>223</v>
      </c>
      <c r="N20" s="2" t="n">
        <v>470</v>
      </c>
      <c r="O20" s="2" t="n">
        <v>793</v>
      </c>
      <c r="P20" s="2" t="n">
        <v>763</v>
      </c>
      <c r="Q20" s="2" t="n">
        <v>308</v>
      </c>
      <c r="R20" s="2" t="n">
        <v>393</v>
      </c>
      <c r="S20" s="2" t="n">
        <v>950</v>
      </c>
      <c r="T20" s="12" t="n">
        <v>0</v>
      </c>
      <c r="U20" s="2" t="n">
        <v>926</v>
      </c>
      <c r="V20" s="2" t="n">
        <v>155</v>
      </c>
      <c r="W20" s="2" t="n">
        <v>360</v>
      </c>
      <c r="X20" s="2" t="n">
        <v>123</v>
      </c>
      <c r="Y20" s="2" t="n">
        <v>517</v>
      </c>
      <c r="Z20" s="2" t="n">
        <v>448</v>
      </c>
      <c r="AA20" s="2" t="n">
        <v>681</v>
      </c>
      <c r="AB20" s="2" t="n">
        <v>234</v>
      </c>
      <c r="AC20" s="2" t="n">
        <v>343</v>
      </c>
    </row>
    <row r="21" customFormat="false" ht="12.8" hidden="false" customHeight="false" outlineLevel="0" collapsed="false">
      <c r="A21" s="2" t="s">
        <v>64</v>
      </c>
      <c r="B21" s="2" t="n">
        <v>1043</v>
      </c>
      <c r="C21" s="2" t="n">
        <v>762</v>
      </c>
      <c r="D21" s="2" t="n">
        <v>445</v>
      </c>
      <c r="E21" s="2" t="n">
        <v>460</v>
      </c>
      <c r="F21" s="2" t="n">
        <v>1094</v>
      </c>
      <c r="G21" s="2" t="n">
        <v>1209</v>
      </c>
      <c r="H21" s="2" t="n">
        <v>1068</v>
      </c>
      <c r="I21" s="2" t="n">
        <v>464</v>
      </c>
      <c r="J21" s="2" t="n">
        <v>653</v>
      </c>
      <c r="K21" s="2" t="n">
        <v>449</v>
      </c>
      <c r="L21" s="2" t="n">
        <v>1062</v>
      </c>
      <c r="M21" s="2" t="n">
        <v>1124</v>
      </c>
      <c r="N21" s="2" t="n">
        <v>456</v>
      </c>
      <c r="O21" s="2" t="n">
        <v>326</v>
      </c>
      <c r="P21" s="2" t="n">
        <v>163</v>
      </c>
      <c r="Q21" s="2" t="n">
        <v>845</v>
      </c>
      <c r="R21" s="2" t="n">
        <v>789</v>
      </c>
      <c r="S21" s="2" t="n">
        <v>508</v>
      </c>
      <c r="T21" s="2" t="n">
        <v>926</v>
      </c>
      <c r="U21" s="12" t="n">
        <v>0</v>
      </c>
      <c r="V21" s="2" t="n">
        <v>931</v>
      </c>
      <c r="W21" s="2" t="n">
        <v>895</v>
      </c>
      <c r="X21" s="2" t="n">
        <v>974</v>
      </c>
      <c r="Y21" s="2" t="n">
        <v>481</v>
      </c>
      <c r="Z21" s="2" t="n">
        <v>948</v>
      </c>
      <c r="AA21" s="2" t="n">
        <v>210</v>
      </c>
      <c r="AB21" s="2" t="n">
        <v>717</v>
      </c>
      <c r="AC21" s="2" t="n">
        <v>590</v>
      </c>
    </row>
    <row r="22" customFormat="false" ht="12.8" hidden="false" customHeight="false" outlineLevel="0" collapsed="false">
      <c r="A22" s="2" t="s">
        <v>47</v>
      </c>
      <c r="B22" s="2" t="n">
        <v>167</v>
      </c>
      <c r="C22" s="2" t="n">
        <v>454</v>
      </c>
      <c r="D22" s="2" t="n">
        <v>885</v>
      </c>
      <c r="E22" s="2" t="n">
        <v>702</v>
      </c>
      <c r="F22" s="2" t="n">
        <v>734</v>
      </c>
      <c r="G22" s="2" t="n">
        <v>278</v>
      </c>
      <c r="H22" s="2" t="n">
        <v>481</v>
      </c>
      <c r="I22" s="2" t="n">
        <v>463</v>
      </c>
      <c r="J22" s="2" t="n">
        <v>278</v>
      </c>
      <c r="K22" s="2" t="n">
        <v>562</v>
      </c>
      <c r="L22" s="2" t="n">
        <v>320</v>
      </c>
      <c r="M22" s="2" t="n">
        <v>193</v>
      </c>
      <c r="N22" s="2" t="n">
        <v>475</v>
      </c>
      <c r="O22" s="2" t="n">
        <v>798</v>
      </c>
      <c r="P22" s="2" t="n">
        <v>768</v>
      </c>
      <c r="Q22" s="2" t="n">
        <v>191</v>
      </c>
      <c r="R22" s="2" t="n">
        <v>544</v>
      </c>
      <c r="S22" s="2" t="n">
        <v>955</v>
      </c>
      <c r="T22" s="2" t="n">
        <v>155</v>
      </c>
      <c r="U22" s="2" t="n">
        <v>931</v>
      </c>
      <c r="V22" s="12" t="n">
        <v>0</v>
      </c>
      <c r="W22" s="2" t="n">
        <v>511</v>
      </c>
      <c r="X22" s="2" t="n">
        <v>232</v>
      </c>
      <c r="Y22" s="2" t="n">
        <v>537</v>
      </c>
      <c r="Z22" s="2" t="n">
        <v>331</v>
      </c>
      <c r="AA22" s="2" t="n">
        <v>806</v>
      </c>
      <c r="AB22" s="2" t="n">
        <v>375</v>
      </c>
      <c r="AC22" s="2" t="n">
        <v>424</v>
      </c>
    </row>
    <row r="23" customFormat="false" ht="12.8" hidden="false" customHeight="false" outlineLevel="0" collapsed="false">
      <c r="A23" s="2" t="s">
        <v>75</v>
      </c>
      <c r="B23" s="2" t="n">
        <v>411</v>
      </c>
      <c r="C23" s="2" t="n">
        <v>126</v>
      </c>
      <c r="D23" s="2" t="n">
        <v>618</v>
      </c>
      <c r="E23" s="2" t="n">
        <v>435</v>
      </c>
      <c r="F23" s="2" t="n">
        <v>246</v>
      </c>
      <c r="G23" s="2" t="n">
        <v>506</v>
      </c>
      <c r="H23" s="2" t="n">
        <v>204</v>
      </c>
      <c r="I23" s="2" t="n">
        <v>507</v>
      </c>
      <c r="J23" s="2" t="n">
        <v>567</v>
      </c>
      <c r="K23" s="2" t="n">
        <v>751</v>
      </c>
      <c r="L23" s="2" t="n">
        <v>269</v>
      </c>
      <c r="M23" s="2" t="n">
        <v>515</v>
      </c>
      <c r="N23" s="2" t="n">
        <v>645</v>
      </c>
      <c r="O23" s="2" t="n">
        <v>949</v>
      </c>
      <c r="P23" s="2" t="n">
        <v>818</v>
      </c>
      <c r="Q23" s="2" t="n">
        <v>659</v>
      </c>
      <c r="R23" s="2" t="n">
        <v>106</v>
      </c>
      <c r="S23" s="2" t="n">
        <v>1106</v>
      </c>
      <c r="T23" s="2" t="n">
        <v>360</v>
      </c>
      <c r="U23" s="2" t="n">
        <v>895</v>
      </c>
      <c r="V23" s="2" t="n">
        <v>511</v>
      </c>
      <c r="W23" s="12" t="n">
        <v>0</v>
      </c>
      <c r="X23" s="2" t="n">
        <v>294</v>
      </c>
      <c r="Y23" s="2" t="n">
        <v>712</v>
      </c>
      <c r="Z23" s="2" t="n">
        <v>836</v>
      </c>
      <c r="AA23" s="2" t="n">
        <v>685</v>
      </c>
      <c r="AB23" s="2" t="n">
        <v>211</v>
      </c>
      <c r="AC23" s="2" t="n">
        <v>516</v>
      </c>
    </row>
    <row r="24" customFormat="false" ht="12.8" hidden="false" customHeight="false" outlineLevel="0" collapsed="false">
      <c r="A24" s="2" t="s">
        <v>38</v>
      </c>
      <c r="B24" s="2" t="n">
        <v>117</v>
      </c>
      <c r="C24" s="2" t="n">
        <v>282</v>
      </c>
      <c r="D24" s="2" t="n">
        <v>785</v>
      </c>
      <c r="E24" s="2" t="n">
        <v>602</v>
      </c>
      <c r="F24" s="2" t="n">
        <v>502</v>
      </c>
      <c r="G24" s="2" t="n">
        <v>212</v>
      </c>
      <c r="H24" s="2" t="n">
        <v>249</v>
      </c>
      <c r="I24" s="2" t="n">
        <v>498</v>
      </c>
      <c r="J24" s="2" t="n">
        <v>454</v>
      </c>
      <c r="K24" s="2" t="n">
        <v>688</v>
      </c>
      <c r="L24" s="2" t="n">
        <v>88</v>
      </c>
      <c r="M24" s="2" t="n">
        <v>221</v>
      </c>
      <c r="N24" s="2" t="n">
        <v>588</v>
      </c>
      <c r="O24" s="2" t="n">
        <v>892</v>
      </c>
      <c r="P24" s="2" t="n">
        <v>862</v>
      </c>
      <c r="Q24" s="2" t="n">
        <v>423</v>
      </c>
      <c r="R24" s="2" t="n">
        <v>372</v>
      </c>
      <c r="S24" s="2" t="n">
        <v>1049</v>
      </c>
      <c r="T24" s="2" t="n">
        <v>123</v>
      </c>
      <c r="U24" s="2" t="n">
        <v>974</v>
      </c>
      <c r="V24" s="2" t="n">
        <v>232</v>
      </c>
      <c r="W24" s="2" t="n">
        <v>294</v>
      </c>
      <c r="X24" s="12" t="n">
        <v>0</v>
      </c>
      <c r="Y24" s="2" t="n">
        <v>640</v>
      </c>
      <c r="Z24" s="2" t="n">
        <v>563</v>
      </c>
      <c r="AA24" s="2" t="n">
        <v>764</v>
      </c>
      <c r="AB24" s="2" t="n">
        <v>275</v>
      </c>
      <c r="AC24" s="2" t="n">
        <v>459</v>
      </c>
    </row>
    <row r="25" customFormat="false" ht="12.8" hidden="false" customHeight="false" outlineLevel="0" collapsed="false">
      <c r="A25" s="2" t="s">
        <v>65</v>
      </c>
      <c r="B25" s="2" t="n">
        <v>660</v>
      </c>
      <c r="C25" s="2" t="n">
        <v>530</v>
      </c>
      <c r="D25" s="2" t="n">
        <v>705</v>
      </c>
      <c r="E25" s="2" t="n">
        <v>515</v>
      </c>
      <c r="F25" s="2" t="n">
        <v>900</v>
      </c>
      <c r="G25" s="2" t="n">
        <v>800</v>
      </c>
      <c r="H25" s="2" t="n">
        <v>860</v>
      </c>
      <c r="I25" s="2" t="n">
        <v>145</v>
      </c>
      <c r="J25" s="2" t="n">
        <v>240</v>
      </c>
      <c r="K25" s="2" t="n">
        <v>140</v>
      </c>
      <c r="L25" s="2" t="n">
        <v>710</v>
      </c>
      <c r="M25" s="2" t="n">
        <v>736</v>
      </c>
      <c r="N25" s="2" t="n">
        <v>57</v>
      </c>
      <c r="O25" s="2" t="n">
        <v>330</v>
      </c>
      <c r="P25" s="2" t="n">
        <v>323</v>
      </c>
      <c r="Q25" s="2" t="n">
        <v>460</v>
      </c>
      <c r="R25" s="2" t="n">
        <v>607</v>
      </c>
      <c r="S25" s="2" t="n">
        <v>427</v>
      </c>
      <c r="T25" s="2" t="n">
        <v>517</v>
      </c>
      <c r="U25" s="2" t="n">
        <v>481</v>
      </c>
      <c r="V25" s="2" t="n">
        <v>537</v>
      </c>
      <c r="W25" s="2" t="n">
        <v>712</v>
      </c>
      <c r="X25" s="2" t="n">
        <v>640</v>
      </c>
      <c r="Y25" s="12" t="n">
        <v>0</v>
      </c>
      <c r="Z25" s="2" t="n">
        <v>705</v>
      </c>
      <c r="AA25" s="2" t="n">
        <v>545</v>
      </c>
      <c r="AB25" s="2" t="n">
        <v>472</v>
      </c>
      <c r="AC25" s="2" t="n">
        <v>145</v>
      </c>
    </row>
    <row r="26" customFormat="false" ht="12.8" hidden="false" customHeight="false" outlineLevel="0" collapsed="false">
      <c r="A26" s="2" t="s">
        <v>76</v>
      </c>
      <c r="B26" s="2" t="n">
        <v>498</v>
      </c>
      <c r="C26" s="2" t="n">
        <v>742</v>
      </c>
      <c r="D26" s="2" t="n">
        <v>1141</v>
      </c>
      <c r="E26" s="2" t="n">
        <v>958</v>
      </c>
      <c r="F26" s="2" t="n">
        <v>1026</v>
      </c>
      <c r="G26" s="2" t="n">
        <v>609</v>
      </c>
      <c r="H26" s="2" t="n">
        <v>795</v>
      </c>
      <c r="I26" s="2" t="n">
        <v>574</v>
      </c>
      <c r="J26" s="2" t="n">
        <v>309</v>
      </c>
      <c r="K26" s="2" t="n">
        <v>505</v>
      </c>
      <c r="L26" s="2" t="n">
        <v>651</v>
      </c>
      <c r="M26" s="2" t="n">
        <v>524</v>
      </c>
      <c r="N26" s="2" t="n">
        <v>434</v>
      </c>
      <c r="O26" s="2" t="n">
        <v>757</v>
      </c>
      <c r="P26" s="2" t="n">
        <v>727</v>
      </c>
      <c r="Q26" s="2" t="n">
        <v>140</v>
      </c>
      <c r="R26" s="2" t="n">
        <v>832</v>
      </c>
      <c r="S26" s="2" t="n">
        <v>842</v>
      </c>
      <c r="T26" s="2" t="n">
        <v>448</v>
      </c>
      <c r="U26" s="2" t="n">
        <v>948</v>
      </c>
      <c r="V26" s="2" t="n">
        <v>331</v>
      </c>
      <c r="W26" s="2" t="n">
        <v>836</v>
      </c>
      <c r="X26" s="2" t="n">
        <v>563</v>
      </c>
      <c r="Y26" s="2" t="n">
        <v>705</v>
      </c>
      <c r="Z26" s="12" t="n">
        <v>0</v>
      </c>
      <c r="AA26" s="2" t="n">
        <v>976</v>
      </c>
      <c r="AB26" s="2" t="n">
        <v>631</v>
      </c>
      <c r="AC26" s="2" t="n">
        <v>520</v>
      </c>
    </row>
    <row r="27" customFormat="false" ht="12.8" hidden="false" customHeight="false" outlineLevel="0" collapsed="false">
      <c r="A27" s="2" t="s">
        <v>11</v>
      </c>
      <c r="B27" s="2" t="n">
        <v>827</v>
      </c>
      <c r="C27" s="2" t="n">
        <v>552</v>
      </c>
      <c r="D27" s="2" t="n">
        <v>308</v>
      </c>
      <c r="E27" s="2" t="n">
        <v>250</v>
      </c>
      <c r="F27" s="2" t="n">
        <v>884</v>
      </c>
      <c r="G27" s="2" t="n">
        <v>967</v>
      </c>
      <c r="H27" s="2" t="n">
        <v>858</v>
      </c>
      <c r="I27" s="2" t="n">
        <v>389</v>
      </c>
      <c r="J27" s="2" t="n">
        <v>664</v>
      </c>
      <c r="K27" s="2" t="n">
        <v>535</v>
      </c>
      <c r="L27" s="2" t="n">
        <v>852</v>
      </c>
      <c r="M27" s="2" t="n">
        <v>940</v>
      </c>
      <c r="N27" s="2" t="n">
        <v>542</v>
      </c>
      <c r="O27" s="2" t="n">
        <v>412</v>
      </c>
      <c r="P27" s="2" t="n">
        <v>249</v>
      </c>
      <c r="Q27" s="2" t="n">
        <v>856</v>
      </c>
      <c r="R27" s="2" t="n">
        <v>579</v>
      </c>
      <c r="S27" s="2" t="n">
        <v>594</v>
      </c>
      <c r="T27" s="2" t="n">
        <v>681</v>
      </c>
      <c r="U27" s="2" t="n">
        <v>210</v>
      </c>
      <c r="V27" s="2" t="n">
        <v>806</v>
      </c>
      <c r="W27" s="2" t="n">
        <v>685</v>
      </c>
      <c r="X27" s="2" t="n">
        <v>764</v>
      </c>
      <c r="Y27" s="2" t="n">
        <v>545</v>
      </c>
      <c r="Z27" s="2" t="n">
        <v>976</v>
      </c>
      <c r="AA27" s="12" t="n">
        <v>0</v>
      </c>
      <c r="AB27" s="2" t="n">
        <v>507</v>
      </c>
      <c r="AC27" s="2" t="n">
        <v>443</v>
      </c>
    </row>
    <row r="28" customFormat="false" ht="12.8" hidden="false" customHeight="false" outlineLevel="0" collapsed="false">
      <c r="A28" s="2" t="s">
        <v>18</v>
      </c>
      <c r="B28" s="2" t="n">
        <v>352</v>
      </c>
      <c r="C28" s="2" t="n">
        <v>106</v>
      </c>
      <c r="D28" s="2" t="n">
        <v>510</v>
      </c>
      <c r="E28" s="2" t="n">
        <v>327</v>
      </c>
      <c r="F28" s="2" t="n">
        <v>456</v>
      </c>
      <c r="G28" s="2" t="n">
        <v>487</v>
      </c>
      <c r="H28" s="2" t="n">
        <v>351</v>
      </c>
      <c r="I28" s="2" t="n">
        <v>296</v>
      </c>
      <c r="J28" s="2" t="n">
        <v>392</v>
      </c>
      <c r="K28" s="2" t="n">
        <v>538</v>
      </c>
      <c r="L28" s="2" t="n">
        <v>290</v>
      </c>
      <c r="M28" s="2" t="n">
        <v>465</v>
      </c>
      <c r="N28" s="2" t="n">
        <v>432</v>
      </c>
      <c r="O28" s="2" t="n">
        <v>736</v>
      </c>
      <c r="P28" s="2" t="n">
        <v>647</v>
      </c>
      <c r="Q28" s="2" t="n">
        <v>491</v>
      </c>
      <c r="R28" s="2" t="n">
        <v>196</v>
      </c>
      <c r="S28" s="2" t="n">
        <v>893</v>
      </c>
      <c r="T28" s="2" t="n">
        <v>234</v>
      </c>
      <c r="U28" s="2" t="n">
        <v>717</v>
      </c>
      <c r="V28" s="2" t="n">
        <v>375</v>
      </c>
      <c r="W28" s="2" t="n">
        <v>211</v>
      </c>
      <c r="X28" s="2" t="n">
        <v>275</v>
      </c>
      <c r="Y28" s="2" t="n">
        <v>472</v>
      </c>
      <c r="Z28" s="2" t="n">
        <v>631</v>
      </c>
      <c r="AA28" s="2" t="n">
        <v>507</v>
      </c>
      <c r="AB28" s="12" t="n">
        <v>0</v>
      </c>
      <c r="AC28" s="2" t="n">
        <v>293</v>
      </c>
    </row>
    <row r="29" customFormat="false" ht="12.8" hidden="false" customHeight="false" outlineLevel="0" collapsed="false">
      <c r="A29" s="2" t="s">
        <v>61</v>
      </c>
      <c r="B29" s="2" t="n">
        <v>485</v>
      </c>
      <c r="C29" s="2" t="n">
        <v>399</v>
      </c>
      <c r="D29" s="2" t="n">
        <v>609</v>
      </c>
      <c r="E29" s="2" t="n">
        <v>442</v>
      </c>
      <c r="F29" s="2" t="n">
        <v>761</v>
      </c>
      <c r="G29" s="2" t="n">
        <v>633</v>
      </c>
      <c r="H29" s="2" t="n">
        <v>639</v>
      </c>
      <c r="I29" s="2" t="n">
        <v>59</v>
      </c>
      <c r="J29" s="2" t="n">
        <v>220</v>
      </c>
      <c r="K29" s="2" t="n">
        <v>265</v>
      </c>
      <c r="L29" s="2" t="n">
        <v>547</v>
      </c>
      <c r="M29" s="2" t="n">
        <v>574</v>
      </c>
      <c r="N29" s="2" t="n">
        <v>159</v>
      </c>
      <c r="O29" s="2" t="n">
        <v>457</v>
      </c>
      <c r="P29" s="2" t="n">
        <v>427</v>
      </c>
      <c r="Q29" s="2" t="n">
        <v>412</v>
      </c>
      <c r="R29" s="2" t="n">
        <v>466</v>
      </c>
      <c r="S29" s="2" t="n">
        <v>614</v>
      </c>
      <c r="T29" s="2" t="n">
        <v>343</v>
      </c>
      <c r="U29" s="2" t="n">
        <v>590</v>
      </c>
      <c r="V29" s="2" t="n">
        <v>424</v>
      </c>
      <c r="W29" s="2" t="n">
        <v>516</v>
      </c>
      <c r="X29" s="2" t="n">
        <v>459</v>
      </c>
      <c r="Y29" s="2" t="n">
        <v>145</v>
      </c>
      <c r="Z29" s="2" t="n">
        <v>520</v>
      </c>
      <c r="AA29" s="2" t="n">
        <v>443</v>
      </c>
      <c r="AB29" s="2" t="n">
        <v>293</v>
      </c>
      <c r="AC29" s="12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2.5"/>
    <col collapsed="false" customWidth="true" hidden="false" outlineLevel="0" max="3" min="3" style="0" width="11.85"/>
    <col collapsed="false" customWidth="true" hidden="false" outlineLevel="0" max="6" min="4" style="0" width="16.71"/>
    <col collapsed="false" customWidth="true" hidden="false" outlineLevel="0" max="7" min="7" style="0" width="18.06"/>
    <col collapsed="false" customWidth="true" hidden="false" outlineLevel="0" max="8" min="8" style="0" width="16.71"/>
    <col collapsed="false" customWidth="true" hidden="false" outlineLevel="0" max="9" min="9" style="0" width="18.5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3" t="s">
        <v>77</v>
      </c>
      <c r="B1" s="13" t="s">
        <v>78</v>
      </c>
      <c r="C1" s="13" t="s">
        <v>79</v>
      </c>
      <c r="D1" s="13" t="s">
        <v>80</v>
      </c>
      <c r="E1" s="13" t="s">
        <v>81</v>
      </c>
      <c r="F1" s="13" t="s">
        <v>82</v>
      </c>
      <c r="G1" s="13" t="s">
        <v>83</v>
      </c>
      <c r="H1" s="13" t="s">
        <v>84</v>
      </c>
    </row>
    <row r="2" customFormat="false" ht="12.8" hidden="false" customHeight="false" outlineLevel="0" collapsed="false">
      <c r="A2" s="2" t="s">
        <v>62</v>
      </c>
      <c r="B2" s="2" t="str">
        <f aca="false">VLOOKUP(A2,ex1!$A$2:$G$21,2,0)</f>
        <v>Diana</v>
      </c>
      <c r="C2" s="2" t="n">
        <f aca="false">VLOOKUP(A2,ex1!$A$2:$G$21,7,0)</f>
        <v>6</v>
      </c>
      <c r="D2" s="2" t="str">
        <f aca="false">VLOOKUP(A2,ex1!$A$2:$G$21,4,0)</f>
        <v>Perpignan</v>
      </c>
      <c r="E2" s="2" t="str">
        <f aca="false">VLOOKUP(A2,ex1!$A$2:$G$21,5,0)</f>
        <v>Saint-Etienne</v>
      </c>
      <c r="F2" s="2" t="n">
        <f aca="false">INDEX(Distances!$B$2:$AC$29,MATCH(E2,Distances!A2:A29,0),MATCH(D2,Distances!B1:AC1,0))</f>
        <v>481</v>
      </c>
      <c r="G2" s="14" t="n">
        <f aca="false">F2/90</f>
        <v>5.34444444444444</v>
      </c>
      <c r="H2" s="15" t="n">
        <f aca="false">IF(OR(F2&gt;50,G2&gt;1),VLOOKUP(C2,A9:B13,2)*F2,0)</f>
        <v>273.208</v>
      </c>
    </row>
    <row r="8" customFormat="false" ht="12.8" hidden="false" customHeight="false" outlineLevel="0" collapsed="false">
      <c r="A8" s="2" t="s">
        <v>85</v>
      </c>
      <c r="B8" s="2"/>
    </row>
    <row r="9" customFormat="false" ht="12.8" hidden="false" customHeight="false" outlineLevel="0" collapsed="false">
      <c r="A9" s="2" t="n">
        <v>3</v>
      </c>
      <c r="B9" s="2" t="n">
        <v>0.41</v>
      </c>
    </row>
    <row r="10" customFormat="false" ht="12.8" hidden="false" customHeight="false" outlineLevel="0" collapsed="false">
      <c r="A10" s="2" t="n">
        <v>4</v>
      </c>
      <c r="B10" s="2" t="n">
        <v>0.493</v>
      </c>
    </row>
    <row r="11" customFormat="false" ht="12.8" hidden="false" customHeight="false" outlineLevel="0" collapsed="false">
      <c r="A11" s="2" t="n">
        <v>5</v>
      </c>
      <c r="B11" s="2" t="n">
        <v>0.543</v>
      </c>
    </row>
    <row r="12" customFormat="false" ht="12.8" hidden="false" customHeight="false" outlineLevel="0" collapsed="false">
      <c r="A12" s="2" t="n">
        <v>6</v>
      </c>
      <c r="B12" s="2" t="n">
        <v>0.568</v>
      </c>
    </row>
    <row r="13" customFormat="false" ht="12.8" hidden="false" customHeight="false" outlineLevel="0" collapsed="false">
      <c r="A13" s="2" t="n">
        <v>7</v>
      </c>
      <c r="B13" s="2" t="n">
        <v>0.595</v>
      </c>
    </row>
  </sheetData>
  <dataValidations count="1">
    <dataValidation allowBlank="true" operator="equal" showDropDown="false" showErrorMessage="true" showInputMessage="false" sqref="A2" type="list">
      <formula1>ex1!$A$2:$A$21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</row>
    <row r="2" customFormat="false" ht="12.8" hidden="false" customHeight="false" outlineLevel="0" collapsed="false">
      <c r="A2" s="2" t="s">
        <v>17</v>
      </c>
      <c r="B2" s="2" t="n">
        <v>2</v>
      </c>
      <c r="C2" s="16" t="str">
        <f aca="false">INDEX(ex1!A2:H21,B2,1)</f>
        <v>CALOS</v>
      </c>
      <c r="D2" s="16" t="str">
        <f aca="false">VLOOKUP(C2,ex1!A2:H21,4,0)</f>
        <v>Nantes</v>
      </c>
      <c r="E2" s="2" t="n">
        <f aca="false">INDEX(Distances!B2:AC29,MATCH(D2,Distances!A2:A29,0),MATCH(A2,Distances!B1:AC1,0))</f>
        <v>393</v>
      </c>
    </row>
  </sheetData>
  <dataValidations count="1">
    <dataValidation allowBlank="true" operator="equal" showDropDown="false" showErrorMessage="true" showInputMessage="false" sqref="A2" type="list">
      <formula1>Distances!$A$2:$A$29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91</v>
      </c>
      <c r="B2" s="0" t="n">
        <f aca="false">(680+7*B3)*2/3</f>
        <v>965.590545714334</v>
      </c>
    </row>
    <row r="3" customFormat="false" ht="12.8" hidden="false" customHeight="false" outlineLevel="0" collapsed="false">
      <c r="A3" s="0" t="s">
        <v>92</v>
      </c>
      <c r="B3" s="0" t="n">
        <f aca="false">(330-COS(2*PI()*B2))/3</f>
        <v>109.769402653072</v>
      </c>
    </row>
    <row r="8" customFormat="false" ht="12.8" hidden="false" customHeight="false" outlineLevel="0" collapsed="false">
      <c r="B8" s="0" t="n">
        <f aca="false">COS(2*PI()*B2)+3*B3</f>
        <v>328.465722249347</v>
      </c>
    </row>
    <row r="9" customFormat="false" ht="12.8" hidden="false" customHeight="false" outlineLevel="0" collapsed="false">
      <c r="B9" s="0" t="n">
        <f aca="false">3/2*B2-7*B3</f>
        <v>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2018-11-16T18:04:36Z</dcterms:created>
  <dc:creator/>
  <dc:description/>
  <dc:language>fr-FR</dc:language>
  <cp:lastModifiedBy/>
  <dcterms:modified xsi:type="dcterms:W3CDTF">2021-11-25T23:22:40Z</dcterms:modified>
  <cp:revision>26</cp:revision>
  <dc:subject/>
  <dc:title/>
</cp:coreProperties>
</file>