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esome\OneDrive\ドキュメント\4年\卒研\評価実験\"/>
    </mc:Choice>
  </mc:AlternateContent>
  <xr:revisionPtr revIDLastSave="0" documentId="13_ncr:1_{F7DB6B12-2626-45DE-B92C-260E8B44A389}" xr6:coauthVersionLast="47" xr6:coauthVersionMax="47" xr10:uidLastSave="{00000000-0000-0000-0000-000000000000}"/>
  <bookViews>
    <workbookView xWindow="350" yWindow="340" windowWidth="12770" windowHeight="10100" xr2:uid="{00000000-000D-0000-FFFF-FFFF00000000}"/>
  </bookViews>
  <sheets>
    <sheet name="320" sheetId="1" r:id="rId1"/>
    <sheet name="720" sheetId="2" r:id="rId2"/>
    <sheet name="1000" sheetId="3" r:id="rId3"/>
    <sheet name="time" sheetId="4" r:id="rId4"/>
    <sheet name="gosa" sheetId="5" r:id="rId5"/>
    <sheet name="アンケート"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 i="6" l="1"/>
  <c r="H2" i="6"/>
  <c r="I2" i="6"/>
  <c r="G3" i="6"/>
  <c r="H3" i="6"/>
  <c r="I3" i="6"/>
  <c r="G4" i="6"/>
  <c r="H4" i="6"/>
  <c r="I4" i="6"/>
  <c r="G5" i="6"/>
  <c r="H5" i="6"/>
  <c r="I5" i="6"/>
  <c r="G6" i="6"/>
  <c r="H6" i="6"/>
  <c r="I6" i="6"/>
  <c r="G7" i="6"/>
  <c r="H7" i="6"/>
  <c r="I7" i="6"/>
  <c r="G8" i="6"/>
  <c r="H8" i="6"/>
  <c r="I8" i="6"/>
  <c r="G9" i="6"/>
  <c r="H9" i="6"/>
  <c r="I9" i="6"/>
  <c r="G10" i="6"/>
  <c r="H10" i="6"/>
  <c r="I10" i="6"/>
  <c r="G11" i="6"/>
  <c r="H11" i="6"/>
  <c r="I11" i="6"/>
  <c r="G12" i="6"/>
  <c r="H12" i="6"/>
  <c r="I12" i="6"/>
  <c r="G13" i="6"/>
  <c r="H13" i="6"/>
  <c r="I13" i="6"/>
  <c r="B14" i="6"/>
  <c r="C14" i="6"/>
  <c r="D14" i="6"/>
  <c r="G14" i="6"/>
  <c r="H14" i="6"/>
  <c r="I14" i="6"/>
  <c r="O15" i="4"/>
  <c r="J15" i="4"/>
  <c r="E15" i="4"/>
  <c r="O14" i="4"/>
  <c r="J14" i="4"/>
  <c r="E14" i="4"/>
  <c r="D14" i="4"/>
  <c r="T31" i="4"/>
  <c r="T33" i="4" s="1"/>
  <c r="E41" i="4"/>
  <c r="E40" i="4"/>
  <c r="D40" i="4"/>
  <c r="C40" i="4"/>
  <c r="B40" i="4"/>
  <c r="D41" i="4"/>
  <c r="B41" i="4"/>
  <c r="C41" i="4"/>
  <c r="T20" i="4"/>
  <c r="T21" i="4"/>
  <c r="T22" i="4"/>
  <c r="T23" i="4"/>
  <c r="T24" i="4"/>
  <c r="T25" i="4"/>
  <c r="T26" i="4"/>
  <c r="T27" i="4"/>
  <c r="T28" i="4"/>
  <c r="T29" i="4"/>
  <c r="T30" i="4"/>
  <c r="T19" i="4"/>
  <c r="S20" i="4"/>
  <c r="S21" i="4"/>
  <c r="S22" i="4"/>
  <c r="S23" i="4"/>
  <c r="S24" i="4"/>
  <c r="S25" i="4"/>
  <c r="S26" i="4"/>
  <c r="S27" i="4"/>
  <c r="S28" i="4"/>
  <c r="S29" i="4"/>
  <c r="S30" i="4"/>
  <c r="S19" i="4"/>
  <c r="S31" i="4"/>
  <c r="S33" i="4" s="1"/>
  <c r="R31" i="4"/>
  <c r="R33" i="4" s="1"/>
  <c r="Q31" i="4"/>
  <c r="Q33" i="4" s="1"/>
  <c r="Q32" i="4"/>
  <c r="R32" i="4"/>
  <c r="M32" i="4"/>
  <c r="M31" i="4"/>
  <c r="M33" i="4" s="1"/>
  <c r="L32" i="4"/>
  <c r="L31" i="4"/>
  <c r="L33" i="4" s="1"/>
  <c r="H32" i="4"/>
  <c r="H31" i="4"/>
  <c r="H33" i="4" s="1"/>
  <c r="G32" i="4"/>
  <c r="G31" i="4"/>
  <c r="G33" i="4" s="1"/>
  <c r="B32" i="4"/>
  <c r="B31" i="4"/>
  <c r="B33" i="4" s="1"/>
  <c r="C32" i="4"/>
  <c r="C31" i="4"/>
  <c r="C33" i="4" s="1"/>
  <c r="N20" i="4"/>
  <c r="O20" i="4" s="1"/>
  <c r="N21" i="4"/>
  <c r="O21" i="4" s="1"/>
  <c r="N22" i="4"/>
  <c r="O22" i="4" s="1"/>
  <c r="N23" i="4"/>
  <c r="O23" i="4" s="1"/>
  <c r="N24" i="4"/>
  <c r="O24" i="4" s="1"/>
  <c r="N25" i="4"/>
  <c r="O25" i="4" s="1"/>
  <c r="N26" i="4"/>
  <c r="O26" i="4" s="1"/>
  <c r="N27" i="4"/>
  <c r="O27" i="4" s="1"/>
  <c r="N28" i="4"/>
  <c r="O28" i="4" s="1"/>
  <c r="N29" i="4"/>
  <c r="O29" i="4" s="1"/>
  <c r="N30" i="4"/>
  <c r="O30" i="4" s="1"/>
  <c r="N19" i="4"/>
  <c r="I20" i="4"/>
  <c r="J20" i="4" s="1"/>
  <c r="I21" i="4"/>
  <c r="I22" i="4"/>
  <c r="J22" i="4" s="1"/>
  <c r="I23" i="4"/>
  <c r="J23" i="4" s="1"/>
  <c r="I24" i="4"/>
  <c r="J24" i="4" s="1"/>
  <c r="I25" i="4"/>
  <c r="J25" i="4" s="1"/>
  <c r="I26" i="4"/>
  <c r="J26" i="4" s="1"/>
  <c r="I27" i="4"/>
  <c r="J27" i="4" s="1"/>
  <c r="I28" i="4"/>
  <c r="J28" i="4" s="1"/>
  <c r="I29" i="4"/>
  <c r="J29" i="4" s="1"/>
  <c r="I30" i="4"/>
  <c r="J30" i="4" s="1"/>
  <c r="I19" i="4"/>
  <c r="D19" i="4"/>
  <c r="D20" i="4"/>
  <c r="E20" i="4" s="1"/>
  <c r="D21" i="4"/>
  <c r="E21" i="4" s="1"/>
  <c r="D22" i="4"/>
  <c r="E22" i="4" s="1"/>
  <c r="D23" i="4"/>
  <c r="E23" i="4" s="1"/>
  <c r="D24" i="4"/>
  <c r="E24" i="4" s="1"/>
  <c r="D25" i="4"/>
  <c r="E25" i="4" s="1"/>
  <c r="D26" i="4"/>
  <c r="E26" i="4" s="1"/>
  <c r="D27" i="4"/>
  <c r="E27" i="4" s="1"/>
  <c r="D28" i="4"/>
  <c r="E28" i="4" s="1"/>
  <c r="D29" i="4"/>
  <c r="E29" i="4" s="1"/>
  <c r="D30" i="4"/>
  <c r="E30" i="4" s="1"/>
  <c r="N15" i="4"/>
  <c r="M15" i="4"/>
  <c r="L15" i="4"/>
  <c r="N14" i="4"/>
  <c r="M14" i="4"/>
  <c r="L14" i="4"/>
  <c r="I15" i="4"/>
  <c r="H15" i="4"/>
  <c r="G15" i="4"/>
  <c r="I14" i="4"/>
  <c r="H14" i="4"/>
  <c r="G14" i="4"/>
  <c r="C15" i="4"/>
  <c r="D15" i="4"/>
  <c r="B15" i="4"/>
  <c r="D16" i="1"/>
  <c r="B14" i="4"/>
  <c r="C14" i="4"/>
  <c r="D15" i="1"/>
  <c r="E16" i="3"/>
  <c r="F16" i="3"/>
  <c r="G16" i="3"/>
  <c r="H16" i="3"/>
  <c r="E15" i="3"/>
  <c r="F15" i="3"/>
  <c r="G15" i="3"/>
  <c r="H15" i="3"/>
  <c r="E16" i="2"/>
  <c r="F16" i="2"/>
  <c r="G16" i="2"/>
  <c r="H16" i="2"/>
  <c r="E15" i="2"/>
  <c r="F15" i="2"/>
  <c r="G15" i="2"/>
  <c r="H15" i="2"/>
  <c r="E16" i="1"/>
  <c r="F16" i="1"/>
  <c r="G16" i="1"/>
  <c r="H16" i="1"/>
  <c r="E15" i="1"/>
  <c r="F15" i="1"/>
  <c r="G15" i="1"/>
  <c r="H15" i="1"/>
  <c r="L46" i="3"/>
  <c r="L45" i="3"/>
  <c r="L44" i="3"/>
  <c r="L43" i="3"/>
  <c r="L42" i="3"/>
  <c r="L41" i="3"/>
  <c r="L40" i="3"/>
  <c r="L39" i="3"/>
  <c r="L38" i="3"/>
  <c r="L37" i="3"/>
  <c r="L36" i="3"/>
  <c r="L35" i="3"/>
  <c r="L31" i="3"/>
  <c r="L30" i="3"/>
  <c r="L29" i="3"/>
  <c r="L28" i="3"/>
  <c r="L27" i="3"/>
  <c r="L26" i="3"/>
  <c r="L25" i="3"/>
  <c r="L24" i="3"/>
  <c r="L23" i="3"/>
  <c r="L22" i="3"/>
  <c r="L21" i="3"/>
  <c r="L20" i="3"/>
  <c r="L46" i="2"/>
  <c r="L45" i="2"/>
  <c r="L44" i="2"/>
  <c r="L43" i="2"/>
  <c r="L42" i="2"/>
  <c r="L41" i="2"/>
  <c r="L40" i="2"/>
  <c r="L39" i="2"/>
  <c r="L38" i="2"/>
  <c r="L37" i="2"/>
  <c r="L36" i="2"/>
  <c r="L35" i="2"/>
  <c r="L31" i="2"/>
  <c r="L30" i="2"/>
  <c r="L29" i="2"/>
  <c r="L28" i="2"/>
  <c r="L27" i="2"/>
  <c r="L26" i="2"/>
  <c r="L25" i="2"/>
  <c r="L24" i="2"/>
  <c r="L23" i="2"/>
  <c r="L22" i="2"/>
  <c r="L21" i="2"/>
  <c r="L20" i="2"/>
  <c r="L46" i="1"/>
  <c r="L45" i="1"/>
  <c r="L44" i="1"/>
  <c r="L43" i="1"/>
  <c r="L42" i="1"/>
  <c r="L41" i="1"/>
  <c r="L40" i="1"/>
  <c r="L39" i="1"/>
  <c r="L38" i="1"/>
  <c r="L37" i="1"/>
  <c r="L36" i="1"/>
  <c r="L35" i="1"/>
  <c r="L31" i="1"/>
  <c r="L30" i="1"/>
  <c r="L29" i="1"/>
  <c r="L28" i="1"/>
  <c r="L27" i="1"/>
  <c r="L26" i="1"/>
  <c r="L25" i="1"/>
  <c r="L24" i="1"/>
  <c r="L23" i="1"/>
  <c r="L22" i="1"/>
  <c r="L21" i="1"/>
  <c r="L20" i="1"/>
  <c r="H4" i="2"/>
  <c r="H5" i="2"/>
  <c r="H6" i="2"/>
  <c r="H7" i="2"/>
  <c r="H8" i="2"/>
  <c r="H9" i="2"/>
  <c r="H10" i="2"/>
  <c r="H11" i="2"/>
  <c r="H12" i="2"/>
  <c r="H13" i="2"/>
  <c r="H14" i="2"/>
  <c r="H4" i="3"/>
  <c r="H5" i="3"/>
  <c r="H6" i="3"/>
  <c r="H7" i="3"/>
  <c r="H8" i="3"/>
  <c r="H9" i="3"/>
  <c r="H10" i="3"/>
  <c r="H11" i="3"/>
  <c r="H12" i="3"/>
  <c r="H13" i="3"/>
  <c r="H14" i="3"/>
  <c r="H3" i="3"/>
  <c r="H3" i="2"/>
  <c r="H3" i="1"/>
  <c r="H4" i="1"/>
  <c r="H5" i="1"/>
  <c r="H6" i="1"/>
  <c r="H7" i="1"/>
  <c r="H8" i="1"/>
  <c r="H9" i="1"/>
  <c r="H10" i="1"/>
  <c r="H11" i="1"/>
  <c r="H12" i="1"/>
  <c r="H13" i="1"/>
  <c r="H14" i="1"/>
  <c r="D16" i="3"/>
  <c r="D15" i="3"/>
  <c r="D16" i="2"/>
  <c r="D15" i="2"/>
  <c r="I31" i="4" l="1"/>
  <c r="I33" i="4" s="1"/>
  <c r="N31" i="4"/>
  <c r="N33" i="4" s="1"/>
  <c r="I32" i="4"/>
  <c r="S32" i="4"/>
  <c r="N32" i="4"/>
  <c r="J21" i="4"/>
  <c r="E19" i="4"/>
  <c r="O19" i="4"/>
  <c r="D32" i="4"/>
  <c r="J19" i="4"/>
  <c r="D31" i="4"/>
  <c r="D33" i="4" s="1"/>
  <c r="O31" i="4" l="1"/>
  <c r="O33" i="4" s="1"/>
  <c r="O32" i="4"/>
  <c r="T32" i="4"/>
  <c r="E31" i="4"/>
  <c r="E33" i="4" s="1"/>
  <c r="E32" i="4"/>
  <c r="J32" i="4"/>
  <c r="J31" i="4"/>
  <c r="J33" i="4" s="1"/>
</calcChain>
</file>

<file path=xl/sharedStrings.xml><?xml version="1.0" encoding="utf-8"?>
<sst xmlns="http://schemas.openxmlformats.org/spreadsheetml/2006/main" count="344" uniqueCount="84">
  <si>
    <t>手描き</t>
  </si>
  <si>
    <t>adobe Illustrator</t>
  </si>
  <si>
    <t>前処理</t>
  </si>
  <si>
    <t>前処理編集込</t>
  </si>
  <si>
    <t>クリーンアップ</t>
  </si>
  <si>
    <t>後処理</t>
  </si>
  <si>
    <t>クリーンアップ各値</t>
  </si>
  <si>
    <t>後処理各値</t>
  </si>
  <si>
    <t>s</t>
  </si>
  <si>
    <t>分散</t>
  </si>
  <si>
    <t>bird</t>
  </si>
  <si>
    <t>box</t>
  </si>
  <si>
    <t>cabbage</t>
  </si>
  <si>
    <t>cat</t>
  </si>
  <si>
    <t>dog</t>
  </si>
  <si>
    <t>face</t>
  </si>
  <si>
    <t>jump</t>
  </si>
  <si>
    <t>man</t>
  </si>
  <si>
    <t>tabby</t>
  </si>
  <si>
    <t>tower</t>
  </si>
  <si>
    <t>watch</t>
  </si>
  <si>
    <t>woman</t>
  </si>
  <si>
    <t>平均値</t>
  </si>
  <si>
    <t>前処理</t>
    <rPh sb="0" eb="3">
      <t>マエショリ</t>
    </rPh>
    <phoneticPr fontId="4"/>
  </si>
  <si>
    <t>分散</t>
    <rPh sb="0" eb="2">
      <t>ブンサン</t>
    </rPh>
    <phoneticPr fontId="4"/>
  </si>
  <si>
    <t>平均</t>
    <rPh sb="0" eb="2">
      <t>ヘイキン</t>
    </rPh>
    <phoneticPr fontId="4"/>
  </si>
  <si>
    <t>クリーンアップ処理</t>
    <rPh sb="7" eb="9">
      <t>ショリ</t>
    </rPh>
    <phoneticPr fontId="4"/>
  </si>
  <si>
    <t>後処理</t>
    <rPh sb="0" eb="1">
      <t>アト</t>
    </rPh>
    <rPh sb="1" eb="3">
      <t>ショリ</t>
    </rPh>
    <phoneticPr fontId="4"/>
  </si>
  <si>
    <t>後処理</t>
    <rPh sb="0" eb="3">
      <t>アトショリ</t>
    </rPh>
    <phoneticPr fontId="4"/>
  </si>
  <si>
    <t>差</t>
    <rPh sb="0" eb="1">
      <t>サ</t>
    </rPh>
    <phoneticPr fontId="4"/>
  </si>
  <si>
    <t>標準偏差</t>
    <rPh sb="0" eb="4">
      <t>ヒョウジュンヘンサ</t>
    </rPh>
    <phoneticPr fontId="4"/>
  </si>
  <si>
    <t>分散前処理編集込</t>
    <rPh sb="0" eb="2">
      <t>ブンサン</t>
    </rPh>
    <phoneticPr fontId="4"/>
  </si>
  <si>
    <t>全体</t>
    <rPh sb="0" eb="2">
      <t>ゼンタイ</t>
    </rPh>
    <phoneticPr fontId="4"/>
  </si>
  <si>
    <t>最大</t>
    <rPh sb="0" eb="2">
      <t>サイダイ</t>
    </rPh>
    <phoneticPr fontId="4"/>
  </si>
  <si>
    <t>最小</t>
    <rPh sb="0" eb="2">
      <t>サイショウ</t>
    </rPh>
    <phoneticPr fontId="4"/>
  </si>
  <si>
    <t>減少量(%)</t>
    <rPh sb="0" eb="3">
      <t>ゲンショウリョウ</t>
    </rPh>
    <phoneticPr fontId="4"/>
  </si>
  <si>
    <r>
      <rPr>
        <sz val="10"/>
        <color theme="1"/>
        <rFont val="ＭＳ ゴシック"/>
        <family val="3"/>
        <charset val="128"/>
      </rPr>
      <t>手描き</t>
    </r>
    <r>
      <rPr>
        <sz val="10"/>
        <color theme="1"/>
        <rFont val="Arial"/>
        <family val="2"/>
      </rPr>
      <t>(s)</t>
    </r>
    <phoneticPr fontId="4"/>
  </si>
  <si>
    <r>
      <rPr>
        <sz val="10"/>
        <color theme="1"/>
        <rFont val="ＭＳ ゴシック"/>
        <family val="3"/>
        <charset val="128"/>
      </rPr>
      <t>前処理編集込</t>
    </r>
    <r>
      <rPr>
        <sz val="10"/>
        <color theme="1"/>
        <rFont val="Arial"/>
        <family val="2"/>
      </rPr>
      <t>(s)</t>
    </r>
    <phoneticPr fontId="4"/>
  </si>
  <si>
    <t>差(s)</t>
    <rPh sb="0" eb="1">
      <t>サ</t>
    </rPh>
    <phoneticPr fontId="4"/>
  </si>
  <si>
    <t>③</t>
    <phoneticPr fontId="4"/>
  </si>
  <si>
    <t>②</t>
    <phoneticPr fontId="4"/>
  </si>
  <si>
    <t>①</t>
    <phoneticPr fontId="4"/>
  </si>
  <si>
    <t>黒差分割合(%)</t>
    <rPh sb="0" eb="1">
      <t>クロ</t>
    </rPh>
    <rPh sb="1" eb="3">
      <t>サブン</t>
    </rPh>
    <rPh sb="3" eb="5">
      <t>ワリアイ</t>
    </rPh>
    <phoneticPr fontId="4"/>
  </si>
  <si>
    <t>白差分割合(%)</t>
    <rPh sb="0" eb="1">
      <t>シロ</t>
    </rPh>
    <rPh sb="1" eb="3">
      <t>サブン</t>
    </rPh>
    <rPh sb="3" eb="5">
      <t>ワリアイ</t>
    </rPh>
    <phoneticPr fontId="4"/>
  </si>
  <si>
    <t>差分割合(%)</t>
    <rPh sb="0" eb="2">
      <t>サブン</t>
    </rPh>
    <rPh sb="2" eb="4">
      <t>ワリアイ</t>
    </rPh>
    <phoneticPr fontId="4"/>
  </si>
  <si>
    <t>man1000</t>
    <phoneticPr fontId="4"/>
  </si>
  <si>
    <t>bird1000</t>
    <phoneticPr fontId="4"/>
  </si>
  <si>
    <t>box1000</t>
    <phoneticPr fontId="4"/>
  </si>
  <si>
    <t>1000px</t>
  </si>
  <si>
    <t>720px</t>
  </si>
  <si>
    <t>320px</t>
  </si>
  <si>
    <t>合計</t>
  </si>
  <si>
    <t>クリーンアップ処理</t>
  </si>
  <si>
    <t>前処理(自動処理のみ)</t>
  </si>
  <si>
    <t>手描きトレース</t>
  </si>
  <si>
    <t>本</t>
    <rPh sb="0" eb="1">
      <t>ホン</t>
    </rPh>
    <phoneticPr fontId="4"/>
  </si>
  <si>
    <t>s</t>
    <phoneticPr fontId="4"/>
  </si>
  <si>
    <t>線の強弱や余計な線、足りない線があるかどうかで選んだ。</t>
  </si>
  <si>
    <t>自動でクリーンアップした画像と手描きクリーンアップした画像が非常に似ており凄いと感じた．</t>
  </si>
  <si>
    <t>柄の線と枠線の区別が難しく、分からなくなっているところがあった。</t>
  </si>
  <si>
    <t>一つは明らかに他の二つと違うが、残り二つはすごくぬていると思った。</t>
  </si>
  <si>
    <t>再現できていたと感じた。</t>
  </si>
  <si>
    <t>精度が高く感じた</t>
  </si>
  <si>
    <t>特にないです</t>
  </si>
  <si>
    <t>三択のうち一つは綺麗になっているものが存在していた.</t>
  </si>
  <si>
    <t>同じ絵が多く、違いが分かりにくいものもあった。同じ絵を使うことになにか意図はあるのでしょうか。違う絵を多く使ったらよいのではないかと思った。</t>
    <phoneticPr fontId="4"/>
  </si>
  <si>
    <t>プレゼントの画像でリボンの奥行きがあまり正確に表現できていなかったと思う。</t>
  </si>
  <si>
    <t>特にありません</t>
  </si>
  <si>
    <t>どの画像も基本的にはうまくクリーンアップされていて良いと思った。</t>
  </si>
  <si>
    <t>風景画のパターンも見てみたい</t>
  </si>
  <si>
    <t>tabby1000</t>
    <phoneticPr fontId="4"/>
  </si>
  <si>
    <t>tabby720</t>
    <phoneticPr fontId="4"/>
  </si>
  <si>
    <t>tabby320</t>
    <phoneticPr fontId="4"/>
  </si>
  <si>
    <t>jump1000</t>
    <phoneticPr fontId="4"/>
  </si>
  <si>
    <t>jump720</t>
    <phoneticPr fontId="4"/>
  </si>
  <si>
    <t>jump320</t>
    <phoneticPr fontId="4"/>
  </si>
  <si>
    <t>box720</t>
    <phoneticPr fontId="4"/>
  </si>
  <si>
    <t>box320</t>
    <phoneticPr fontId="4"/>
  </si>
  <si>
    <t>bird720</t>
    <phoneticPr fontId="4"/>
  </si>
  <si>
    <t>bird320</t>
    <phoneticPr fontId="4"/>
  </si>
  <si>
    <t>前処理+クリーンアップ処理+後処理</t>
    <rPh sb="0" eb="3">
      <t>マエ</t>
    </rPh>
    <rPh sb="11" eb="13">
      <t>ショリ</t>
    </rPh>
    <rPh sb="14" eb="17">
      <t>アトショリ</t>
    </rPh>
    <phoneticPr fontId="4"/>
  </si>
  <si>
    <t>前処理+クリーンアップ処理</t>
    <rPh sb="0" eb="3">
      <t>マエ</t>
    </rPh>
    <rPh sb="11" eb="13">
      <t>ショリ</t>
    </rPh>
    <phoneticPr fontId="4"/>
  </si>
  <si>
    <t>クリーンアップ処理のみ</t>
    <rPh sb="7" eb="9">
      <t>ショリ</t>
    </rPh>
    <phoneticPr fontId="4"/>
  </si>
  <si>
    <t>n</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</si>
</sst>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s].0"/>
    <numFmt numFmtId="177" formatCode="0.0000_ "/>
    <numFmt numFmtId="178" formatCode="0.0_ "/>
  </numFmts>
  <fonts count="15">
    <font>
      <sz val="10"/>
      <color rgb="FF000000"/>
      <name val="Arial"/>
    </font>
    <font>
      <sz val="11"/>
      <color theme="1"/>
      <name val="Calibri"/>
      <family val="2"/>
    </font>
    <font>
      <sz val="10"/>
      <color theme="1"/>
      <name val="Arial"/>
      <family val="2"/>
    </font>
    <font>
      <sz val="10"/>
      <color rgb="FF000000"/>
      <name val="Roboto"/>
    </font>
    <font>
      <sz val="6"/>
      <name val="ＭＳ Ｐゴシック"/>
      <family val="3"/>
      <charset val="128"/>
    </font>
    <font>
      <sz val="10"/>
      <color rgb="FF000000"/>
      <name val="ＭＳ Ｐゴシック"/>
      <family val="3"/>
      <charset val="128"/>
    </font>
    <font>
      <sz val="10"/>
      <color theme="1"/>
      <name val="ＭＳ Ｐゴシック"/>
      <family val="2"/>
      <charset val="128"/>
    </font>
    <font>
      <sz val="10"/>
      <color theme="1"/>
      <name val="ＭＳ ゴシック"/>
      <family val="3"/>
      <charset val="128"/>
    </font>
    <font>
      <sz val="10"/>
      <color theme="1"/>
      <name val="Arial"/>
      <family val="3"/>
      <charset val="128"/>
    </font>
    <font>
      <sz val="11"/>
      <color theme="1"/>
      <name val="Arial"/>
      <family val="2"/>
    </font>
    <font>
      <sz val="11"/>
      <color theme="1"/>
      <name val="ＭＳ Ｐゴシック"/>
      <family val="3"/>
      <charset val="128"/>
    </font>
    <font>
      <sz val="11"/>
      <color theme="1"/>
      <name val="ＭＳ Ｐゴシック"/>
      <family val="2"/>
      <charset val="128"/>
    </font>
    <font>
      <sz val="7"/>
      <color rgb="FF202124"/>
      <name val="Roboto"/>
    </font>
    <font>
      <sz val="7"/>
      <color rgb="FF202124"/>
      <name val="ＭＳ 明朝"/>
      <family val="1"/>
      <charset val="128"/>
    </font>
    <font>
      <sz val="11"/>
      <color theme="1"/>
      <name val="Yu Gothic"/>
      <family val="2"/>
      <charset val="128"/>
    </font>
  </fonts>
  <fills count="3">
    <fill>
      <patternFill patternType="none"/>
    </fill>
    <fill>
      <patternFill patternType="gray125"/>
    </fill>
    <fill>
      <patternFill patternType="solid">
        <fgColor rgb="FFFFFFFF"/>
        <bgColor rgb="FFFFFFFF"/>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indexed="64"/>
      </left>
      <right style="medium">
        <color indexed="64"/>
      </right>
      <top style="thin">
        <color indexed="64"/>
      </top>
      <bottom style="thin">
        <color indexed="64"/>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9" fillId="0" borderId="0"/>
  </cellStyleXfs>
  <cellXfs count="69">
    <xf numFmtId="0" fontId="0" fillId="0" borderId="0" xfId="0" applyFont="1" applyAlignment="1"/>
    <xf numFmtId="0" fontId="1" fillId="0" borderId="1" xfId="0" applyFont="1" applyBorder="1" applyAlignment="1"/>
    <xf numFmtId="0" fontId="2" fillId="0" borderId="1" xfId="0" applyFont="1" applyBorder="1" applyAlignment="1"/>
    <xf numFmtId="0" fontId="3" fillId="2" borderId="0" xfId="0" applyFont="1" applyFill="1" applyAlignment="1"/>
    <xf numFmtId="0" fontId="2" fillId="0" borderId="0" xfId="0" applyFont="1" applyAlignment="1"/>
    <xf numFmtId="0" fontId="2" fillId="0" borderId="1" xfId="0" applyFont="1" applyBorder="1"/>
    <xf numFmtId="0" fontId="1" fillId="0" borderId="1" xfId="0" applyFont="1" applyBorder="1" applyAlignment="1"/>
    <xf numFmtId="176" fontId="1" fillId="0" borderId="1" xfId="0" applyNumberFormat="1" applyFont="1" applyBorder="1" applyAlignment="1"/>
    <xf numFmtId="176" fontId="1" fillId="0" borderId="1" xfId="0" applyNumberFormat="1" applyFont="1" applyBorder="1" applyAlignment="1">
      <alignment horizontal="right"/>
    </xf>
    <xf numFmtId="0" fontId="2" fillId="0" borderId="0" xfId="0" applyFont="1"/>
    <xf numFmtId="176" fontId="1" fillId="0" borderId="1" xfId="0" applyNumberFormat="1" applyFont="1" applyBorder="1" applyAlignment="1"/>
    <xf numFmtId="0" fontId="3" fillId="2" borderId="1" xfId="0" applyFont="1" applyFill="1" applyBorder="1" applyAlignment="1"/>
    <xf numFmtId="0" fontId="2" fillId="0" borderId="0" xfId="0" applyNumberFormat="1" applyFont="1" applyAlignment="1"/>
    <xf numFmtId="0" fontId="1" fillId="0" borderId="0" xfId="0" applyNumberFormat="1" applyFont="1" applyAlignment="1">
      <alignment horizontal="right"/>
    </xf>
    <xf numFmtId="0" fontId="0" fillId="0" borderId="0" xfId="0" applyNumberFormat="1" applyFont="1" applyAlignment="1"/>
    <xf numFmtId="0" fontId="2" fillId="0" borderId="0" xfId="0" applyFont="1" applyBorder="1" applyAlignment="1"/>
    <xf numFmtId="0" fontId="2" fillId="0" borderId="0" xfId="0" applyFont="1" applyBorder="1"/>
    <xf numFmtId="0" fontId="0" fillId="0" borderId="0" xfId="0" applyFont="1" applyBorder="1" applyAlignment="1"/>
    <xf numFmtId="0" fontId="5" fillId="0" borderId="0" xfId="0" applyFont="1" applyAlignment="1"/>
    <xf numFmtId="0" fontId="6" fillId="0" borderId="0" xfId="0" applyFont="1" applyFill="1" applyBorder="1" applyAlignment="1"/>
    <xf numFmtId="177" fontId="0" fillId="0" borderId="0" xfId="0" applyNumberFormat="1" applyFont="1" applyAlignment="1"/>
    <xf numFmtId="0" fontId="0" fillId="0" borderId="2" xfId="0" applyFont="1" applyBorder="1" applyAlignment="1"/>
    <xf numFmtId="0" fontId="2" fillId="0" borderId="2" xfId="0" applyFont="1" applyBorder="1" applyAlignment="1"/>
    <xf numFmtId="0" fontId="1" fillId="0" borderId="2" xfId="0" applyFont="1" applyBorder="1" applyAlignment="1"/>
    <xf numFmtId="0" fontId="1" fillId="0" borderId="2" xfId="0" applyNumberFormat="1" applyFont="1" applyBorder="1" applyAlignment="1">
      <alignment horizontal="right"/>
    </xf>
    <xf numFmtId="0" fontId="7" fillId="0" borderId="2" xfId="0" applyFont="1" applyBorder="1" applyAlignment="1"/>
    <xf numFmtId="0" fontId="1"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8" fillId="0" borderId="2" xfId="0" applyFont="1" applyBorder="1" applyAlignment="1"/>
    <xf numFmtId="0" fontId="9" fillId="0" borderId="0" xfId="1"/>
    <xf numFmtId="178" fontId="9" fillId="0" borderId="0" xfId="1" applyNumberFormat="1"/>
    <xf numFmtId="177" fontId="9" fillId="0" borderId="0" xfId="1" applyNumberFormat="1" applyAlignment="1">
      <alignment vertical="center"/>
    </xf>
    <xf numFmtId="0" fontId="10" fillId="0" borderId="0" xfId="1" applyFont="1"/>
    <xf numFmtId="0" fontId="11" fillId="0" borderId="0" xfId="1" applyFont="1"/>
    <xf numFmtId="178" fontId="10" fillId="0" borderId="0" xfId="1" applyNumberFormat="1" applyFont="1"/>
    <xf numFmtId="0" fontId="1" fillId="0" borderId="0" xfId="1" applyFont="1"/>
    <xf numFmtId="0" fontId="1" fillId="0" borderId="7" xfId="1" applyFont="1" applyBorder="1" applyAlignment="1">
      <alignment horizontal="right" wrapText="1"/>
    </xf>
    <xf numFmtId="178" fontId="1" fillId="0" borderId="8" xfId="1" applyNumberFormat="1" applyFont="1" applyBorder="1"/>
    <xf numFmtId="0" fontId="1" fillId="0" borderId="9" xfId="1" applyFont="1" applyBorder="1"/>
    <xf numFmtId="0" fontId="1" fillId="0" borderId="10" xfId="1" applyFont="1" applyBorder="1" applyAlignment="1">
      <alignment horizontal="right" wrapText="1"/>
    </xf>
    <xf numFmtId="178" fontId="1" fillId="0" borderId="11" xfId="1" applyNumberFormat="1" applyFont="1" applyBorder="1"/>
    <xf numFmtId="0" fontId="1" fillId="0" borderId="12" xfId="1" applyFont="1" applyBorder="1"/>
    <xf numFmtId="0" fontId="9" fillId="0" borderId="0" xfId="1" applyAlignment="1">
      <alignment horizontal="right"/>
    </xf>
    <xf numFmtId="178" fontId="1" fillId="0" borderId="13" xfId="1" applyNumberFormat="1" applyFont="1" applyBorder="1"/>
    <xf numFmtId="0" fontId="1" fillId="0" borderId="14" xfId="1" applyFont="1" applyBorder="1"/>
    <xf numFmtId="0" fontId="12" fillId="0" borderId="0" xfId="1" applyFont="1" applyAlignment="1">
      <alignment vertical="center"/>
    </xf>
    <xf numFmtId="0" fontId="13" fillId="0" borderId="0" xfId="1" applyFont="1" applyAlignment="1">
      <alignment vertical="center"/>
    </xf>
    <xf numFmtId="0" fontId="9" fillId="0" borderId="15" xfId="1" applyBorder="1"/>
    <xf numFmtId="0" fontId="9" fillId="0" borderId="7" xfId="1" applyBorder="1"/>
    <xf numFmtId="0" fontId="9" fillId="0" borderId="16" xfId="1" applyBorder="1"/>
    <xf numFmtId="0" fontId="9" fillId="0" borderId="17" xfId="1" applyBorder="1"/>
    <xf numFmtId="0" fontId="9" fillId="0" borderId="18" xfId="1" applyBorder="1"/>
    <xf numFmtId="0" fontId="9" fillId="0" borderId="10" xfId="1" applyBorder="1"/>
    <xf numFmtId="0" fontId="9" fillId="0" borderId="2" xfId="1" applyBorder="1"/>
    <xf numFmtId="0" fontId="9" fillId="0" borderId="3" xfId="1" applyBorder="1"/>
    <xf numFmtId="0" fontId="9" fillId="0" borderId="19" xfId="1" applyBorder="1"/>
    <xf numFmtId="0" fontId="9" fillId="0" borderId="20" xfId="1" applyBorder="1"/>
    <xf numFmtId="0" fontId="9" fillId="0" borderId="21" xfId="1" applyBorder="1"/>
    <xf numFmtId="0" fontId="9" fillId="0" borderId="22" xfId="1" applyBorder="1"/>
    <xf numFmtId="0" fontId="9" fillId="0" borderId="23" xfId="1" applyBorder="1"/>
    <xf numFmtId="0" fontId="11" fillId="0" borderId="24" xfId="1" applyFont="1" applyBorder="1"/>
    <xf numFmtId="0" fontId="11" fillId="0" borderId="25" xfId="1" applyFont="1" applyBorder="1"/>
    <xf numFmtId="0" fontId="14" fillId="0" borderId="26" xfId="1" applyFont="1" applyBorder="1"/>
    <xf numFmtId="0" fontId="9" fillId="0" borderId="27" xfId="1" applyBorder="1"/>
    <xf numFmtId="0" fontId="9" fillId="0" borderId="24" xfId="1" applyBorder="1"/>
    <xf numFmtId="0" fontId="9" fillId="0" borderId="25" xfId="1" applyBorder="1"/>
    <xf numFmtId="0" fontId="9" fillId="0" borderId="26" xfId="1" applyBorder="1"/>
  </cellXfs>
  <cellStyles count="2">
    <cellStyle name="標準" xfId="0" builtinId="0"/>
    <cellStyle name="標準 2" xfId="1" xr:uid="{0B122486-347E-4647-94AD-AA4E702DC5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time!$S$2</c:f>
              <c:strCache>
                <c:ptCount val="1"/>
                <c:pt idx="0">
                  <c:v>前処理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time!$T$1:$V$1</c:f>
              <c:numCache>
                <c:formatCode>General</c:formatCode>
                <c:ptCount val="3"/>
                <c:pt idx="0">
                  <c:v>320</c:v>
                </c:pt>
                <c:pt idx="1">
                  <c:v>720</c:v>
                </c:pt>
                <c:pt idx="2">
                  <c:v>1000</c:v>
                </c:pt>
              </c:numCache>
            </c:numRef>
          </c:cat>
          <c:val>
            <c:numRef>
              <c:f>time!$T$2:$V$2</c:f>
              <c:numCache>
                <c:formatCode>0.0000_ </c:formatCode>
                <c:ptCount val="3"/>
                <c:pt idx="0">
                  <c:v>5.497142356690405E-2</c:v>
                </c:pt>
                <c:pt idx="1">
                  <c:v>5.6359352908806198E-2</c:v>
                </c:pt>
                <c:pt idx="2">
                  <c:v>5.3694988866708537E-2</c:v>
                </c:pt>
              </c:numCache>
            </c:numRef>
          </c:val>
          <c:smooth val="0"/>
          <c:extLst>
            <c:ext xmlns:c16="http://schemas.microsoft.com/office/drawing/2014/chart" uri="{C3380CC4-5D6E-409C-BE32-E72D297353CC}">
              <c16:uniqueId val="{00000000-74D9-4971-AA1A-B14E5D1A984C}"/>
            </c:ext>
          </c:extLst>
        </c:ser>
        <c:ser>
          <c:idx val="1"/>
          <c:order val="1"/>
          <c:tx>
            <c:strRef>
              <c:f>time!$S$3</c:f>
              <c:strCache>
                <c:ptCount val="1"/>
                <c:pt idx="0">
                  <c:v>クリーンアップ処理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time!$T$1:$V$1</c:f>
              <c:numCache>
                <c:formatCode>General</c:formatCode>
                <c:ptCount val="3"/>
                <c:pt idx="0">
                  <c:v>320</c:v>
                </c:pt>
                <c:pt idx="1">
                  <c:v>720</c:v>
                </c:pt>
                <c:pt idx="2">
                  <c:v>1000</c:v>
                </c:pt>
              </c:numCache>
            </c:numRef>
          </c:cat>
          <c:val>
            <c:numRef>
              <c:f>time!$T$3:$V$3</c:f>
              <c:numCache>
                <c:formatCode>0.0000_ </c:formatCode>
                <c:ptCount val="3"/>
                <c:pt idx="0">
                  <c:v>1.6240598508648645</c:v>
                </c:pt>
                <c:pt idx="1">
                  <c:v>3.0551313033633205</c:v>
                </c:pt>
                <c:pt idx="2">
                  <c:v>5.9582337085598089</c:v>
                </c:pt>
              </c:numCache>
            </c:numRef>
          </c:val>
          <c:smooth val="0"/>
          <c:extLst>
            <c:ext xmlns:c16="http://schemas.microsoft.com/office/drawing/2014/chart" uri="{C3380CC4-5D6E-409C-BE32-E72D297353CC}">
              <c16:uniqueId val="{00000001-74D9-4971-AA1A-B14E5D1A984C}"/>
            </c:ext>
          </c:extLst>
        </c:ser>
        <c:ser>
          <c:idx val="2"/>
          <c:order val="2"/>
          <c:tx>
            <c:strRef>
              <c:f>time!$S$4</c:f>
              <c:strCache>
                <c:ptCount val="1"/>
                <c:pt idx="0">
                  <c:v>後処理</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time!$T$1:$V$1</c:f>
              <c:numCache>
                <c:formatCode>General</c:formatCode>
                <c:ptCount val="3"/>
                <c:pt idx="0">
                  <c:v>320</c:v>
                </c:pt>
                <c:pt idx="1">
                  <c:v>720</c:v>
                </c:pt>
                <c:pt idx="2">
                  <c:v>1000</c:v>
                </c:pt>
              </c:numCache>
            </c:numRef>
          </c:cat>
          <c:val>
            <c:numRef>
              <c:f>time!$T$4:$V$4</c:f>
              <c:numCache>
                <c:formatCode>0.0000_ </c:formatCode>
                <c:ptCount val="3"/>
                <c:pt idx="0">
                  <c:v>0.71034575565555624</c:v>
                </c:pt>
                <c:pt idx="1">
                  <c:v>3.8566664085833469</c:v>
                </c:pt>
                <c:pt idx="2">
                  <c:v>10.29267589385101</c:v>
                </c:pt>
              </c:numCache>
            </c:numRef>
          </c:val>
          <c:smooth val="0"/>
          <c:extLst>
            <c:ext xmlns:c16="http://schemas.microsoft.com/office/drawing/2014/chart" uri="{C3380CC4-5D6E-409C-BE32-E72D297353CC}">
              <c16:uniqueId val="{00000002-74D9-4971-AA1A-B14E5D1A984C}"/>
            </c:ext>
          </c:extLst>
        </c:ser>
        <c:dLbls>
          <c:showLegendKey val="0"/>
          <c:showVal val="0"/>
          <c:showCatName val="0"/>
          <c:showSerName val="0"/>
          <c:showPercent val="0"/>
          <c:showBubbleSize val="0"/>
        </c:dLbls>
        <c:marker val="1"/>
        <c:smooth val="0"/>
        <c:axId val="635451695"/>
        <c:axId val="635452943"/>
      </c:lineChart>
      <c:catAx>
        <c:axId val="63545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452943"/>
        <c:crosses val="autoZero"/>
        <c:auto val="1"/>
        <c:lblAlgn val="ctr"/>
        <c:lblOffset val="100"/>
        <c:noMultiLvlLbl val="0"/>
      </c:catAx>
      <c:valAx>
        <c:axId val="635452943"/>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45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time!$S$7</c:f>
              <c:strCache>
                <c:ptCount val="1"/>
                <c:pt idx="0">
                  <c:v>前処理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time!$T$6:$V$6</c:f>
              <c:numCache>
                <c:formatCode>General</c:formatCode>
                <c:ptCount val="3"/>
                <c:pt idx="0">
                  <c:v>320</c:v>
                </c:pt>
                <c:pt idx="1">
                  <c:v>720</c:v>
                </c:pt>
                <c:pt idx="2">
                  <c:v>1000</c:v>
                </c:pt>
              </c:numCache>
            </c:numRef>
          </c:cat>
          <c:val>
            <c:numRef>
              <c:f>time!$T$7:$V$7</c:f>
              <c:numCache>
                <c:formatCode>0.0000_ </c:formatCode>
                <c:ptCount val="3"/>
                <c:pt idx="0">
                  <c:v>0.19819644708332332</c:v>
                </c:pt>
                <c:pt idx="1">
                  <c:v>0.21472935641662572</c:v>
                </c:pt>
                <c:pt idx="2">
                  <c:v>0.22941426808335974</c:v>
                </c:pt>
              </c:numCache>
            </c:numRef>
          </c:val>
          <c:smooth val="0"/>
          <c:extLst>
            <c:ext xmlns:c16="http://schemas.microsoft.com/office/drawing/2014/chart" uri="{C3380CC4-5D6E-409C-BE32-E72D297353CC}">
              <c16:uniqueId val="{00000000-E143-4DB2-BB94-99782B0C121B}"/>
            </c:ext>
          </c:extLst>
        </c:ser>
        <c:ser>
          <c:idx val="1"/>
          <c:order val="1"/>
          <c:tx>
            <c:strRef>
              <c:f>time!$S$8</c:f>
              <c:strCache>
                <c:ptCount val="1"/>
                <c:pt idx="0">
                  <c:v>クリーンアップ処理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time!$T$6:$V$6</c:f>
              <c:numCache>
                <c:formatCode>General</c:formatCode>
                <c:ptCount val="3"/>
                <c:pt idx="0">
                  <c:v>320</c:v>
                </c:pt>
                <c:pt idx="1">
                  <c:v>720</c:v>
                </c:pt>
                <c:pt idx="2">
                  <c:v>1000</c:v>
                </c:pt>
              </c:numCache>
            </c:numRef>
          </c:cat>
          <c:val>
            <c:numRef>
              <c:f>time!$T$8:$V$8</c:f>
              <c:numCache>
                <c:formatCode>0.0000_ </c:formatCode>
                <c:ptCount val="3"/>
                <c:pt idx="0">
                  <c:v>5.580042248964304</c:v>
                </c:pt>
                <c:pt idx="1">
                  <c:v>14.47314469814296</c:v>
                </c:pt>
                <c:pt idx="2">
                  <c:v>25.855344543854333</c:v>
                </c:pt>
              </c:numCache>
            </c:numRef>
          </c:val>
          <c:smooth val="0"/>
          <c:extLst>
            <c:ext xmlns:c16="http://schemas.microsoft.com/office/drawing/2014/chart" uri="{C3380CC4-5D6E-409C-BE32-E72D297353CC}">
              <c16:uniqueId val="{00000001-E143-4DB2-BB94-99782B0C121B}"/>
            </c:ext>
          </c:extLst>
        </c:ser>
        <c:ser>
          <c:idx val="2"/>
          <c:order val="2"/>
          <c:tx>
            <c:strRef>
              <c:f>time!$S$9</c:f>
              <c:strCache>
                <c:ptCount val="1"/>
                <c:pt idx="0">
                  <c:v>後処理</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time!$T$6:$V$6</c:f>
              <c:numCache>
                <c:formatCode>General</c:formatCode>
                <c:ptCount val="3"/>
                <c:pt idx="0">
                  <c:v>320</c:v>
                </c:pt>
                <c:pt idx="1">
                  <c:v>720</c:v>
                </c:pt>
                <c:pt idx="2">
                  <c:v>1000</c:v>
                </c:pt>
              </c:numCache>
            </c:numRef>
          </c:cat>
          <c:val>
            <c:numRef>
              <c:f>time!$T$9:$V$9</c:f>
              <c:numCache>
                <c:formatCode>0.0000_ </c:formatCode>
                <c:ptCount val="3"/>
                <c:pt idx="0">
                  <c:v>3.8883728927000401</c:v>
                </c:pt>
                <c:pt idx="1">
                  <c:v>13.424225307025035</c:v>
                </c:pt>
                <c:pt idx="2">
                  <c:v>26.152111998399956</c:v>
                </c:pt>
              </c:numCache>
            </c:numRef>
          </c:val>
          <c:smooth val="0"/>
          <c:extLst>
            <c:ext xmlns:c16="http://schemas.microsoft.com/office/drawing/2014/chart" uri="{C3380CC4-5D6E-409C-BE32-E72D297353CC}">
              <c16:uniqueId val="{00000002-E143-4DB2-BB94-99782B0C121B}"/>
            </c:ext>
          </c:extLst>
        </c:ser>
        <c:dLbls>
          <c:showLegendKey val="0"/>
          <c:showVal val="0"/>
          <c:showCatName val="0"/>
          <c:showSerName val="0"/>
          <c:showPercent val="0"/>
          <c:showBubbleSize val="0"/>
        </c:dLbls>
        <c:marker val="1"/>
        <c:smooth val="0"/>
        <c:axId val="638799615"/>
        <c:axId val="638812095"/>
      </c:lineChart>
      <c:catAx>
        <c:axId val="63879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8812095"/>
        <c:crosses val="autoZero"/>
        <c:auto val="1"/>
        <c:lblAlgn val="ctr"/>
        <c:lblOffset val="100"/>
        <c:noMultiLvlLbl val="0"/>
      </c:catAx>
      <c:valAx>
        <c:axId val="638812095"/>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879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lineChart>
        <c:grouping val="standard"/>
        <c:varyColors val="0"/>
        <c:ser>
          <c:idx val="0"/>
          <c:order val="0"/>
          <c:tx>
            <c:strRef>
              <c:f>time!$S$2</c:f>
              <c:strCache>
                <c:ptCount val="1"/>
                <c:pt idx="0">
                  <c:v>前処理</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numRef>
              <c:f>time!$T$1:$V$1</c:f>
              <c:numCache>
                <c:formatCode>General</c:formatCode>
                <c:ptCount val="3"/>
                <c:pt idx="0">
                  <c:v>320</c:v>
                </c:pt>
                <c:pt idx="1">
                  <c:v>720</c:v>
                </c:pt>
                <c:pt idx="2">
                  <c:v>1000</c:v>
                </c:pt>
              </c:numCache>
            </c:numRef>
          </c:cat>
          <c:val>
            <c:numRef>
              <c:f>time!$T$2:$V$2</c:f>
              <c:numCache>
                <c:formatCode>0.0000_ </c:formatCode>
                <c:ptCount val="3"/>
                <c:pt idx="0">
                  <c:v>5.497142356690405E-2</c:v>
                </c:pt>
                <c:pt idx="1">
                  <c:v>5.6359352908806198E-2</c:v>
                </c:pt>
                <c:pt idx="2">
                  <c:v>5.3694988866708537E-2</c:v>
                </c:pt>
              </c:numCache>
            </c:numRef>
          </c:val>
          <c:smooth val="0"/>
          <c:extLst>
            <c:ext xmlns:c16="http://schemas.microsoft.com/office/drawing/2014/chart" uri="{C3380CC4-5D6E-409C-BE32-E72D297353CC}">
              <c16:uniqueId val="{00000000-7267-465F-89CB-F238DCB9E078}"/>
            </c:ext>
          </c:extLst>
        </c:ser>
        <c:ser>
          <c:idx val="1"/>
          <c:order val="1"/>
          <c:tx>
            <c:strRef>
              <c:f>time!$S$3</c:f>
              <c:strCache>
                <c:ptCount val="1"/>
                <c:pt idx="0">
                  <c:v>クリーンアップ処理</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numRef>
              <c:f>time!$T$1:$V$1</c:f>
              <c:numCache>
                <c:formatCode>General</c:formatCode>
                <c:ptCount val="3"/>
                <c:pt idx="0">
                  <c:v>320</c:v>
                </c:pt>
                <c:pt idx="1">
                  <c:v>720</c:v>
                </c:pt>
                <c:pt idx="2">
                  <c:v>1000</c:v>
                </c:pt>
              </c:numCache>
            </c:numRef>
          </c:cat>
          <c:val>
            <c:numRef>
              <c:f>time!$T$3:$V$3</c:f>
              <c:numCache>
                <c:formatCode>0.0000_ </c:formatCode>
                <c:ptCount val="3"/>
                <c:pt idx="0">
                  <c:v>1.6240598508648645</c:v>
                </c:pt>
                <c:pt idx="1">
                  <c:v>3.0551313033633205</c:v>
                </c:pt>
                <c:pt idx="2">
                  <c:v>5.9582337085598089</c:v>
                </c:pt>
              </c:numCache>
            </c:numRef>
          </c:val>
          <c:smooth val="0"/>
          <c:extLst>
            <c:ext xmlns:c16="http://schemas.microsoft.com/office/drawing/2014/chart" uri="{C3380CC4-5D6E-409C-BE32-E72D297353CC}">
              <c16:uniqueId val="{00000001-7267-465F-89CB-F238DCB9E078}"/>
            </c:ext>
          </c:extLst>
        </c:ser>
        <c:ser>
          <c:idx val="2"/>
          <c:order val="2"/>
          <c:tx>
            <c:strRef>
              <c:f>time!$S$4</c:f>
              <c:strCache>
                <c:ptCount val="1"/>
                <c:pt idx="0">
                  <c:v>後処理</c:v>
                </c:pt>
              </c:strCache>
            </c:strRef>
          </c:tx>
          <c:spPr>
            <a:ln w="28575" cap="rnd">
              <a:solidFill>
                <a:schemeClr val="dk1">
                  <a:tint val="75000"/>
                </a:schemeClr>
              </a:solidFill>
              <a:round/>
            </a:ln>
            <a:effectLst/>
          </c:spPr>
          <c:marker>
            <c:symbol val="circle"/>
            <c:size val="5"/>
            <c:spPr>
              <a:solidFill>
                <a:schemeClr val="dk1">
                  <a:tint val="75000"/>
                </a:schemeClr>
              </a:solidFill>
              <a:ln w="9525">
                <a:solidFill>
                  <a:schemeClr val="dk1">
                    <a:tint val="75000"/>
                  </a:schemeClr>
                </a:solidFill>
              </a:ln>
              <a:effectLst/>
            </c:spPr>
          </c:marker>
          <c:cat>
            <c:numRef>
              <c:f>time!$T$1:$V$1</c:f>
              <c:numCache>
                <c:formatCode>General</c:formatCode>
                <c:ptCount val="3"/>
                <c:pt idx="0">
                  <c:v>320</c:v>
                </c:pt>
                <c:pt idx="1">
                  <c:v>720</c:v>
                </c:pt>
                <c:pt idx="2">
                  <c:v>1000</c:v>
                </c:pt>
              </c:numCache>
            </c:numRef>
          </c:cat>
          <c:val>
            <c:numRef>
              <c:f>time!$T$4:$V$4</c:f>
              <c:numCache>
                <c:formatCode>0.0000_ </c:formatCode>
                <c:ptCount val="3"/>
                <c:pt idx="0">
                  <c:v>0.71034575565555624</c:v>
                </c:pt>
                <c:pt idx="1">
                  <c:v>3.8566664085833469</c:v>
                </c:pt>
                <c:pt idx="2">
                  <c:v>10.29267589385101</c:v>
                </c:pt>
              </c:numCache>
            </c:numRef>
          </c:val>
          <c:smooth val="0"/>
          <c:extLst>
            <c:ext xmlns:c16="http://schemas.microsoft.com/office/drawing/2014/chart" uri="{C3380CC4-5D6E-409C-BE32-E72D297353CC}">
              <c16:uniqueId val="{00000002-7267-465F-89CB-F238DCB9E078}"/>
            </c:ext>
          </c:extLst>
        </c:ser>
        <c:dLbls>
          <c:showLegendKey val="0"/>
          <c:showVal val="0"/>
          <c:showCatName val="0"/>
          <c:showSerName val="0"/>
          <c:showPercent val="0"/>
          <c:showBubbleSize val="0"/>
        </c:dLbls>
        <c:marker val="1"/>
        <c:smooth val="0"/>
        <c:axId val="635451695"/>
        <c:axId val="635452943"/>
      </c:lineChart>
      <c:catAx>
        <c:axId val="6354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画像サイズ</a:t>
                </a:r>
                <a:r>
                  <a:rPr lang="en-US" altLang="ja-JP"/>
                  <a:t>(px)</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452943"/>
        <c:crosses val="autoZero"/>
        <c:auto val="1"/>
        <c:lblAlgn val="ctr"/>
        <c:lblOffset val="100"/>
        <c:noMultiLvlLbl val="0"/>
      </c:catAx>
      <c:valAx>
        <c:axId val="63545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分散</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45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lineChart>
        <c:grouping val="standard"/>
        <c:varyColors val="0"/>
        <c:ser>
          <c:idx val="0"/>
          <c:order val="0"/>
          <c:tx>
            <c:strRef>
              <c:f>time!$S$7</c:f>
              <c:strCache>
                <c:ptCount val="1"/>
                <c:pt idx="0">
                  <c:v>前処理</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numRef>
              <c:f>time!$T$6:$V$6</c:f>
              <c:numCache>
                <c:formatCode>General</c:formatCode>
                <c:ptCount val="3"/>
                <c:pt idx="0">
                  <c:v>320</c:v>
                </c:pt>
                <c:pt idx="1">
                  <c:v>720</c:v>
                </c:pt>
                <c:pt idx="2">
                  <c:v>1000</c:v>
                </c:pt>
              </c:numCache>
            </c:numRef>
          </c:cat>
          <c:val>
            <c:numRef>
              <c:f>time!$T$7:$V$7</c:f>
              <c:numCache>
                <c:formatCode>0.0000_ </c:formatCode>
                <c:ptCount val="3"/>
                <c:pt idx="0">
                  <c:v>0.19819644708332332</c:v>
                </c:pt>
                <c:pt idx="1">
                  <c:v>0.21472935641662572</c:v>
                </c:pt>
                <c:pt idx="2">
                  <c:v>0.22941426808335974</c:v>
                </c:pt>
              </c:numCache>
            </c:numRef>
          </c:val>
          <c:smooth val="0"/>
          <c:extLst>
            <c:ext xmlns:c16="http://schemas.microsoft.com/office/drawing/2014/chart" uri="{C3380CC4-5D6E-409C-BE32-E72D297353CC}">
              <c16:uniqueId val="{00000000-1F95-44FD-8693-92B35A65A11C}"/>
            </c:ext>
          </c:extLst>
        </c:ser>
        <c:ser>
          <c:idx val="1"/>
          <c:order val="1"/>
          <c:tx>
            <c:strRef>
              <c:f>time!$S$8</c:f>
              <c:strCache>
                <c:ptCount val="1"/>
                <c:pt idx="0">
                  <c:v>クリーンアップ処理</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numRef>
              <c:f>time!$T$6:$V$6</c:f>
              <c:numCache>
                <c:formatCode>General</c:formatCode>
                <c:ptCount val="3"/>
                <c:pt idx="0">
                  <c:v>320</c:v>
                </c:pt>
                <c:pt idx="1">
                  <c:v>720</c:v>
                </c:pt>
                <c:pt idx="2">
                  <c:v>1000</c:v>
                </c:pt>
              </c:numCache>
            </c:numRef>
          </c:cat>
          <c:val>
            <c:numRef>
              <c:f>time!$T$8:$V$8</c:f>
              <c:numCache>
                <c:formatCode>0.0000_ </c:formatCode>
                <c:ptCount val="3"/>
                <c:pt idx="0">
                  <c:v>5.580042248964304</c:v>
                </c:pt>
                <c:pt idx="1">
                  <c:v>14.47314469814296</c:v>
                </c:pt>
                <c:pt idx="2">
                  <c:v>25.855344543854333</c:v>
                </c:pt>
              </c:numCache>
            </c:numRef>
          </c:val>
          <c:smooth val="0"/>
          <c:extLst>
            <c:ext xmlns:c16="http://schemas.microsoft.com/office/drawing/2014/chart" uri="{C3380CC4-5D6E-409C-BE32-E72D297353CC}">
              <c16:uniqueId val="{00000001-1F95-44FD-8693-92B35A65A11C}"/>
            </c:ext>
          </c:extLst>
        </c:ser>
        <c:ser>
          <c:idx val="2"/>
          <c:order val="2"/>
          <c:tx>
            <c:strRef>
              <c:f>time!$S$9</c:f>
              <c:strCache>
                <c:ptCount val="1"/>
                <c:pt idx="0">
                  <c:v>後処理</c:v>
                </c:pt>
              </c:strCache>
            </c:strRef>
          </c:tx>
          <c:spPr>
            <a:ln w="28575" cap="rnd">
              <a:solidFill>
                <a:schemeClr val="dk1">
                  <a:tint val="75000"/>
                </a:schemeClr>
              </a:solidFill>
              <a:round/>
            </a:ln>
            <a:effectLst/>
          </c:spPr>
          <c:marker>
            <c:symbol val="circle"/>
            <c:size val="5"/>
            <c:spPr>
              <a:solidFill>
                <a:schemeClr val="dk1">
                  <a:tint val="75000"/>
                </a:schemeClr>
              </a:solidFill>
              <a:ln w="9525">
                <a:solidFill>
                  <a:schemeClr val="dk1">
                    <a:tint val="75000"/>
                  </a:schemeClr>
                </a:solidFill>
              </a:ln>
              <a:effectLst/>
            </c:spPr>
          </c:marker>
          <c:cat>
            <c:numRef>
              <c:f>time!$T$6:$V$6</c:f>
              <c:numCache>
                <c:formatCode>General</c:formatCode>
                <c:ptCount val="3"/>
                <c:pt idx="0">
                  <c:v>320</c:v>
                </c:pt>
                <c:pt idx="1">
                  <c:v>720</c:v>
                </c:pt>
                <c:pt idx="2">
                  <c:v>1000</c:v>
                </c:pt>
              </c:numCache>
            </c:numRef>
          </c:cat>
          <c:val>
            <c:numRef>
              <c:f>time!$T$9:$V$9</c:f>
              <c:numCache>
                <c:formatCode>0.0000_ </c:formatCode>
                <c:ptCount val="3"/>
                <c:pt idx="0">
                  <c:v>3.8883728927000401</c:v>
                </c:pt>
                <c:pt idx="1">
                  <c:v>13.424225307025035</c:v>
                </c:pt>
                <c:pt idx="2">
                  <c:v>26.152111998399956</c:v>
                </c:pt>
              </c:numCache>
            </c:numRef>
          </c:val>
          <c:smooth val="0"/>
          <c:extLst>
            <c:ext xmlns:c16="http://schemas.microsoft.com/office/drawing/2014/chart" uri="{C3380CC4-5D6E-409C-BE32-E72D297353CC}">
              <c16:uniqueId val="{00000002-1F95-44FD-8693-92B35A65A11C}"/>
            </c:ext>
          </c:extLst>
        </c:ser>
        <c:dLbls>
          <c:showLegendKey val="0"/>
          <c:showVal val="0"/>
          <c:showCatName val="0"/>
          <c:showSerName val="0"/>
          <c:showPercent val="0"/>
          <c:showBubbleSize val="0"/>
        </c:dLbls>
        <c:marker val="1"/>
        <c:smooth val="0"/>
        <c:axId val="638799615"/>
        <c:axId val="638812095"/>
      </c:lineChart>
      <c:catAx>
        <c:axId val="63879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画像サイズ</a:t>
                </a:r>
                <a:r>
                  <a:rPr lang="en-US" altLang="ja-JP"/>
                  <a:t>(px)</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8812095"/>
        <c:crosses val="autoZero"/>
        <c:auto val="1"/>
        <c:lblAlgn val="ctr"/>
        <c:lblOffset val="100"/>
        <c:noMultiLvlLbl val="0"/>
      </c:catAx>
      <c:valAx>
        <c:axId val="638812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処理時間</a:t>
                </a:r>
                <a:r>
                  <a:rPr lang="en-US" altLang="ja-JP"/>
                  <a:t>(s)</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8799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アンケート!$G$1</c:f>
              <c:strCache>
                <c:ptCount val="1"/>
                <c:pt idx="0">
                  <c:v>クリーンアップ処理のみ</c:v>
                </c:pt>
              </c:strCache>
            </c:strRef>
          </c:tx>
          <c:spPr>
            <a:solidFill>
              <a:schemeClr val="accent3">
                <a:shade val="65000"/>
              </a:schemeClr>
            </a:solidFill>
            <a:ln>
              <a:noFill/>
            </a:ln>
            <a:effectLst/>
          </c:spPr>
          <c:invertIfNegative val="0"/>
          <c:cat>
            <c:numRef>
              <c:f>アンケート!$F$2:$F$13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アンケート!$G$2:$G$13</c:f>
              <c:numCache>
                <c:formatCode>General</c:formatCode>
                <c:ptCount val="12"/>
                <c:pt idx="0">
                  <c:v>0</c:v>
                </c:pt>
                <c:pt idx="1">
                  <c:v>0</c:v>
                </c:pt>
                <c:pt idx="2">
                  <c:v>0</c:v>
                </c:pt>
                <c:pt idx="3">
                  <c:v>0</c:v>
                </c:pt>
                <c:pt idx="4">
                  <c:v>7.6923076923076927E-2</c:v>
                </c:pt>
                <c:pt idx="5">
                  <c:v>0</c:v>
                </c:pt>
                <c:pt idx="6">
                  <c:v>0</c:v>
                </c:pt>
                <c:pt idx="7">
                  <c:v>0.15384615384615385</c:v>
                </c:pt>
                <c:pt idx="8">
                  <c:v>0.23076923076923078</c:v>
                </c:pt>
                <c:pt idx="9">
                  <c:v>7.6923076923076927E-2</c:v>
                </c:pt>
                <c:pt idx="10">
                  <c:v>0.30769230769230771</c:v>
                </c:pt>
                <c:pt idx="11">
                  <c:v>0</c:v>
                </c:pt>
              </c:numCache>
            </c:numRef>
          </c:val>
          <c:extLst>
            <c:ext xmlns:c16="http://schemas.microsoft.com/office/drawing/2014/chart" uri="{C3380CC4-5D6E-409C-BE32-E72D297353CC}">
              <c16:uniqueId val="{00000000-7BDB-44DD-BC51-49A15D8BCE1A}"/>
            </c:ext>
          </c:extLst>
        </c:ser>
        <c:ser>
          <c:idx val="1"/>
          <c:order val="1"/>
          <c:tx>
            <c:strRef>
              <c:f>アンケート!$H$1</c:f>
              <c:strCache>
                <c:ptCount val="1"/>
                <c:pt idx="0">
                  <c:v>前処理+クリーンアップ処理</c:v>
                </c:pt>
              </c:strCache>
            </c:strRef>
          </c:tx>
          <c:spPr>
            <a:solidFill>
              <a:schemeClr val="accent3"/>
            </a:solidFill>
            <a:ln>
              <a:noFill/>
            </a:ln>
            <a:effectLst/>
          </c:spPr>
          <c:invertIfNegative val="0"/>
          <c:cat>
            <c:numRef>
              <c:f>アンケート!$F$2:$F$13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アンケート!$H$2:$H$13</c:f>
              <c:numCache>
                <c:formatCode>General</c:formatCode>
                <c:ptCount val="12"/>
                <c:pt idx="0">
                  <c:v>0.76923076923076927</c:v>
                </c:pt>
                <c:pt idx="1">
                  <c:v>0.92307692307692313</c:v>
                </c:pt>
                <c:pt idx="2">
                  <c:v>0.84615384615384615</c:v>
                </c:pt>
                <c:pt idx="3">
                  <c:v>0.84615384615384615</c:v>
                </c:pt>
                <c:pt idx="4">
                  <c:v>0.53846153846153844</c:v>
                </c:pt>
                <c:pt idx="5">
                  <c:v>0.69230769230769229</c:v>
                </c:pt>
                <c:pt idx="6">
                  <c:v>0.69230769230769229</c:v>
                </c:pt>
                <c:pt idx="7">
                  <c:v>0.69230769230769229</c:v>
                </c:pt>
                <c:pt idx="8">
                  <c:v>0.53846153846153844</c:v>
                </c:pt>
                <c:pt idx="9">
                  <c:v>0.76923076923076927</c:v>
                </c:pt>
                <c:pt idx="10">
                  <c:v>0.61538461538461542</c:v>
                </c:pt>
                <c:pt idx="11">
                  <c:v>0.84615384615384615</c:v>
                </c:pt>
              </c:numCache>
            </c:numRef>
          </c:val>
          <c:extLst>
            <c:ext xmlns:c16="http://schemas.microsoft.com/office/drawing/2014/chart" uri="{C3380CC4-5D6E-409C-BE32-E72D297353CC}">
              <c16:uniqueId val="{00000001-7BDB-44DD-BC51-49A15D8BCE1A}"/>
            </c:ext>
          </c:extLst>
        </c:ser>
        <c:ser>
          <c:idx val="2"/>
          <c:order val="2"/>
          <c:tx>
            <c:strRef>
              <c:f>アンケート!$I$1</c:f>
              <c:strCache>
                <c:ptCount val="1"/>
                <c:pt idx="0">
                  <c:v>前処理+クリーンアップ処理+後処理</c:v>
                </c:pt>
              </c:strCache>
            </c:strRef>
          </c:tx>
          <c:spPr>
            <a:solidFill>
              <a:schemeClr val="accent3">
                <a:tint val="65000"/>
              </a:schemeClr>
            </a:solidFill>
            <a:ln>
              <a:noFill/>
            </a:ln>
            <a:effectLst/>
          </c:spPr>
          <c:invertIfNegative val="0"/>
          <c:cat>
            <c:numRef>
              <c:f>アンケート!$F$2:$F$13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アンケート!$I$2:$I$13</c:f>
              <c:numCache>
                <c:formatCode>General</c:formatCode>
                <c:ptCount val="12"/>
                <c:pt idx="0">
                  <c:v>0.23076923076923078</c:v>
                </c:pt>
                <c:pt idx="1">
                  <c:v>7.6923076923076927E-2</c:v>
                </c:pt>
                <c:pt idx="2">
                  <c:v>0.15384615384615385</c:v>
                </c:pt>
                <c:pt idx="3">
                  <c:v>0.15384615384615385</c:v>
                </c:pt>
                <c:pt idx="4">
                  <c:v>0.38461538461538464</c:v>
                </c:pt>
                <c:pt idx="5">
                  <c:v>0.30769230769230771</c:v>
                </c:pt>
                <c:pt idx="6">
                  <c:v>0.30769230769230771</c:v>
                </c:pt>
                <c:pt idx="7">
                  <c:v>0.15384615384615385</c:v>
                </c:pt>
                <c:pt idx="8">
                  <c:v>0.23076923076923078</c:v>
                </c:pt>
                <c:pt idx="9">
                  <c:v>0.15384615384615385</c:v>
                </c:pt>
                <c:pt idx="10">
                  <c:v>7.6923076923076927E-2</c:v>
                </c:pt>
                <c:pt idx="11">
                  <c:v>0.15384615384615385</c:v>
                </c:pt>
              </c:numCache>
            </c:numRef>
          </c:val>
          <c:extLst>
            <c:ext xmlns:c16="http://schemas.microsoft.com/office/drawing/2014/chart" uri="{C3380CC4-5D6E-409C-BE32-E72D297353CC}">
              <c16:uniqueId val="{00000002-7BDB-44DD-BC51-49A15D8BCE1A}"/>
            </c:ext>
          </c:extLst>
        </c:ser>
        <c:dLbls>
          <c:showLegendKey val="0"/>
          <c:showVal val="0"/>
          <c:showCatName val="0"/>
          <c:showSerName val="0"/>
          <c:showPercent val="0"/>
          <c:showBubbleSize val="0"/>
        </c:dLbls>
        <c:gapWidth val="219"/>
        <c:overlap val="-27"/>
        <c:axId val="2002440831"/>
        <c:axId val="2002451231"/>
      </c:barChart>
      <c:catAx>
        <c:axId val="20024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02451231"/>
        <c:crosses val="autoZero"/>
        <c:auto val="1"/>
        <c:lblAlgn val="ctr"/>
        <c:lblOffset val="100"/>
        <c:noMultiLvlLbl val="0"/>
      </c:catAx>
      <c:valAx>
        <c:axId val="200245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0244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22</xdr:col>
      <xdr:colOff>463550</xdr:colOff>
      <xdr:row>0</xdr:row>
      <xdr:rowOff>44450</xdr:rowOff>
    </xdr:from>
    <xdr:to>
      <xdr:col>27</xdr:col>
      <xdr:colOff>393700</xdr:colOff>
      <xdr:row>12</xdr:row>
      <xdr:rowOff>73024</xdr:rowOff>
    </xdr:to>
    <xdr:graphicFrame macro="">
      <xdr:nvGraphicFramePr>
        <xdr:cNvPr id="7" name="グラフ 6">
          <a:extLst>
            <a:ext uri="{FF2B5EF4-FFF2-40B4-BE49-F238E27FC236}">
              <a16:creationId xmlns:a16="http://schemas.microsoft.com/office/drawing/2014/main" id="{D6CBC1BA-FFCF-4A3E-B09B-46F34B5CD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190500</xdr:colOff>
      <xdr:row>13</xdr:row>
      <xdr:rowOff>9525</xdr:rowOff>
    </xdr:from>
    <xdr:to>
      <xdr:col>25</xdr:col>
      <xdr:colOff>127000</xdr:colOff>
      <xdr:row>26</xdr:row>
      <xdr:rowOff>146050</xdr:rowOff>
    </xdr:to>
    <xdr:graphicFrame macro="">
      <xdr:nvGraphicFramePr>
        <xdr:cNvPr id="8" name="グラフ 7">
          <a:extLst>
            <a:ext uri="{FF2B5EF4-FFF2-40B4-BE49-F238E27FC236}">
              <a16:creationId xmlns:a16="http://schemas.microsoft.com/office/drawing/2014/main" id="{0ECB7A86-21E5-41ED-88DB-7970C76FE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361950</xdr:colOff>
      <xdr:row>0</xdr:row>
      <xdr:rowOff>107950</xdr:rowOff>
    </xdr:from>
    <xdr:to>
      <xdr:col>33</xdr:col>
      <xdr:colOff>553950</xdr:colOff>
      <xdr:row>14</xdr:row>
      <xdr:rowOff>100650</xdr:rowOff>
    </xdr:to>
    <xdr:graphicFrame macro="">
      <xdr:nvGraphicFramePr>
        <xdr:cNvPr id="4" name="グラフ 3">
          <a:extLst>
            <a:ext uri="{FF2B5EF4-FFF2-40B4-BE49-F238E27FC236}">
              <a16:creationId xmlns:a16="http://schemas.microsoft.com/office/drawing/2014/main" id="{31AFA2C6-4297-4261-9048-8F1084FD7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31750</xdr:colOff>
      <xdr:row>0</xdr:row>
      <xdr:rowOff>117474</xdr:rowOff>
    </xdr:from>
    <xdr:to>
      <xdr:col>39</xdr:col>
      <xdr:colOff>223750</xdr:colOff>
      <xdr:row>14</xdr:row>
      <xdr:rowOff>110174</xdr:rowOff>
    </xdr:to>
    <xdr:graphicFrame macro="">
      <xdr:nvGraphicFramePr>
        <xdr:cNvPr id="5" name="グラフ 4">
          <a:extLst>
            <a:ext uri="{FF2B5EF4-FFF2-40B4-BE49-F238E27FC236}">
              <a16:creationId xmlns:a16="http://schemas.microsoft.com/office/drawing/2014/main" id="{3F4820D3-D882-43E4-8B67-92336ED6D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350370</xdr:colOff>
      <xdr:row>16</xdr:row>
      <xdr:rowOff>52295</xdr:rowOff>
    </xdr:from>
    <xdr:ext cx="5702214" cy="1505324"/>
    <xdr:pic>
      <xdr:nvPicPr>
        <xdr:cNvPr id="2" name="図 1" descr="フォームの回答のグラフ。質問のタイトル: 各問について画像①②③の中で手描きのクリーンアップ画像に最も近いと思われるものを選択してください。。回答数: 。">
          <a:extLst>
            <a:ext uri="{FF2B5EF4-FFF2-40B4-BE49-F238E27FC236}">
              <a16:creationId xmlns:a16="http://schemas.microsoft.com/office/drawing/2014/main" id="{967D9363-829C-49B2-AB7A-05485D026E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73170" y="2897095"/>
          <a:ext cx="5702214" cy="15053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9</xdr:col>
      <xdr:colOff>485589</xdr:colOff>
      <xdr:row>0</xdr:row>
      <xdr:rowOff>194236</xdr:rowOff>
    </xdr:from>
    <xdr:to>
      <xdr:col>20</xdr:col>
      <xdr:colOff>104590</xdr:colOff>
      <xdr:row>13</xdr:row>
      <xdr:rowOff>29883</xdr:rowOff>
    </xdr:to>
    <xdr:graphicFrame macro="">
      <xdr:nvGraphicFramePr>
        <xdr:cNvPr id="3" name="グラフ 2">
          <a:extLst>
            <a:ext uri="{FF2B5EF4-FFF2-40B4-BE49-F238E27FC236}">
              <a16:creationId xmlns:a16="http://schemas.microsoft.com/office/drawing/2014/main" id="{CA23AC58-2F09-4A4A-BED6-24C104DCC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46"/>
  <sheetViews>
    <sheetView tabSelected="1" zoomScale="90" zoomScaleNormal="90" workbookViewId="0"/>
  </sheetViews>
  <sheetFormatPr defaultColWidth="14.453125" defaultRowHeight="15.75" customHeight="1"/>
  <sheetData>
    <row r="1" spans="1:31" ht="15.75" customHeight="1">
      <c r="A1" s="1">
        <v>320</v>
      </c>
      <c r="B1" s="2" t="s">
        <v>0</v>
      </c>
      <c r="C1" s="3" t="s">
        <v>1</v>
      </c>
      <c r="D1" s="2" t="s">
        <v>2</v>
      </c>
      <c r="E1" s="2" t="s">
        <v>3</v>
      </c>
      <c r="F1" s="2" t="s">
        <v>4</v>
      </c>
      <c r="G1" s="2" t="s">
        <v>5</v>
      </c>
      <c r="H1" s="4"/>
      <c r="I1" s="15"/>
      <c r="J1" s="16"/>
      <c r="K1" s="16"/>
      <c r="L1" s="16"/>
      <c r="M1" s="16"/>
      <c r="N1" s="16"/>
      <c r="O1" s="16"/>
      <c r="P1" s="16"/>
      <c r="Q1" s="16"/>
      <c r="R1" s="16"/>
      <c r="S1" s="16"/>
      <c r="T1" s="17"/>
      <c r="U1" s="15"/>
      <c r="V1" s="16"/>
      <c r="W1" s="16"/>
      <c r="X1" s="16"/>
      <c r="Y1" s="16"/>
      <c r="Z1" s="16"/>
      <c r="AA1" s="16"/>
      <c r="AB1" s="16"/>
      <c r="AC1" s="16"/>
      <c r="AD1" s="16"/>
      <c r="AE1" s="16"/>
    </row>
    <row r="2" spans="1:31" ht="15.75" customHeight="1">
      <c r="A2" s="6"/>
      <c r="B2" s="2" t="s">
        <v>8</v>
      </c>
      <c r="C2" s="7" t="s">
        <v>8</v>
      </c>
      <c r="D2" s="2" t="s">
        <v>8</v>
      </c>
      <c r="E2" s="2" t="s">
        <v>8</v>
      </c>
      <c r="F2" s="2" t="s">
        <v>8</v>
      </c>
      <c r="G2" s="2" t="s">
        <v>8</v>
      </c>
      <c r="H2" s="4"/>
      <c r="I2" s="15"/>
      <c r="J2" s="15"/>
      <c r="K2" s="15"/>
      <c r="L2" s="15"/>
      <c r="M2" s="15"/>
      <c r="N2" s="15"/>
      <c r="O2" s="15"/>
      <c r="P2" s="15"/>
      <c r="Q2" s="15"/>
      <c r="R2" s="15"/>
      <c r="S2" s="15"/>
      <c r="T2" s="17"/>
      <c r="U2" s="15"/>
      <c r="V2" s="15"/>
      <c r="W2" s="15"/>
      <c r="X2" s="15"/>
      <c r="Y2" s="15"/>
      <c r="Z2" s="15"/>
      <c r="AA2" s="15"/>
      <c r="AB2" s="15"/>
      <c r="AC2" s="15"/>
      <c r="AD2" s="15"/>
      <c r="AE2" s="15"/>
    </row>
    <row r="3" spans="1:31" ht="15.75" customHeight="1">
      <c r="A3" s="6" t="s">
        <v>10</v>
      </c>
      <c r="B3" s="8">
        <v>3.7152777777777774E-3</v>
      </c>
      <c r="C3" s="8">
        <v>4.2939814814814811E-3</v>
      </c>
      <c r="D3" s="2">
        <v>0.29075318700000702</v>
      </c>
      <c r="E3" s="2">
        <v>164.961257224999</v>
      </c>
      <c r="F3" s="2">
        <v>8.1423866987228397</v>
      </c>
      <c r="G3" s="2">
        <v>4.4817070361001203</v>
      </c>
      <c r="H3" s="4">
        <f>SUM(E3:G3)</f>
        <v>177.58535095982197</v>
      </c>
      <c r="I3" s="15"/>
      <c r="J3" s="15"/>
      <c r="K3" s="15"/>
      <c r="L3" s="15"/>
      <c r="M3" s="15"/>
      <c r="N3" s="15"/>
      <c r="O3" s="15"/>
      <c r="P3" s="15"/>
      <c r="Q3" s="15"/>
      <c r="R3" s="15"/>
      <c r="S3" s="16"/>
      <c r="T3" s="17"/>
      <c r="U3" s="15"/>
      <c r="V3" s="15"/>
      <c r="W3" s="15"/>
      <c r="X3" s="15"/>
      <c r="Y3" s="15"/>
      <c r="Z3" s="15"/>
      <c r="AA3" s="15"/>
      <c r="AB3" s="15"/>
      <c r="AC3" s="15"/>
      <c r="AD3" s="15"/>
      <c r="AE3" s="15"/>
    </row>
    <row r="4" spans="1:31" ht="15.75" customHeight="1">
      <c r="A4" s="6" t="s">
        <v>11</v>
      </c>
      <c r="B4" s="8">
        <v>3.5069444444444445E-3</v>
      </c>
      <c r="C4" s="8">
        <v>2.0717592592592593E-3</v>
      </c>
      <c r="D4" s="2">
        <v>0.22590402000002899</v>
      </c>
      <c r="E4" s="2">
        <v>100.118983266999</v>
      </c>
      <c r="F4" s="2">
        <v>4.6875745058059604</v>
      </c>
      <c r="G4" s="2">
        <v>4.7385054573001897</v>
      </c>
      <c r="H4" s="4">
        <f t="shared" ref="H4:H14" si="0">SUM(E4:G4)</f>
        <v>109.54506323010514</v>
      </c>
      <c r="I4" s="15"/>
      <c r="J4" s="15"/>
      <c r="K4" s="15"/>
      <c r="L4" s="15"/>
      <c r="M4" s="15"/>
      <c r="N4" s="15"/>
      <c r="O4" s="15"/>
      <c r="P4" s="15"/>
      <c r="Q4" s="15"/>
      <c r="R4" s="15"/>
      <c r="S4" s="16"/>
      <c r="T4" s="17"/>
      <c r="U4" s="15"/>
      <c r="V4" s="15"/>
      <c r="W4" s="15"/>
      <c r="X4" s="15"/>
      <c r="Y4" s="15"/>
      <c r="Z4" s="15"/>
      <c r="AA4" s="15"/>
      <c r="AB4" s="15"/>
      <c r="AC4" s="15"/>
      <c r="AD4" s="15"/>
      <c r="AE4" s="15"/>
    </row>
    <row r="5" spans="1:31" ht="15.75" customHeight="1">
      <c r="A5" s="6" t="s">
        <v>12</v>
      </c>
      <c r="B5" s="8">
        <v>3.3564814814814811E-3</v>
      </c>
      <c r="C5" s="8">
        <v>2.9050925925925928E-3</v>
      </c>
      <c r="D5" s="2">
        <v>0.22443604900001901</v>
      </c>
      <c r="E5" s="2">
        <v>126.455640363</v>
      </c>
      <c r="F5" s="2">
        <v>5.0611685514450002</v>
      </c>
      <c r="G5" s="2">
        <v>3.7137867098999702</v>
      </c>
      <c r="H5" s="4">
        <f t="shared" si="0"/>
        <v>135.23059562434497</v>
      </c>
      <c r="I5" s="15"/>
      <c r="J5" s="15"/>
      <c r="K5" s="15"/>
      <c r="L5" s="15"/>
      <c r="M5" s="15"/>
      <c r="N5" s="15"/>
      <c r="O5" s="15"/>
      <c r="P5" s="15"/>
      <c r="Q5" s="15"/>
      <c r="R5" s="15"/>
      <c r="S5" s="16"/>
      <c r="T5" s="17"/>
      <c r="U5" s="15"/>
      <c r="V5" s="15"/>
      <c r="W5" s="15"/>
      <c r="X5" s="15"/>
      <c r="Y5" s="15"/>
      <c r="Z5" s="15"/>
      <c r="AA5" s="15"/>
      <c r="AB5" s="15"/>
      <c r="AC5" s="15"/>
      <c r="AD5" s="15"/>
      <c r="AE5" s="15"/>
    </row>
    <row r="6" spans="1:31" ht="15.75" customHeight="1">
      <c r="A6" s="6" t="s">
        <v>13</v>
      </c>
      <c r="B6" s="8">
        <v>3.425925925925926E-3</v>
      </c>
      <c r="C6" s="8">
        <v>3.2638888888888891E-3</v>
      </c>
      <c r="D6" s="2">
        <v>0.16516231799994299</v>
      </c>
      <c r="E6" s="2">
        <v>134.92068706200001</v>
      </c>
      <c r="F6" s="2">
        <v>6.6315740823745699</v>
      </c>
      <c r="G6" s="2">
        <v>4.2676138890003097</v>
      </c>
      <c r="H6" s="4">
        <f t="shared" si="0"/>
        <v>145.8198750333749</v>
      </c>
      <c r="I6" s="15"/>
      <c r="J6" s="15"/>
      <c r="K6" s="15"/>
      <c r="L6" s="15"/>
      <c r="M6" s="15"/>
      <c r="N6" s="15"/>
      <c r="O6" s="15"/>
      <c r="P6" s="15"/>
      <c r="Q6" s="15"/>
      <c r="R6" s="15"/>
      <c r="S6" s="16"/>
      <c r="T6" s="17"/>
      <c r="U6" s="15"/>
      <c r="V6" s="15"/>
      <c r="W6" s="15"/>
      <c r="X6" s="15"/>
      <c r="Y6" s="15"/>
      <c r="Z6" s="15"/>
      <c r="AA6" s="15"/>
      <c r="AB6" s="15"/>
      <c r="AC6" s="15"/>
      <c r="AD6" s="15"/>
      <c r="AE6" s="15"/>
    </row>
    <row r="7" spans="1:31" ht="15.75" customHeight="1">
      <c r="A7" s="6" t="s">
        <v>14</v>
      </c>
      <c r="B7" s="8">
        <v>2.5115740740740741E-3</v>
      </c>
      <c r="C7" s="8">
        <v>2.0601851851851853E-3</v>
      </c>
      <c r="D7" s="2">
        <v>0.18733102200008001</v>
      </c>
      <c r="E7" s="2">
        <v>37.463929925999899</v>
      </c>
      <c r="F7" s="2">
        <v>3.6023906230926501</v>
      </c>
      <c r="G7" s="2">
        <v>3.17837569549974</v>
      </c>
      <c r="H7" s="4">
        <f t="shared" si="0"/>
        <v>44.244696244592291</v>
      </c>
      <c r="I7" s="15"/>
      <c r="J7" s="15"/>
      <c r="K7" s="15"/>
      <c r="L7" s="15"/>
      <c r="M7" s="15"/>
      <c r="N7" s="15"/>
      <c r="O7" s="15"/>
      <c r="P7" s="15"/>
      <c r="Q7" s="15"/>
      <c r="R7" s="15"/>
      <c r="S7" s="16"/>
      <c r="T7" s="17"/>
      <c r="U7" s="15"/>
      <c r="V7" s="15"/>
      <c r="W7" s="15"/>
      <c r="X7" s="15"/>
      <c r="Y7" s="15"/>
      <c r="Z7" s="15"/>
      <c r="AA7" s="15"/>
      <c r="AB7" s="15"/>
      <c r="AC7" s="15"/>
      <c r="AD7" s="15"/>
      <c r="AE7" s="15"/>
    </row>
    <row r="8" spans="1:31" ht="15.75" customHeight="1">
      <c r="A8" s="6" t="s">
        <v>15</v>
      </c>
      <c r="B8" s="8">
        <v>3.0555555555555557E-3</v>
      </c>
      <c r="C8" s="8">
        <v>7.6388888888888893E-4</v>
      </c>
      <c r="D8" s="2">
        <v>0.16090509800005701</v>
      </c>
      <c r="E8" s="2">
        <v>1.09002966399998</v>
      </c>
      <c r="F8" s="2">
        <v>4.3650476455688398</v>
      </c>
      <c r="G8" s="2">
        <v>3.5018220600000798</v>
      </c>
      <c r="H8" s="4">
        <f t="shared" si="0"/>
        <v>8.9568993695688999</v>
      </c>
      <c r="I8" s="15"/>
      <c r="J8" s="15"/>
      <c r="K8" s="15"/>
      <c r="L8" s="15"/>
      <c r="M8" s="15"/>
      <c r="N8" s="15"/>
      <c r="O8" s="15"/>
      <c r="P8" s="15"/>
      <c r="Q8" s="15"/>
      <c r="R8" s="15"/>
      <c r="S8" s="16"/>
      <c r="T8" s="17"/>
      <c r="U8" s="15"/>
      <c r="V8" s="15"/>
      <c r="W8" s="15"/>
      <c r="X8" s="15"/>
      <c r="Y8" s="15"/>
      <c r="Z8" s="15"/>
      <c r="AA8" s="15"/>
      <c r="AB8" s="15"/>
      <c r="AC8" s="15"/>
      <c r="AD8" s="15"/>
      <c r="AE8" s="15"/>
    </row>
    <row r="9" spans="1:31" ht="15.75" customHeight="1">
      <c r="A9" s="6" t="s">
        <v>16</v>
      </c>
      <c r="B9" s="8">
        <v>3.7152777777777774E-3</v>
      </c>
      <c r="C9" s="8">
        <v>4.31712962962963E-3</v>
      </c>
      <c r="D9" s="2">
        <v>0.29898581799989099</v>
      </c>
      <c r="E9" s="2">
        <v>303.583365358999</v>
      </c>
      <c r="F9" s="2">
        <v>7.20010383129119</v>
      </c>
      <c r="G9" s="2">
        <v>3.56097111159997</v>
      </c>
      <c r="H9" s="4">
        <f t="shared" si="0"/>
        <v>314.34444030189019</v>
      </c>
      <c r="I9" s="15"/>
      <c r="J9" s="15"/>
      <c r="K9" s="15"/>
      <c r="L9" s="15"/>
      <c r="M9" s="15"/>
      <c r="N9" s="15"/>
      <c r="O9" s="15"/>
      <c r="P9" s="15"/>
      <c r="Q9" s="15"/>
      <c r="R9" s="15"/>
      <c r="S9" s="16"/>
      <c r="T9" s="17"/>
      <c r="U9" s="15"/>
      <c r="V9" s="15"/>
      <c r="W9" s="15"/>
      <c r="X9" s="15"/>
      <c r="Y9" s="15"/>
      <c r="Z9" s="15"/>
      <c r="AA9" s="15"/>
      <c r="AB9" s="15"/>
      <c r="AC9" s="15"/>
      <c r="AD9" s="15"/>
      <c r="AE9" s="15"/>
    </row>
    <row r="10" spans="1:31" ht="15.75" customHeight="1">
      <c r="A10" s="6" t="s">
        <v>17</v>
      </c>
      <c r="B10" s="8">
        <v>4.7685185185185183E-3</v>
      </c>
      <c r="C10" s="8">
        <v>4.4675925925925933E-3</v>
      </c>
      <c r="D10" s="2">
        <v>0.21611727799972799</v>
      </c>
      <c r="E10" s="2">
        <v>298.09768507599898</v>
      </c>
      <c r="F10" s="2">
        <v>8.0598664045333805</v>
      </c>
      <c r="G10" s="2">
        <v>4.7619350502998703</v>
      </c>
      <c r="H10" s="4">
        <f t="shared" si="0"/>
        <v>310.91948653083222</v>
      </c>
      <c r="I10" s="15"/>
      <c r="J10" s="15"/>
      <c r="K10" s="15"/>
      <c r="L10" s="15"/>
      <c r="M10" s="15"/>
      <c r="N10" s="15"/>
      <c r="O10" s="15"/>
      <c r="P10" s="15"/>
      <c r="Q10" s="15"/>
      <c r="R10" s="15"/>
      <c r="S10" s="16"/>
      <c r="T10" s="17"/>
      <c r="U10" s="15"/>
      <c r="V10" s="15"/>
      <c r="W10" s="15"/>
      <c r="X10" s="15"/>
      <c r="Y10" s="15"/>
      <c r="Z10" s="15"/>
      <c r="AA10" s="15"/>
      <c r="AB10" s="15"/>
      <c r="AC10" s="15"/>
      <c r="AD10" s="15"/>
      <c r="AE10" s="15"/>
    </row>
    <row r="11" spans="1:31" ht="15.75" customHeight="1">
      <c r="A11" s="6" t="s">
        <v>18</v>
      </c>
      <c r="B11" s="8">
        <v>3.1828703703703702E-3</v>
      </c>
      <c r="C11" s="8">
        <v>5.5555555555555556E-4</v>
      </c>
      <c r="D11" s="2">
        <v>0.14461538300019999</v>
      </c>
      <c r="E11" s="2">
        <v>2.3005520530000401</v>
      </c>
      <c r="F11" s="2">
        <v>3.8661483526229801</v>
      </c>
      <c r="G11" s="2">
        <v>3.5204517691998198</v>
      </c>
      <c r="H11" s="4">
        <f t="shared" si="0"/>
        <v>9.68715217482284</v>
      </c>
      <c r="I11" s="15"/>
      <c r="J11" s="15"/>
      <c r="K11" s="15"/>
      <c r="L11" s="15"/>
      <c r="M11" s="15"/>
      <c r="N11" s="15"/>
      <c r="O11" s="15"/>
      <c r="P11" s="15"/>
      <c r="Q11" s="15"/>
      <c r="R11" s="15"/>
      <c r="S11" s="16"/>
      <c r="T11" s="17"/>
      <c r="U11" s="15"/>
      <c r="V11" s="15"/>
      <c r="W11" s="15"/>
      <c r="X11" s="15"/>
      <c r="Y11" s="15"/>
      <c r="Z11" s="15"/>
      <c r="AA11" s="15"/>
      <c r="AB11" s="15"/>
      <c r="AC11" s="15"/>
      <c r="AD11" s="15"/>
      <c r="AE11" s="15"/>
    </row>
    <row r="12" spans="1:31" ht="15.75" customHeight="1">
      <c r="A12" s="6" t="s">
        <v>19</v>
      </c>
      <c r="B12" s="8">
        <v>4.2013888888888891E-3</v>
      </c>
      <c r="C12" s="8">
        <v>6.5972222222222213E-4</v>
      </c>
      <c r="D12" s="2">
        <v>0.12814097999989801</v>
      </c>
      <c r="E12" s="2">
        <v>73.4033765799999</v>
      </c>
      <c r="F12" s="2">
        <v>6.0851884365081697</v>
      </c>
      <c r="G12" s="2">
        <v>4.8782871492003297</v>
      </c>
      <c r="H12" s="4">
        <f t="shared" si="0"/>
        <v>84.366852165708409</v>
      </c>
      <c r="I12" s="15"/>
      <c r="J12" s="15"/>
      <c r="K12" s="15"/>
      <c r="L12" s="15"/>
      <c r="M12" s="15"/>
      <c r="N12" s="15"/>
      <c r="O12" s="15"/>
      <c r="P12" s="15"/>
      <c r="Q12" s="15"/>
      <c r="R12" s="15"/>
      <c r="S12" s="16"/>
      <c r="T12" s="17"/>
      <c r="U12" s="15"/>
      <c r="V12" s="15"/>
      <c r="W12" s="15"/>
      <c r="X12" s="15"/>
      <c r="Y12" s="15"/>
      <c r="Z12" s="15"/>
      <c r="AA12" s="15"/>
      <c r="AB12" s="15"/>
      <c r="AC12" s="15"/>
      <c r="AD12" s="15"/>
      <c r="AE12" s="15"/>
    </row>
    <row r="13" spans="1:31" ht="15.75" customHeight="1">
      <c r="A13" s="6" t="s">
        <v>20</v>
      </c>
      <c r="B13" s="8">
        <v>3.472222222222222E-3</v>
      </c>
      <c r="C13" s="8">
        <v>1.5277777777777779E-3</v>
      </c>
      <c r="D13" s="2">
        <v>0.18437184399999701</v>
      </c>
      <c r="E13" s="2">
        <v>109.39777942299899</v>
      </c>
      <c r="F13" s="2">
        <v>3.8827973127365101</v>
      </c>
      <c r="G13" s="2">
        <v>2.72554061199989</v>
      </c>
      <c r="H13" s="4">
        <f t="shared" si="0"/>
        <v>116.0061173477354</v>
      </c>
      <c r="I13" s="15"/>
      <c r="J13" s="15"/>
      <c r="K13" s="15"/>
      <c r="L13" s="15"/>
      <c r="M13" s="15"/>
      <c r="N13" s="15"/>
      <c r="O13" s="15"/>
      <c r="P13" s="15"/>
      <c r="Q13" s="15"/>
      <c r="R13" s="15"/>
      <c r="S13" s="16"/>
      <c r="T13" s="17"/>
      <c r="U13" s="15"/>
      <c r="V13" s="15"/>
      <c r="W13" s="15"/>
      <c r="X13" s="15"/>
      <c r="Y13" s="15"/>
      <c r="Z13" s="15"/>
      <c r="AA13" s="15"/>
      <c r="AB13" s="15"/>
      <c r="AC13" s="15"/>
      <c r="AD13" s="15"/>
      <c r="AE13" s="15"/>
    </row>
    <row r="14" spans="1:31" ht="15.75" customHeight="1">
      <c r="A14" s="6" t="s">
        <v>21</v>
      </c>
      <c r="B14" s="8">
        <v>4.4791666666666669E-3</v>
      </c>
      <c r="C14" s="8">
        <v>2.3611111111111111E-3</v>
      </c>
      <c r="D14" s="2">
        <v>0.15163436800003099</v>
      </c>
      <c r="E14" s="2">
        <v>49.339071070000003</v>
      </c>
      <c r="F14" s="2">
        <v>5.3762605428695602</v>
      </c>
      <c r="G14" s="2">
        <v>3.3314781723001898</v>
      </c>
      <c r="H14" s="4">
        <f t="shared" si="0"/>
        <v>58.046809785169749</v>
      </c>
      <c r="I14" s="15"/>
      <c r="J14" s="15"/>
      <c r="K14" s="15"/>
      <c r="L14" s="15"/>
      <c r="M14" s="15"/>
      <c r="N14" s="15"/>
      <c r="O14" s="15"/>
      <c r="P14" s="15"/>
      <c r="Q14" s="15"/>
      <c r="R14" s="15"/>
      <c r="S14" s="16"/>
      <c r="T14" s="17"/>
      <c r="U14" s="15"/>
      <c r="V14" s="15"/>
      <c r="W14" s="15"/>
      <c r="X14" s="15"/>
      <c r="Y14" s="15"/>
      <c r="Z14" s="15"/>
      <c r="AA14" s="15"/>
      <c r="AB14" s="15"/>
      <c r="AC14" s="15"/>
      <c r="AD14" s="15"/>
      <c r="AE14" s="15"/>
    </row>
    <row r="15" spans="1:31" ht="15.75" customHeight="1">
      <c r="C15" s="4" t="s">
        <v>9</v>
      </c>
      <c r="D15" s="9">
        <f>_xlfn.STDEV.S(D3:D14)</f>
        <v>5.497142356690405E-2</v>
      </c>
      <c r="E15" s="9">
        <f t="shared" ref="E15:H15" si="1">_xlfn.STDEV.S(E3:E14)</f>
        <v>100.02653340156876</v>
      </c>
      <c r="F15" s="9">
        <f t="shared" si="1"/>
        <v>1.6240598508648645</v>
      </c>
      <c r="G15" s="9">
        <f t="shared" si="1"/>
        <v>0.71034575565555624</v>
      </c>
      <c r="H15" s="9">
        <f t="shared" si="1"/>
        <v>101.55186139807631</v>
      </c>
    </row>
    <row r="16" spans="1:31" ht="15.75" customHeight="1">
      <c r="C16" s="4" t="s">
        <v>22</v>
      </c>
      <c r="D16" s="9">
        <f>AVERAGE(D3:D14)</f>
        <v>0.19819644708332332</v>
      </c>
      <c r="E16" s="9">
        <f t="shared" ref="E16:H16" si="2">AVERAGE(E3:E14)</f>
        <v>116.76102975566624</v>
      </c>
      <c r="F16" s="9">
        <f t="shared" si="2"/>
        <v>5.580042248964304</v>
      </c>
      <c r="G16" s="9">
        <f t="shared" si="2"/>
        <v>3.8883728927000401</v>
      </c>
      <c r="H16" s="9">
        <f t="shared" si="2"/>
        <v>126.22944489733059</v>
      </c>
    </row>
    <row r="18" spans="1:12" ht="15.75" customHeight="1">
      <c r="B18" s="2" t="s">
        <v>6</v>
      </c>
      <c r="C18" s="5"/>
      <c r="D18" s="5"/>
      <c r="E18" s="5"/>
      <c r="F18" s="5"/>
      <c r="G18" s="5"/>
      <c r="H18" s="5"/>
      <c r="I18" s="5"/>
      <c r="J18" s="5"/>
      <c r="K18" s="5"/>
      <c r="L18" s="5"/>
    </row>
    <row r="19" spans="1:12" ht="15.75" customHeight="1">
      <c r="B19" s="2">
        <v>0</v>
      </c>
      <c r="C19" s="2">
        <v>1</v>
      </c>
      <c r="D19" s="2">
        <v>2</v>
      </c>
      <c r="E19" s="2">
        <v>3</v>
      </c>
      <c r="F19" s="2">
        <v>4</v>
      </c>
      <c r="G19" s="2">
        <v>5</v>
      </c>
      <c r="H19" s="2">
        <v>6</v>
      </c>
      <c r="I19" s="2">
        <v>7</v>
      </c>
      <c r="J19" s="2">
        <v>8</v>
      </c>
      <c r="K19" s="2">
        <v>9</v>
      </c>
      <c r="L19" s="2" t="s">
        <v>9</v>
      </c>
    </row>
    <row r="20" spans="1:12" ht="15.75" customHeight="1">
      <c r="A20" s="6" t="s">
        <v>10</v>
      </c>
      <c r="B20" s="2">
        <v>9.0540878772735596</v>
      </c>
      <c r="C20" s="2">
        <v>8.1211638450622505</v>
      </c>
      <c r="D20" s="2">
        <v>8.7861211299896205</v>
      </c>
      <c r="E20" s="2">
        <v>8.67748928070068</v>
      </c>
      <c r="F20" s="2">
        <v>7.1465141773223797</v>
      </c>
      <c r="G20" s="2">
        <v>7.7521305084228498</v>
      </c>
      <c r="H20" s="2">
        <v>7.2706634998321498</v>
      </c>
      <c r="I20" s="2">
        <v>7.1290767192840496</v>
      </c>
      <c r="J20" s="2">
        <v>8.8210206031799299</v>
      </c>
      <c r="K20" s="2">
        <v>8.6655993461608798</v>
      </c>
      <c r="L20" s="5">
        <f t="shared" ref="L20:L31" si="3">_xlfn.STDEV.S(B20:K20)</f>
        <v>0.759929390967507</v>
      </c>
    </row>
    <row r="21" spans="1:12" ht="15.75" customHeight="1">
      <c r="A21" s="6" t="s">
        <v>11</v>
      </c>
      <c r="B21" s="2">
        <v>5.59336066246032</v>
      </c>
      <c r="C21" s="2">
        <v>5.0560386180877597</v>
      </c>
      <c r="D21" s="2">
        <v>4.5165555477142298</v>
      </c>
      <c r="E21" s="2">
        <v>5.1101210117339999</v>
      </c>
      <c r="F21" s="2">
        <v>4.2139267921447701</v>
      </c>
      <c r="G21" s="2">
        <v>4.8343923091888401</v>
      </c>
      <c r="H21" s="2">
        <v>5.04959893226623</v>
      </c>
      <c r="I21" s="2">
        <v>4.5894694328308097</v>
      </c>
      <c r="J21" s="2">
        <v>3.92202520370483</v>
      </c>
      <c r="K21" s="2">
        <v>4.6875745058059604</v>
      </c>
      <c r="L21" s="5">
        <f t="shared" si="3"/>
        <v>0.48166745243057629</v>
      </c>
    </row>
    <row r="22" spans="1:12" ht="15.75" customHeight="1">
      <c r="A22" s="6" t="s">
        <v>12</v>
      </c>
      <c r="B22" s="2">
        <v>5.5171375274658203</v>
      </c>
      <c r="C22" s="2">
        <v>4.4975337982177699</v>
      </c>
      <c r="D22" s="2">
        <v>4.7181951999664298</v>
      </c>
      <c r="E22" s="2">
        <v>5.0764658451080296</v>
      </c>
      <c r="F22" s="2">
        <v>5.3631052970886204</v>
      </c>
      <c r="G22" s="2">
        <v>5.4450562000274596</v>
      </c>
      <c r="H22" s="2">
        <v>4.428466796875</v>
      </c>
      <c r="I22" s="2">
        <v>5.3997278213500897</v>
      </c>
      <c r="J22" s="2">
        <v>5.2575254440307599</v>
      </c>
      <c r="K22" s="2">
        <v>4.9084715843200604</v>
      </c>
      <c r="L22" s="5">
        <f t="shared" si="3"/>
        <v>0.40260241992574547</v>
      </c>
    </row>
    <row r="23" spans="1:12" ht="15.75" customHeight="1">
      <c r="A23" s="6" t="s">
        <v>13</v>
      </c>
      <c r="B23" s="2">
        <v>8.2141573429107595</v>
      </c>
      <c r="C23" s="2">
        <v>6.1248509883880597</v>
      </c>
      <c r="D23" s="2">
        <v>6.1446824073791504</v>
      </c>
      <c r="E23" s="2">
        <v>5.8851325511932302</v>
      </c>
      <c r="F23" s="2">
        <v>6.9715242385864196</v>
      </c>
      <c r="G23" s="2">
        <v>6.6218020915985099</v>
      </c>
      <c r="H23" s="2">
        <v>6.2370016574859601</v>
      </c>
      <c r="I23" s="2">
        <v>6.69846487045288</v>
      </c>
      <c r="J23" s="2">
        <v>6.6681234836578298</v>
      </c>
      <c r="K23" s="2">
        <v>6.7500011920928902</v>
      </c>
      <c r="L23" s="5">
        <f t="shared" si="3"/>
        <v>0.65377202522792555</v>
      </c>
    </row>
    <row r="24" spans="1:12" ht="15.75" customHeight="1">
      <c r="A24" s="6" t="s">
        <v>14</v>
      </c>
      <c r="B24" s="2">
        <v>4.94498538970947</v>
      </c>
      <c r="C24" s="2">
        <v>3.3219809532165501</v>
      </c>
      <c r="D24" s="2">
        <v>3.8843204975128098</v>
      </c>
      <c r="E24" s="2">
        <v>3.2876696586608798</v>
      </c>
      <c r="F24" s="2">
        <v>2.3200185298919598</v>
      </c>
      <c r="G24" s="2">
        <v>3.57950758934021</v>
      </c>
      <c r="H24" s="2">
        <v>4.9288337230682302</v>
      </c>
      <c r="I24" s="2">
        <v>3.10060214996337</v>
      </c>
      <c r="J24" s="2">
        <v>3.3706569671630802</v>
      </c>
      <c r="K24" s="2">
        <v>3.2853307723999001</v>
      </c>
      <c r="L24" s="5">
        <f t="shared" si="3"/>
        <v>0.80761626297215372</v>
      </c>
    </row>
    <row r="25" spans="1:12" ht="15.75" customHeight="1">
      <c r="A25" s="6" t="s">
        <v>15</v>
      </c>
      <c r="B25" s="2">
        <v>4.55667972564697</v>
      </c>
      <c r="C25" s="2">
        <v>3.5346417427062899</v>
      </c>
      <c r="D25" s="2">
        <v>4.4871683120727504</v>
      </c>
      <c r="E25" s="2">
        <v>4.3651540279388401</v>
      </c>
      <c r="F25" s="2">
        <v>4.1633763313293404</v>
      </c>
      <c r="G25" s="2">
        <v>4.9654228687286297</v>
      </c>
      <c r="H25" s="2">
        <v>5.0001277923583904</v>
      </c>
      <c r="I25" s="2">
        <v>3.4030358791351301</v>
      </c>
      <c r="J25" s="2">
        <v>4.4392240047454798</v>
      </c>
      <c r="K25" s="2">
        <v>4.7356457710266104</v>
      </c>
      <c r="L25" s="5">
        <f t="shared" si="3"/>
        <v>0.53892594298047169</v>
      </c>
    </row>
    <row r="26" spans="1:12" ht="15.75" customHeight="1">
      <c r="A26" s="6" t="s">
        <v>16</v>
      </c>
      <c r="B26" s="2">
        <v>7.7677977085113499</v>
      </c>
      <c r="C26" s="2">
        <v>6.7041358947753897</v>
      </c>
      <c r="D26" s="2">
        <v>6.6260576248168901</v>
      </c>
      <c r="E26" s="2">
        <v>6.9988274574279696</v>
      </c>
      <c r="F26" s="2">
        <v>7.7675690650939897</v>
      </c>
      <c r="G26" s="2">
        <v>6.9114494323730398</v>
      </c>
      <c r="H26" s="2">
        <v>7.9971837997436497</v>
      </c>
      <c r="I26" s="2">
        <v>7.0132684707641602</v>
      </c>
      <c r="J26" s="2">
        <v>6.6206912994384703</v>
      </c>
      <c r="K26" s="2">
        <v>7.5940575599670401</v>
      </c>
      <c r="L26" s="5">
        <f t="shared" si="3"/>
        <v>0.52755223671581652</v>
      </c>
    </row>
    <row r="27" spans="1:12" ht="15.75" customHeight="1">
      <c r="A27" s="6" t="s">
        <v>17</v>
      </c>
      <c r="B27" s="2">
        <v>9.3734290599822998</v>
      </c>
      <c r="C27" s="2">
        <v>8.8251266479492099</v>
      </c>
      <c r="D27" s="2">
        <v>8.8803741931915194</v>
      </c>
      <c r="E27" s="2">
        <v>8.7889707088470406</v>
      </c>
      <c r="F27" s="2">
        <v>6.9119136333465496</v>
      </c>
      <c r="G27" s="2">
        <v>7.7059376239776602</v>
      </c>
      <c r="H27" s="2">
        <v>8.1571900844573904</v>
      </c>
      <c r="I27" s="2">
        <v>7.5733537673950098</v>
      </c>
      <c r="J27" s="2">
        <v>7.5777432918548504</v>
      </c>
      <c r="K27" s="2">
        <v>6.8046250343322701</v>
      </c>
      <c r="L27" s="5">
        <f t="shared" si="3"/>
        <v>0.88274806978320275</v>
      </c>
    </row>
    <row r="28" spans="1:12" ht="15.75" customHeight="1">
      <c r="A28" s="6" t="s">
        <v>18</v>
      </c>
      <c r="B28" s="2">
        <v>4.1288857460021902</v>
      </c>
      <c r="C28" s="2">
        <v>3.5303349494934002</v>
      </c>
      <c r="D28" s="2">
        <v>5.1953272819518999</v>
      </c>
      <c r="E28" s="2">
        <v>3.4586689472198402</v>
      </c>
      <c r="F28" s="2">
        <v>3.4755952358245801</v>
      </c>
      <c r="G28" s="2">
        <v>3.5363605022430402</v>
      </c>
      <c r="H28" s="2">
        <v>3.7045660018920898</v>
      </c>
      <c r="I28" s="2">
        <v>4.2668602466583199</v>
      </c>
      <c r="J28" s="2">
        <v>4.4285771846771196</v>
      </c>
      <c r="K28" s="2">
        <v>2.93630743026733</v>
      </c>
      <c r="L28" s="5">
        <f t="shared" si="3"/>
        <v>0.64493398843965799</v>
      </c>
    </row>
    <row r="29" spans="1:12" ht="15.75" customHeight="1">
      <c r="A29" s="6" t="s">
        <v>19</v>
      </c>
      <c r="B29" s="2">
        <v>6.4256608486175502</v>
      </c>
      <c r="C29" s="2">
        <v>5.5295538902282697</v>
      </c>
      <c r="D29" s="2">
        <v>6.13777756690979</v>
      </c>
      <c r="E29" s="2">
        <v>5.4170904159545898</v>
      </c>
      <c r="F29" s="2">
        <v>5.7899110317230198</v>
      </c>
      <c r="G29" s="2">
        <v>6.4632444381713796</v>
      </c>
      <c r="H29" s="2">
        <v>5.9661276340484601</v>
      </c>
      <c r="I29" s="2">
        <v>7.4456079006194997</v>
      </c>
      <c r="J29" s="2">
        <v>6.3311285972595197</v>
      </c>
      <c r="K29" s="2">
        <v>5.34578204154968</v>
      </c>
      <c r="L29" s="5">
        <f t="shared" si="3"/>
        <v>0.63034486618153063</v>
      </c>
    </row>
    <row r="30" spans="1:12" ht="15.75" customHeight="1">
      <c r="A30" s="6" t="s">
        <v>20</v>
      </c>
      <c r="B30" s="2">
        <v>4.6974971294402996</v>
      </c>
      <c r="C30" s="2">
        <v>4.3346412181854204</v>
      </c>
      <c r="D30" s="2">
        <v>3.5639019012451101</v>
      </c>
      <c r="E30" s="2">
        <v>3.4283962249755802</v>
      </c>
      <c r="F30" s="2">
        <v>4.1737747192382804</v>
      </c>
      <c r="G30" s="2">
        <v>3.9078984260559002</v>
      </c>
      <c r="H30" s="2">
        <v>3.8270728588104199</v>
      </c>
      <c r="I30" s="2">
        <v>3.8089942932128902</v>
      </c>
      <c r="J30" s="2">
        <v>3.8357849121093701</v>
      </c>
      <c r="K30" s="2">
        <v>3.2500114440917902</v>
      </c>
      <c r="L30" s="5">
        <f t="shared" si="3"/>
        <v>0.43109053922282115</v>
      </c>
    </row>
    <row r="31" spans="1:12" ht="15.75" customHeight="1">
      <c r="A31" s="6" t="s">
        <v>21</v>
      </c>
      <c r="B31" s="2">
        <v>5.56239533424377</v>
      </c>
      <c r="C31" s="2">
        <v>4.8192768096923801</v>
      </c>
      <c r="D31" s="2">
        <v>5.2071769237518302</v>
      </c>
      <c r="E31" s="2">
        <v>5.4634046554565403</v>
      </c>
      <c r="F31" s="2">
        <v>4.4279835224151602</v>
      </c>
      <c r="G31" s="2">
        <v>6.7451493740081698</v>
      </c>
      <c r="H31" s="2">
        <v>4.7240831851959202</v>
      </c>
      <c r="I31" s="2">
        <v>5.9729127883911097</v>
      </c>
      <c r="J31" s="2">
        <v>4.79437160491943</v>
      </c>
      <c r="K31" s="2">
        <v>6.0458512306213299</v>
      </c>
      <c r="L31" s="5">
        <f t="shared" si="3"/>
        <v>0.72437114327723762</v>
      </c>
    </row>
    <row r="33" spans="1:12" ht="15.75" customHeight="1">
      <c r="B33" s="2" t="s">
        <v>7</v>
      </c>
      <c r="C33" s="5"/>
      <c r="D33" s="5"/>
      <c r="E33" s="5"/>
      <c r="F33" s="5"/>
      <c r="G33" s="5"/>
      <c r="H33" s="5"/>
      <c r="I33" s="5"/>
      <c r="J33" s="5"/>
      <c r="K33" s="5"/>
      <c r="L33" s="5"/>
    </row>
    <row r="34" spans="1:12" ht="15.75" customHeight="1">
      <c r="B34" s="2">
        <v>0</v>
      </c>
      <c r="C34" s="2">
        <v>1</v>
      </c>
      <c r="D34" s="2">
        <v>2</v>
      </c>
      <c r="E34" s="2">
        <v>3</v>
      </c>
      <c r="F34" s="2">
        <v>4</v>
      </c>
      <c r="G34" s="2">
        <v>5</v>
      </c>
      <c r="H34" s="2">
        <v>6</v>
      </c>
      <c r="I34" s="2">
        <v>7</v>
      </c>
      <c r="J34" s="2">
        <v>8</v>
      </c>
      <c r="K34" s="2">
        <v>9</v>
      </c>
      <c r="L34" s="2" t="s">
        <v>9</v>
      </c>
    </row>
    <row r="35" spans="1:12" ht="15.75" customHeight="1">
      <c r="A35" s="6" t="s">
        <v>10</v>
      </c>
      <c r="B35" s="2">
        <v>5.0179967670010202</v>
      </c>
      <c r="C35" s="2">
        <v>4.5216937929999403</v>
      </c>
      <c r="D35" s="2">
        <v>3.9981319459984599</v>
      </c>
      <c r="E35" s="2">
        <v>4.5757130050005799</v>
      </c>
      <c r="F35" s="2">
        <v>4.8209338449996704</v>
      </c>
      <c r="G35" s="2">
        <v>4.1239455619997898</v>
      </c>
      <c r="H35" s="2">
        <v>4.4730099580010503</v>
      </c>
      <c r="I35" s="2">
        <v>3.9973737130003402</v>
      </c>
      <c r="J35" s="2">
        <v>4.5853115560002999</v>
      </c>
      <c r="K35" s="2">
        <v>4.7029602160000596</v>
      </c>
      <c r="L35" s="2">
        <f t="shared" ref="L35:L46" si="4">_xlfn.STDEV.S(B35:K35)</f>
        <v>0.34468938989753273</v>
      </c>
    </row>
    <row r="36" spans="1:12" ht="15.75" customHeight="1">
      <c r="A36" s="6" t="s">
        <v>11</v>
      </c>
      <c r="B36" s="2">
        <v>4.6868816550013399</v>
      </c>
      <c r="C36" s="2">
        <v>5.1094794500004301</v>
      </c>
      <c r="D36" s="2">
        <v>4.6540789789996699</v>
      </c>
      <c r="E36" s="2">
        <v>5.2209819540003002</v>
      </c>
      <c r="F36" s="2">
        <v>4.6279872009999901</v>
      </c>
      <c r="G36" s="2">
        <v>4.8180947079999896</v>
      </c>
      <c r="H36" s="2">
        <v>4.5758778990002602</v>
      </c>
      <c r="I36" s="2">
        <v>4.8197722530003304</v>
      </c>
      <c r="J36" s="2">
        <v>4.7713912399994998</v>
      </c>
      <c r="K36" s="2">
        <v>4.1005092340001204</v>
      </c>
      <c r="L36" s="2">
        <f t="shared" si="4"/>
        <v>0.30549041166685204</v>
      </c>
    </row>
    <row r="37" spans="1:12" ht="15.75" customHeight="1">
      <c r="A37" s="6" t="s">
        <v>12</v>
      </c>
      <c r="B37" s="2">
        <v>3.42660918299952</v>
      </c>
      <c r="C37" s="2">
        <v>3.7170397040008498</v>
      </c>
      <c r="D37" s="2">
        <v>3.7324263940008602</v>
      </c>
      <c r="E37" s="2">
        <v>3.7275343109995398</v>
      </c>
      <c r="F37" s="2">
        <v>3.5246747839992101</v>
      </c>
      <c r="G37" s="2">
        <v>3.9291191339998401</v>
      </c>
      <c r="H37" s="2">
        <v>3.6364498500006399</v>
      </c>
      <c r="I37" s="2">
        <v>4.0746366339990301</v>
      </c>
      <c r="J37" s="2">
        <v>3.65349011100079</v>
      </c>
      <c r="K37" s="2">
        <v>3.7158869939994399</v>
      </c>
      <c r="L37" s="2">
        <f t="shared" si="4"/>
        <v>0.18408424108023264</v>
      </c>
    </row>
    <row r="38" spans="1:12" ht="15.75" customHeight="1">
      <c r="A38" s="6" t="s">
        <v>13</v>
      </c>
      <c r="B38" s="2">
        <v>4.6889615199997898</v>
      </c>
      <c r="C38" s="2">
        <v>4.3266702559994803</v>
      </c>
      <c r="D38" s="2">
        <v>5.0169001920003202</v>
      </c>
      <c r="E38" s="2">
        <v>4.1622250920008801</v>
      </c>
      <c r="F38" s="2">
        <v>4.3691033330014699</v>
      </c>
      <c r="G38" s="2">
        <v>3.8951603049990799</v>
      </c>
      <c r="H38" s="2">
        <v>3.9767060370013398</v>
      </c>
      <c r="I38" s="2">
        <v>4.1488096810007802</v>
      </c>
      <c r="J38" s="2">
        <v>4.1617201690005396</v>
      </c>
      <c r="K38" s="2">
        <v>3.9298823049994098</v>
      </c>
      <c r="L38" s="2">
        <f t="shared" si="4"/>
        <v>0.3538043940854651</v>
      </c>
    </row>
    <row r="39" spans="1:12" ht="15.75" customHeight="1">
      <c r="A39" s="6" t="s">
        <v>14</v>
      </c>
      <c r="B39" s="2">
        <v>3.4671570520003998</v>
      </c>
      <c r="C39" s="2">
        <v>3.4666454300004199</v>
      </c>
      <c r="D39" s="2">
        <v>3.2747151669991501</v>
      </c>
      <c r="E39" s="2">
        <v>3.3410872950007602</v>
      </c>
      <c r="F39" s="2">
        <v>2.71107982399917</v>
      </c>
      <c r="G39" s="2">
        <v>3.0631581869983999</v>
      </c>
      <c r="H39" s="2">
        <v>3.3127753379994802</v>
      </c>
      <c r="I39" s="2">
        <v>3.0819094389989901</v>
      </c>
      <c r="J39" s="2">
        <v>3.0582382720003798</v>
      </c>
      <c r="K39" s="2">
        <v>3.0069909510002599</v>
      </c>
      <c r="L39" s="2">
        <f t="shared" si="4"/>
        <v>0.23689325059066313</v>
      </c>
    </row>
    <row r="40" spans="1:12" ht="15.75" customHeight="1">
      <c r="A40" s="6" t="s">
        <v>15</v>
      </c>
      <c r="B40" s="2">
        <v>3.2592095750005599</v>
      </c>
      <c r="C40" s="2">
        <v>3.23378089600009</v>
      </c>
      <c r="D40" s="2">
        <v>3.72033792500042</v>
      </c>
      <c r="E40" s="2">
        <v>3.5738628710005198</v>
      </c>
      <c r="F40" s="2">
        <v>3.3978778469991</v>
      </c>
      <c r="G40" s="2">
        <v>3.7726807260005399</v>
      </c>
      <c r="H40" s="2">
        <v>3.7172410989987799</v>
      </c>
      <c r="I40" s="2">
        <v>3.0468068709997098</v>
      </c>
      <c r="J40" s="2">
        <v>3.6140407240000001</v>
      </c>
      <c r="K40" s="2">
        <v>3.6823820660010802</v>
      </c>
      <c r="L40" s="2">
        <f t="shared" si="4"/>
        <v>0.25087710369990496</v>
      </c>
    </row>
    <row r="41" spans="1:12" ht="15.75" customHeight="1">
      <c r="A41" s="6" t="s">
        <v>16</v>
      </c>
      <c r="B41" s="2">
        <v>3.5956865480002298</v>
      </c>
      <c r="C41" s="2">
        <v>3.5464797780005002</v>
      </c>
      <c r="D41" s="2">
        <v>3.5462618649999</v>
      </c>
      <c r="E41" s="2">
        <v>3.5784264149988299</v>
      </c>
      <c r="F41" s="2">
        <v>3.79425104999972</v>
      </c>
      <c r="G41" s="2">
        <v>3.5790056969999502</v>
      </c>
      <c r="H41" s="2">
        <v>3.6302416189992002</v>
      </c>
      <c r="I41" s="2">
        <v>3.5617139400001099</v>
      </c>
      <c r="J41" s="2">
        <v>3.0504720799999601</v>
      </c>
      <c r="K41" s="2">
        <v>3.7271721240012901</v>
      </c>
      <c r="L41" s="2">
        <f t="shared" si="4"/>
        <v>0.19712150188081418</v>
      </c>
    </row>
    <row r="42" spans="1:12" ht="15.75" customHeight="1">
      <c r="A42" s="6" t="s">
        <v>17</v>
      </c>
      <c r="B42" s="2">
        <v>4.7513835169993399</v>
      </c>
      <c r="C42" s="2">
        <v>5.12186454999937</v>
      </c>
      <c r="D42" s="2">
        <v>5.0100421150000303</v>
      </c>
      <c r="E42" s="2">
        <v>4.786459121</v>
      </c>
      <c r="F42" s="2">
        <v>4.65034578300037</v>
      </c>
      <c r="G42" s="2">
        <v>5.10226627000156</v>
      </c>
      <c r="H42" s="2">
        <v>4.2567903389990498</v>
      </c>
      <c r="I42" s="2">
        <v>4.6216656039996398</v>
      </c>
      <c r="J42" s="2">
        <v>4.5839943480004797</v>
      </c>
      <c r="K42" s="2">
        <v>4.7345388559988297</v>
      </c>
      <c r="L42" s="2">
        <f t="shared" si="4"/>
        <v>0.26401952175389121</v>
      </c>
    </row>
    <row r="43" spans="1:12" ht="15.75" customHeight="1">
      <c r="A43" s="6" t="s">
        <v>18</v>
      </c>
      <c r="B43" s="2">
        <v>3.2470429459990502</v>
      </c>
      <c r="C43" s="2">
        <v>3.7243716060001999</v>
      </c>
      <c r="D43" s="2">
        <v>3.7132502610002098</v>
      </c>
      <c r="E43" s="2">
        <v>3.49315987100089</v>
      </c>
      <c r="F43" s="2">
        <v>3.2575363729993101</v>
      </c>
      <c r="G43" s="2">
        <v>3.1492145720003402</v>
      </c>
      <c r="H43" s="2">
        <v>3.4053925709995299</v>
      </c>
      <c r="I43" s="2">
        <v>3.8840890150004199</v>
      </c>
      <c r="J43" s="2">
        <v>4.1553280399984898</v>
      </c>
      <c r="K43" s="2">
        <v>3.1751324369997702</v>
      </c>
      <c r="L43" s="2">
        <f t="shared" si="4"/>
        <v>0.33812840078792217</v>
      </c>
    </row>
    <row r="44" spans="1:12" ht="15.75" customHeight="1">
      <c r="A44" s="6" t="s">
        <v>19</v>
      </c>
      <c r="B44" s="2">
        <v>4.6968490140006898</v>
      </c>
      <c r="C44" s="2">
        <v>4.5351872529990898</v>
      </c>
      <c r="D44" s="2">
        <v>4.8952576629999296</v>
      </c>
      <c r="E44" s="2">
        <v>4.72136921700075</v>
      </c>
      <c r="F44" s="2">
        <v>4.8056167200011197</v>
      </c>
      <c r="G44" s="2">
        <v>5.2601455040003202</v>
      </c>
      <c r="H44" s="2">
        <v>4.8364456630006298</v>
      </c>
      <c r="I44" s="2">
        <v>5.3730604100001003</v>
      </c>
      <c r="J44" s="2">
        <v>5.0764139929997301</v>
      </c>
      <c r="K44" s="2">
        <v>4.5825260550009199</v>
      </c>
      <c r="L44" s="2">
        <f t="shared" si="4"/>
        <v>0.278871839644182</v>
      </c>
    </row>
    <row r="45" spans="1:12" ht="15.75" customHeight="1">
      <c r="A45" s="6" t="s">
        <v>20</v>
      </c>
      <c r="B45" s="2">
        <v>3.0940666620008401</v>
      </c>
      <c r="C45" s="2">
        <v>2.6985519480003801</v>
      </c>
      <c r="D45" s="2">
        <v>2.4463481569982801</v>
      </c>
      <c r="E45" s="2">
        <v>2.5883947230013198</v>
      </c>
      <c r="F45" s="2">
        <v>2.7906055789990201</v>
      </c>
      <c r="G45" s="2">
        <v>3.0307961409998798</v>
      </c>
      <c r="H45" s="2">
        <v>2.8198013660003198</v>
      </c>
      <c r="I45" s="2">
        <v>2.7689654969999502</v>
      </c>
      <c r="J45" s="2">
        <v>2.6333620129989801</v>
      </c>
      <c r="K45" s="2">
        <v>2.38451403399994</v>
      </c>
      <c r="L45" s="2">
        <f t="shared" si="4"/>
        <v>0.22761528913366114</v>
      </c>
    </row>
    <row r="46" spans="1:12" ht="15.75" customHeight="1">
      <c r="A46" s="6" t="s">
        <v>21</v>
      </c>
      <c r="B46" s="2">
        <v>3.2055423590009</v>
      </c>
      <c r="C46" s="2">
        <v>3.2077986260010198</v>
      </c>
      <c r="D46" s="2">
        <v>3.35424933899957</v>
      </c>
      <c r="E46" s="2">
        <v>3.4012435610002201</v>
      </c>
      <c r="F46" s="2">
        <v>3.1988484609992098</v>
      </c>
      <c r="G46" s="2">
        <v>3.5076446160000998</v>
      </c>
      <c r="H46" s="2">
        <v>3.2021167160000901</v>
      </c>
      <c r="I46" s="2">
        <v>3.5093042120006399</v>
      </c>
      <c r="J46" s="2">
        <v>3.42123041100057</v>
      </c>
      <c r="K46" s="2">
        <v>3.3068034219995699</v>
      </c>
      <c r="L46" s="2">
        <f t="shared" si="4"/>
        <v>0.12569285552437864</v>
      </c>
    </row>
  </sheetData>
  <phoneticPr fontId="4"/>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46"/>
  <sheetViews>
    <sheetView zoomScale="90" zoomScaleNormal="90" workbookViewId="0">
      <selection activeCell="E11" sqref="E11"/>
    </sheetView>
  </sheetViews>
  <sheetFormatPr defaultColWidth="14.453125" defaultRowHeight="15.75" customHeight="1"/>
  <sheetData>
    <row r="1" spans="1:31" ht="15.75" customHeight="1">
      <c r="A1" s="1">
        <v>720</v>
      </c>
      <c r="B1" s="2" t="s">
        <v>0</v>
      </c>
      <c r="C1" s="10" t="s">
        <v>1</v>
      </c>
      <c r="D1" s="2" t="s">
        <v>2</v>
      </c>
      <c r="E1" s="11" t="s">
        <v>3</v>
      </c>
      <c r="F1" s="2" t="s">
        <v>4</v>
      </c>
      <c r="G1" s="2" t="s">
        <v>5</v>
      </c>
      <c r="H1" s="4"/>
      <c r="I1" s="15"/>
      <c r="J1" s="16"/>
      <c r="K1" s="16"/>
      <c r="L1" s="16"/>
      <c r="M1" s="16"/>
      <c r="N1" s="16"/>
      <c r="O1" s="16"/>
      <c r="P1" s="16"/>
      <c r="Q1" s="16"/>
      <c r="R1" s="16"/>
      <c r="S1" s="16"/>
      <c r="T1" s="17"/>
      <c r="U1" s="15"/>
      <c r="V1" s="16"/>
      <c r="W1" s="16"/>
      <c r="X1" s="16"/>
      <c r="Y1" s="16"/>
      <c r="Z1" s="16"/>
      <c r="AA1" s="16"/>
      <c r="AB1" s="16"/>
      <c r="AC1" s="16"/>
      <c r="AD1" s="16"/>
      <c r="AE1" s="16"/>
    </row>
    <row r="2" spans="1:31" ht="15.75" customHeight="1">
      <c r="A2" s="6"/>
      <c r="B2" s="2" t="s">
        <v>8</v>
      </c>
      <c r="C2" s="7" t="s">
        <v>8</v>
      </c>
      <c r="D2" s="2" t="s">
        <v>8</v>
      </c>
      <c r="E2" s="2" t="s">
        <v>8</v>
      </c>
      <c r="F2" s="2" t="s">
        <v>8</v>
      </c>
      <c r="G2" s="2" t="s">
        <v>8</v>
      </c>
      <c r="H2" s="4"/>
      <c r="I2" s="15"/>
      <c r="J2" s="15"/>
      <c r="K2" s="15"/>
      <c r="L2" s="15"/>
      <c r="M2" s="15"/>
      <c r="N2" s="15"/>
      <c r="O2" s="15"/>
      <c r="P2" s="15"/>
      <c r="Q2" s="15"/>
      <c r="R2" s="15"/>
      <c r="S2" s="15"/>
      <c r="T2" s="17"/>
      <c r="U2" s="15"/>
      <c r="V2" s="15"/>
      <c r="W2" s="15"/>
      <c r="X2" s="15"/>
      <c r="Y2" s="15"/>
      <c r="Z2" s="15"/>
      <c r="AA2" s="15"/>
      <c r="AB2" s="15"/>
      <c r="AC2" s="15"/>
      <c r="AD2" s="15"/>
      <c r="AE2" s="15"/>
    </row>
    <row r="3" spans="1:31" ht="15.75" customHeight="1">
      <c r="A3" s="6" t="s">
        <v>10</v>
      </c>
      <c r="B3" s="8">
        <v>6.9675925925925921E-3</v>
      </c>
      <c r="C3" s="8">
        <v>2.1759259259259258E-3</v>
      </c>
      <c r="D3" s="2">
        <v>0.28769668999939302</v>
      </c>
      <c r="E3" s="2">
        <v>280.58530663599902</v>
      </c>
      <c r="F3" s="2">
        <v>15.5070918798446</v>
      </c>
      <c r="G3" s="2">
        <v>10.140354010399999</v>
      </c>
      <c r="H3" s="4">
        <f>SUM(E3:G3)</f>
        <v>306.23275252624364</v>
      </c>
      <c r="I3" s="15"/>
      <c r="J3" s="15"/>
      <c r="K3" s="15"/>
      <c r="L3" s="15"/>
      <c r="M3" s="15"/>
      <c r="N3" s="15"/>
      <c r="O3" s="15"/>
      <c r="P3" s="15"/>
      <c r="Q3" s="15"/>
      <c r="R3" s="15"/>
      <c r="S3" s="16"/>
      <c r="T3" s="17"/>
      <c r="U3" s="15"/>
      <c r="V3" s="15"/>
      <c r="W3" s="15"/>
      <c r="X3" s="15"/>
      <c r="Y3" s="15"/>
      <c r="Z3" s="15"/>
      <c r="AA3" s="15"/>
      <c r="AB3" s="15"/>
      <c r="AC3" s="15"/>
      <c r="AD3" s="15"/>
      <c r="AE3" s="16"/>
    </row>
    <row r="4" spans="1:31" ht="15.75" customHeight="1">
      <c r="A4" s="6" t="s">
        <v>11</v>
      </c>
      <c r="B4" s="8">
        <v>4.8379629629629632E-3</v>
      </c>
      <c r="C4" s="8">
        <v>3.5416666666666665E-3</v>
      </c>
      <c r="D4" s="2">
        <v>0.24575043299955701</v>
      </c>
      <c r="E4" s="2">
        <v>117.03858443399901</v>
      </c>
      <c r="F4" s="2">
        <v>15.423540687560999</v>
      </c>
      <c r="G4" s="2">
        <v>19.5941639478003</v>
      </c>
      <c r="H4" s="4">
        <f t="shared" ref="H4:H14" si="0">SUM(E4:G4)</f>
        <v>152.0562890693603</v>
      </c>
      <c r="I4" s="15"/>
      <c r="J4" s="15"/>
      <c r="K4" s="15"/>
      <c r="L4" s="15"/>
      <c r="M4" s="15"/>
      <c r="N4" s="15"/>
      <c r="O4" s="15"/>
      <c r="P4" s="15"/>
      <c r="Q4" s="15"/>
      <c r="R4" s="15"/>
      <c r="S4" s="16"/>
      <c r="T4" s="17"/>
      <c r="U4" s="15"/>
      <c r="V4" s="15"/>
      <c r="W4" s="15"/>
      <c r="X4" s="15"/>
      <c r="Y4" s="15"/>
      <c r="Z4" s="15"/>
      <c r="AA4" s="15"/>
      <c r="AB4" s="15"/>
      <c r="AC4" s="15"/>
      <c r="AD4" s="15"/>
      <c r="AE4" s="16"/>
    </row>
    <row r="5" spans="1:31" ht="15.75" customHeight="1">
      <c r="A5" s="6" t="s">
        <v>12</v>
      </c>
      <c r="B5" s="8">
        <v>5.185185185185185E-3</v>
      </c>
      <c r="C5" s="8">
        <v>3.3333333333333335E-3</v>
      </c>
      <c r="D5" s="2">
        <v>0.23157742900002601</v>
      </c>
      <c r="E5" s="2">
        <v>135.58678803999999</v>
      </c>
      <c r="F5" s="2">
        <v>12.9602617502212</v>
      </c>
      <c r="G5" s="2">
        <v>13.797637203299701</v>
      </c>
      <c r="H5" s="4">
        <f t="shared" si="0"/>
        <v>162.3446869935209</v>
      </c>
      <c r="I5" s="15"/>
      <c r="J5" s="15"/>
      <c r="K5" s="15"/>
      <c r="L5" s="15"/>
      <c r="M5" s="15"/>
      <c r="N5" s="15"/>
      <c r="O5" s="15"/>
      <c r="P5" s="15"/>
      <c r="Q5" s="15"/>
      <c r="R5" s="15"/>
      <c r="S5" s="16"/>
      <c r="T5" s="17"/>
      <c r="U5" s="15"/>
      <c r="V5" s="15"/>
      <c r="W5" s="15"/>
      <c r="X5" s="15"/>
      <c r="Y5" s="15"/>
      <c r="Z5" s="15"/>
      <c r="AA5" s="15"/>
      <c r="AB5" s="15"/>
      <c r="AC5" s="15"/>
      <c r="AD5" s="15"/>
      <c r="AE5" s="16"/>
    </row>
    <row r="6" spans="1:31" ht="15.75" customHeight="1">
      <c r="A6" s="6" t="s">
        <v>13</v>
      </c>
      <c r="B6" s="8">
        <v>5.2314814814814819E-3</v>
      </c>
      <c r="C6" s="8">
        <v>2.8472222222222219E-3</v>
      </c>
      <c r="D6" s="2">
        <v>0.168978523999612</v>
      </c>
      <c r="E6" s="2">
        <v>136.14643126000001</v>
      </c>
      <c r="F6" s="2">
        <v>14.1777364492416</v>
      </c>
      <c r="G6" s="2">
        <v>9.0153197196999795</v>
      </c>
      <c r="H6" s="4">
        <f t="shared" si="0"/>
        <v>159.3394874289416</v>
      </c>
      <c r="I6" s="15"/>
      <c r="J6" s="15"/>
      <c r="K6" s="15"/>
      <c r="L6" s="15"/>
      <c r="M6" s="15"/>
      <c r="N6" s="15"/>
      <c r="O6" s="15"/>
      <c r="P6" s="15"/>
      <c r="Q6" s="15"/>
      <c r="R6" s="15"/>
      <c r="S6" s="16"/>
      <c r="T6" s="17"/>
      <c r="U6" s="15"/>
      <c r="V6" s="15"/>
      <c r="W6" s="15"/>
      <c r="X6" s="15"/>
      <c r="Y6" s="15"/>
      <c r="Z6" s="15"/>
      <c r="AA6" s="15"/>
      <c r="AB6" s="15"/>
      <c r="AC6" s="15"/>
      <c r="AD6" s="15"/>
      <c r="AE6" s="16"/>
    </row>
    <row r="7" spans="1:31" ht="15.75" customHeight="1">
      <c r="A7" s="6" t="s">
        <v>14</v>
      </c>
      <c r="B7" s="8">
        <v>2.4074074074074076E-3</v>
      </c>
      <c r="C7" s="8">
        <v>1.4351851851851854E-3</v>
      </c>
      <c r="D7" s="2">
        <v>0.22628406700005099</v>
      </c>
      <c r="E7" s="2">
        <v>66.603198822000195</v>
      </c>
      <c r="F7" s="2">
        <v>10.765976572036701</v>
      </c>
      <c r="G7" s="2">
        <v>14.388747991499899</v>
      </c>
      <c r="H7" s="4">
        <f t="shared" si="0"/>
        <v>91.757923385536799</v>
      </c>
      <c r="I7" s="15"/>
      <c r="J7" s="15"/>
      <c r="K7" s="15"/>
      <c r="L7" s="15"/>
      <c r="M7" s="15"/>
      <c r="N7" s="15"/>
      <c r="O7" s="15"/>
      <c r="P7" s="15"/>
      <c r="Q7" s="15"/>
      <c r="R7" s="15"/>
      <c r="S7" s="16"/>
      <c r="T7" s="17"/>
      <c r="U7" s="15"/>
      <c r="V7" s="15"/>
      <c r="W7" s="15"/>
      <c r="X7" s="15"/>
      <c r="Y7" s="15"/>
      <c r="Z7" s="15"/>
      <c r="AA7" s="15"/>
      <c r="AB7" s="15"/>
      <c r="AC7" s="15"/>
      <c r="AD7" s="15"/>
      <c r="AE7" s="16"/>
    </row>
    <row r="8" spans="1:31" ht="15.75" customHeight="1">
      <c r="A8" s="6" t="s">
        <v>15</v>
      </c>
      <c r="B8" s="8">
        <v>2.8240740740740739E-3</v>
      </c>
      <c r="C8" s="8">
        <v>8.6805555555555551E-4</v>
      </c>
      <c r="D8" s="2">
        <v>0.14967470900046401</v>
      </c>
      <c r="E8" s="2">
        <v>19.0921243780003</v>
      </c>
      <c r="F8" s="2">
        <v>13.0653185606002</v>
      </c>
      <c r="G8" s="2">
        <v>13.2692059592001</v>
      </c>
      <c r="H8" s="4">
        <f t="shared" si="0"/>
        <v>45.426648897800597</v>
      </c>
      <c r="I8" s="15"/>
      <c r="J8" s="15"/>
      <c r="K8" s="15"/>
      <c r="L8" s="15"/>
      <c r="M8" s="15"/>
      <c r="N8" s="15"/>
      <c r="O8" s="15"/>
      <c r="P8" s="15"/>
      <c r="Q8" s="15"/>
      <c r="R8" s="15"/>
      <c r="S8" s="16"/>
      <c r="T8" s="17"/>
      <c r="U8" s="15"/>
      <c r="V8" s="15"/>
      <c r="W8" s="15"/>
      <c r="X8" s="15"/>
      <c r="Y8" s="15"/>
      <c r="Z8" s="15"/>
      <c r="AA8" s="15"/>
      <c r="AB8" s="15"/>
      <c r="AC8" s="15"/>
      <c r="AD8" s="15"/>
      <c r="AE8" s="16"/>
    </row>
    <row r="9" spans="1:31" ht="15.75" customHeight="1">
      <c r="A9" s="6" t="s">
        <v>16</v>
      </c>
      <c r="B9" s="8">
        <v>5.347222222222222E-3</v>
      </c>
      <c r="C9" s="8">
        <v>6.1342592592592594E-3</v>
      </c>
      <c r="D9" s="2">
        <v>0.33735164500012599</v>
      </c>
      <c r="E9" s="2">
        <v>418.22682558399998</v>
      </c>
      <c r="F9" s="2">
        <v>11.7460570096969</v>
      </c>
      <c r="G9" s="2">
        <v>8.4514727105004503</v>
      </c>
      <c r="H9" s="4">
        <f t="shared" si="0"/>
        <v>438.42435530419738</v>
      </c>
      <c r="I9" s="15"/>
      <c r="J9" s="15"/>
      <c r="K9" s="15"/>
      <c r="L9" s="15"/>
      <c r="M9" s="15"/>
      <c r="N9" s="15"/>
      <c r="O9" s="15"/>
      <c r="P9" s="15"/>
      <c r="Q9" s="15"/>
      <c r="R9" s="15"/>
      <c r="S9" s="16"/>
      <c r="T9" s="17"/>
      <c r="U9" s="15"/>
      <c r="V9" s="15"/>
      <c r="W9" s="15"/>
      <c r="X9" s="15"/>
      <c r="Y9" s="15"/>
      <c r="Z9" s="15"/>
      <c r="AA9" s="15"/>
      <c r="AB9" s="15"/>
      <c r="AC9" s="15"/>
      <c r="AD9" s="15"/>
      <c r="AE9" s="16"/>
    </row>
    <row r="10" spans="1:31" ht="15.75" customHeight="1">
      <c r="A10" s="6" t="s">
        <v>17</v>
      </c>
      <c r="B10" s="8">
        <v>6.851851851851852E-3</v>
      </c>
      <c r="C10" s="8">
        <v>4.386574074074074E-3</v>
      </c>
      <c r="D10" s="2">
        <v>0.22493262099987901</v>
      </c>
      <c r="E10" s="2">
        <v>366.39413293899997</v>
      </c>
      <c r="F10" s="2">
        <v>18.984242415428099</v>
      </c>
      <c r="G10" s="2">
        <v>12.817468220599901</v>
      </c>
      <c r="H10" s="4">
        <f t="shared" si="0"/>
        <v>398.19584357502794</v>
      </c>
      <c r="I10" s="15"/>
      <c r="J10" s="15"/>
      <c r="K10" s="15"/>
      <c r="L10" s="15"/>
      <c r="M10" s="15"/>
      <c r="N10" s="15"/>
      <c r="O10" s="15"/>
      <c r="P10" s="15"/>
      <c r="Q10" s="15"/>
      <c r="R10" s="15"/>
      <c r="S10" s="16"/>
      <c r="T10" s="17"/>
      <c r="U10" s="15"/>
      <c r="V10" s="15"/>
      <c r="W10" s="15"/>
      <c r="X10" s="15"/>
      <c r="Y10" s="15"/>
      <c r="Z10" s="15"/>
      <c r="AA10" s="15"/>
      <c r="AB10" s="15"/>
      <c r="AC10" s="15"/>
      <c r="AD10" s="15"/>
      <c r="AE10" s="16"/>
    </row>
    <row r="11" spans="1:31" ht="15.75" customHeight="1">
      <c r="A11" s="6" t="s">
        <v>18</v>
      </c>
      <c r="B11" s="8">
        <v>3.2060185185185191E-3</v>
      </c>
      <c r="C11" s="8">
        <v>5.5555555555555556E-4</v>
      </c>
      <c r="D11" s="2">
        <v>0.17017004000013</v>
      </c>
      <c r="E11" s="2">
        <v>8.4559556620001697</v>
      </c>
      <c r="F11" s="2">
        <v>12.510540246963499</v>
      </c>
      <c r="G11" s="2">
        <v>16.619804641800101</v>
      </c>
      <c r="H11" s="4">
        <f t="shared" si="0"/>
        <v>37.586300550763767</v>
      </c>
      <c r="I11" s="15"/>
      <c r="J11" s="15"/>
      <c r="K11" s="15"/>
      <c r="L11" s="15"/>
      <c r="M11" s="15"/>
      <c r="N11" s="15"/>
      <c r="O11" s="15"/>
      <c r="P11" s="15"/>
      <c r="Q11" s="15"/>
      <c r="R11" s="15"/>
      <c r="S11" s="16"/>
      <c r="T11" s="17"/>
      <c r="U11" s="15"/>
      <c r="V11" s="15"/>
      <c r="W11" s="15"/>
      <c r="X11" s="15"/>
      <c r="Y11" s="15"/>
      <c r="Z11" s="15"/>
      <c r="AA11" s="15"/>
      <c r="AB11" s="15"/>
      <c r="AC11" s="15"/>
      <c r="AD11" s="15"/>
      <c r="AE11" s="16"/>
    </row>
    <row r="12" spans="1:31" ht="15.75" customHeight="1">
      <c r="A12" s="6" t="s">
        <v>19</v>
      </c>
      <c r="B12" s="8">
        <v>7.719907407407408E-3</v>
      </c>
      <c r="C12" s="8">
        <v>7.5231481481481471E-4</v>
      </c>
      <c r="D12" s="2">
        <v>0.163450840000223</v>
      </c>
      <c r="E12" s="2">
        <v>9.40741095600014</v>
      </c>
      <c r="F12" s="2">
        <v>20.430980277061401</v>
      </c>
      <c r="G12" s="2">
        <v>20.4664512769006</v>
      </c>
      <c r="H12" s="4">
        <f t="shared" si="0"/>
        <v>50.304842509962143</v>
      </c>
      <c r="I12" s="15"/>
      <c r="J12" s="15"/>
      <c r="K12" s="15"/>
      <c r="L12" s="15"/>
      <c r="M12" s="15"/>
      <c r="N12" s="15"/>
      <c r="O12" s="15"/>
      <c r="P12" s="15"/>
      <c r="Q12" s="15"/>
      <c r="R12" s="15"/>
      <c r="S12" s="16"/>
      <c r="T12" s="17"/>
      <c r="U12" s="15"/>
      <c r="V12" s="15"/>
      <c r="W12" s="15"/>
      <c r="X12" s="15"/>
      <c r="Y12" s="15"/>
      <c r="Z12" s="15"/>
      <c r="AA12" s="15"/>
      <c r="AB12" s="15"/>
      <c r="AC12" s="15"/>
      <c r="AD12" s="15"/>
      <c r="AE12" s="16"/>
    </row>
    <row r="13" spans="1:31" ht="15.75" customHeight="1">
      <c r="A13" s="6" t="s">
        <v>20</v>
      </c>
      <c r="B13" s="8">
        <v>5.2199074074074066E-3</v>
      </c>
      <c r="C13" s="8">
        <v>9.8379629629629642E-4</v>
      </c>
      <c r="D13" s="2">
        <v>0.20027865700012601</v>
      </c>
      <c r="E13" s="2">
        <v>63.146608241999701</v>
      </c>
      <c r="F13" s="2">
        <v>11.304271197319</v>
      </c>
      <c r="G13" s="2">
        <v>11.225084304699299</v>
      </c>
      <c r="H13" s="4">
        <f t="shared" si="0"/>
        <v>85.675963744017992</v>
      </c>
      <c r="I13" s="15"/>
      <c r="J13" s="15"/>
      <c r="K13" s="15"/>
      <c r="L13" s="15"/>
      <c r="M13" s="15"/>
      <c r="N13" s="15"/>
      <c r="O13" s="15"/>
      <c r="P13" s="15"/>
      <c r="Q13" s="15"/>
      <c r="R13" s="15"/>
      <c r="S13" s="16"/>
      <c r="T13" s="17"/>
      <c r="U13" s="15"/>
      <c r="V13" s="15"/>
      <c r="W13" s="15"/>
      <c r="X13" s="15"/>
      <c r="Y13" s="15"/>
      <c r="Z13" s="15"/>
      <c r="AA13" s="15"/>
      <c r="AB13" s="15"/>
      <c r="AC13" s="15"/>
      <c r="AD13" s="15"/>
      <c r="AE13" s="16"/>
    </row>
    <row r="14" spans="1:31" ht="15.75" customHeight="1">
      <c r="A14" s="6" t="s">
        <v>21</v>
      </c>
      <c r="B14" s="8">
        <v>7.9745370370370369E-3</v>
      </c>
      <c r="C14" s="8">
        <v>2.0833333333333333E-3</v>
      </c>
      <c r="D14" s="2">
        <v>0.17060662199992199</v>
      </c>
      <c r="E14" s="2">
        <v>91.532940722000106</v>
      </c>
      <c r="F14" s="2">
        <v>16.8017193317413</v>
      </c>
      <c r="G14" s="2">
        <v>11.3049936979001</v>
      </c>
      <c r="H14" s="4">
        <f t="shared" si="0"/>
        <v>119.6396537516415</v>
      </c>
      <c r="I14" s="15"/>
      <c r="J14" s="15"/>
      <c r="K14" s="15"/>
      <c r="L14" s="15"/>
      <c r="M14" s="15"/>
      <c r="N14" s="15"/>
      <c r="O14" s="15"/>
      <c r="P14" s="15"/>
      <c r="Q14" s="15"/>
      <c r="R14" s="15"/>
      <c r="S14" s="16"/>
      <c r="T14" s="17"/>
      <c r="U14" s="15"/>
      <c r="V14" s="15"/>
      <c r="W14" s="15"/>
      <c r="X14" s="15"/>
      <c r="Y14" s="15"/>
      <c r="Z14" s="15"/>
      <c r="AA14" s="15"/>
      <c r="AB14" s="15"/>
      <c r="AC14" s="15"/>
      <c r="AD14" s="15"/>
      <c r="AE14" s="16"/>
    </row>
    <row r="15" spans="1:31" ht="15.75" customHeight="1">
      <c r="C15" s="4" t="s">
        <v>9</v>
      </c>
      <c r="D15" s="9">
        <f>_xlfn.STDEV.S(D3:D14)</f>
        <v>5.6359352908806198E-2</v>
      </c>
      <c r="E15" s="9">
        <f t="shared" ref="E15:H15" si="1">_xlfn.STDEV.S(E3:E14)</f>
        <v>138.67008751753758</v>
      </c>
      <c r="F15" s="9">
        <f t="shared" si="1"/>
        <v>3.0551313033633205</v>
      </c>
      <c r="G15" s="9">
        <f t="shared" si="1"/>
        <v>3.8566664085833469</v>
      </c>
      <c r="H15" s="9">
        <f t="shared" si="1"/>
        <v>136.95449489993243</v>
      </c>
    </row>
    <row r="16" spans="1:31" ht="15.75" customHeight="1">
      <c r="C16" s="4" t="s">
        <v>22</v>
      </c>
      <c r="D16" s="9">
        <f>AVERAGE(D3:D14)</f>
        <v>0.21472935641662572</v>
      </c>
      <c r="E16" s="9">
        <f t="shared" ref="E16:H16" si="2">AVERAGE(E3:E14)</f>
        <v>142.6846923062499</v>
      </c>
      <c r="F16" s="9">
        <f t="shared" si="2"/>
        <v>14.47314469814296</v>
      </c>
      <c r="G16" s="9">
        <f t="shared" si="2"/>
        <v>13.424225307025035</v>
      </c>
      <c r="H16" s="9">
        <f t="shared" si="2"/>
        <v>170.58206231141787</v>
      </c>
    </row>
    <row r="18" spans="1:12" ht="15.75" customHeight="1">
      <c r="B18" s="2" t="s">
        <v>6</v>
      </c>
      <c r="C18" s="5"/>
      <c r="D18" s="5"/>
      <c r="E18" s="5"/>
      <c r="F18" s="5"/>
      <c r="G18" s="5"/>
      <c r="H18" s="5"/>
      <c r="I18" s="5"/>
      <c r="J18" s="5"/>
      <c r="K18" s="5"/>
      <c r="L18" s="5"/>
    </row>
    <row r="19" spans="1:12" ht="15.75" customHeight="1">
      <c r="B19" s="2">
        <v>0</v>
      </c>
      <c r="C19" s="2">
        <v>1</v>
      </c>
      <c r="D19" s="2">
        <v>2</v>
      </c>
      <c r="E19" s="2">
        <v>3</v>
      </c>
      <c r="F19" s="2">
        <v>4</v>
      </c>
      <c r="G19" s="2">
        <v>5</v>
      </c>
      <c r="H19" s="2">
        <v>6</v>
      </c>
      <c r="I19" s="2">
        <v>7</v>
      </c>
      <c r="J19" s="2">
        <v>8</v>
      </c>
      <c r="K19" s="2">
        <v>9</v>
      </c>
      <c r="L19" s="2" t="s">
        <v>9</v>
      </c>
    </row>
    <row r="20" spans="1:12" ht="15.75" customHeight="1">
      <c r="A20" s="6" t="s">
        <v>10</v>
      </c>
      <c r="B20" s="2">
        <v>16.805702924728301</v>
      </c>
      <c r="C20" s="2">
        <v>14.8025970458984</v>
      </c>
      <c r="D20" s="2">
        <v>15.971333742141701</v>
      </c>
      <c r="E20" s="2">
        <v>14.401503324508599</v>
      </c>
      <c r="F20" s="2">
        <v>15.342061281204201</v>
      </c>
      <c r="G20" s="2">
        <v>16.844267368316601</v>
      </c>
      <c r="H20" s="2">
        <v>16.465376138687098</v>
      </c>
      <c r="I20" s="2">
        <v>15.904869079589799</v>
      </c>
      <c r="J20" s="2">
        <v>14.867967605590801</v>
      </c>
      <c r="K20" s="2">
        <v>13.6652402877807</v>
      </c>
      <c r="L20" s="5">
        <f t="shared" ref="L20:L31" si="3">_xlfn.STDEV.S(B20:K20)</f>
        <v>1.0704752895232517</v>
      </c>
    </row>
    <row r="21" spans="1:12" ht="15.75" customHeight="1">
      <c r="A21" s="6" t="s">
        <v>11</v>
      </c>
      <c r="B21" s="2">
        <v>14.977804899215601</v>
      </c>
      <c r="C21" s="2">
        <v>14.575138568878099</v>
      </c>
      <c r="D21" s="2">
        <v>15.4292869567871</v>
      </c>
      <c r="E21" s="2">
        <v>13.4565887451171</v>
      </c>
      <c r="F21" s="2">
        <v>16.947780847549399</v>
      </c>
      <c r="G21" s="2">
        <v>16.032557725906301</v>
      </c>
      <c r="H21" s="2">
        <v>14.1843190193176</v>
      </c>
      <c r="I21" s="2">
        <v>13.739193916320801</v>
      </c>
      <c r="J21" s="2">
        <v>16.360717296600299</v>
      </c>
      <c r="K21" s="2">
        <v>18.532018899917599</v>
      </c>
      <c r="L21" s="5">
        <f t="shared" si="3"/>
        <v>1.5774536623539512</v>
      </c>
    </row>
    <row r="22" spans="1:12" ht="15.75" customHeight="1">
      <c r="A22" s="6" t="s">
        <v>12</v>
      </c>
      <c r="B22" s="2">
        <v>14.955758571624701</v>
      </c>
      <c r="C22" s="2">
        <v>13.9083538055419</v>
      </c>
      <c r="D22" s="2">
        <v>10.214935541152901</v>
      </c>
      <c r="E22" s="2">
        <v>10.389146804809499</v>
      </c>
      <c r="F22" s="2">
        <v>12.610257863998401</v>
      </c>
      <c r="G22" s="2">
        <v>10.4144551753997</v>
      </c>
      <c r="H22" s="2">
        <v>13.5625936985015</v>
      </c>
      <c r="I22" s="2">
        <v>14.0813274383544</v>
      </c>
      <c r="J22" s="2">
        <v>14.5404453277587</v>
      </c>
      <c r="K22" s="2">
        <v>14.9253432750701</v>
      </c>
      <c r="L22" s="5">
        <f t="shared" si="3"/>
        <v>1.9324735327822691</v>
      </c>
    </row>
    <row r="23" spans="1:12" ht="15.75" customHeight="1">
      <c r="A23" s="6" t="s">
        <v>13</v>
      </c>
      <c r="B23" s="2">
        <v>15.222021818161</v>
      </c>
      <c r="C23" s="2">
        <v>13.1424794197082</v>
      </c>
      <c r="D23" s="2">
        <v>13.902580976486201</v>
      </c>
      <c r="E23" s="2">
        <v>14.0905671119689</v>
      </c>
      <c r="F23" s="2">
        <v>15.3385498523712</v>
      </c>
      <c r="G23" s="2">
        <v>13.2815246582031</v>
      </c>
      <c r="H23" s="2">
        <v>14.6767063140869</v>
      </c>
      <c r="I23" s="2">
        <v>14.2550199031829</v>
      </c>
      <c r="J23" s="2">
        <v>13.387687444686801</v>
      </c>
      <c r="K23" s="2">
        <v>14.4802269935607</v>
      </c>
      <c r="L23" s="5">
        <f t="shared" si="3"/>
        <v>0.77221924240351603</v>
      </c>
    </row>
    <row r="24" spans="1:12" ht="15.75" customHeight="1">
      <c r="A24" s="6" t="s">
        <v>14</v>
      </c>
      <c r="B24" s="2">
        <v>11.3972537517547</v>
      </c>
      <c r="C24" s="2">
        <v>10.198750257492</v>
      </c>
      <c r="D24" s="2">
        <v>12.6839566230773</v>
      </c>
      <c r="E24" s="2">
        <v>10.335945129394499</v>
      </c>
      <c r="F24" s="2">
        <v>9.9264268875121999</v>
      </c>
      <c r="G24" s="2">
        <v>9.7198977470397896</v>
      </c>
      <c r="H24" s="2">
        <v>13.071087598800601</v>
      </c>
      <c r="I24" s="2">
        <v>9.9209747314453107</v>
      </c>
      <c r="J24" s="2">
        <v>9.71522617340087</v>
      </c>
      <c r="K24" s="2">
        <v>10.690246820449801</v>
      </c>
      <c r="L24" s="5">
        <f t="shared" si="3"/>
        <v>1.2256668035585021</v>
      </c>
    </row>
    <row r="25" spans="1:12" ht="15.75" customHeight="1">
      <c r="A25" s="6" t="s">
        <v>15</v>
      </c>
      <c r="B25" s="2">
        <v>14.3400621414184</v>
      </c>
      <c r="C25" s="2">
        <v>11.94810962677</v>
      </c>
      <c r="D25" s="2">
        <v>12.177141189575099</v>
      </c>
      <c r="E25" s="2">
        <v>14.8706657886505</v>
      </c>
      <c r="F25" s="2">
        <v>13.744978666305499</v>
      </c>
      <c r="G25" s="2">
        <v>11.6735725402832</v>
      </c>
      <c r="H25" s="2">
        <v>11.751858711242599</v>
      </c>
      <c r="I25" s="2">
        <v>13.218645095825099</v>
      </c>
      <c r="J25" s="2">
        <v>10.3875153064727</v>
      </c>
      <c r="K25" s="2">
        <v>16.5406365394592</v>
      </c>
      <c r="L25" s="5">
        <f t="shared" si="3"/>
        <v>1.8353719157927841</v>
      </c>
    </row>
    <row r="26" spans="1:12" ht="15.75" customHeight="1">
      <c r="A26" s="6" t="s">
        <v>16</v>
      </c>
      <c r="B26" s="2">
        <v>11.8767986297607</v>
      </c>
      <c r="C26" s="2">
        <v>11.697051286697301</v>
      </c>
      <c r="D26" s="2">
        <v>11.481128215789701</v>
      </c>
      <c r="E26" s="2">
        <v>11.0069425106048</v>
      </c>
      <c r="F26" s="2">
        <v>12.4420228004455</v>
      </c>
      <c r="G26" s="2">
        <v>12.325589179992599</v>
      </c>
      <c r="H26" s="2">
        <v>10.3144297599792</v>
      </c>
      <c r="I26" s="2">
        <v>10.799171447753899</v>
      </c>
      <c r="J26" s="2">
        <v>11.839339017867999</v>
      </c>
      <c r="K26" s="2">
        <v>13.6780972480773</v>
      </c>
      <c r="L26" s="5">
        <f t="shared" si="3"/>
        <v>0.95124644688094961</v>
      </c>
    </row>
    <row r="27" spans="1:12" ht="15.75" customHeight="1">
      <c r="A27" s="6" t="s">
        <v>17</v>
      </c>
      <c r="B27" s="2">
        <v>16.643009185791001</v>
      </c>
      <c r="C27" s="2">
        <v>17.5397996902465</v>
      </c>
      <c r="D27" s="2">
        <v>19.737067937850899</v>
      </c>
      <c r="E27" s="2">
        <v>19.158027172088602</v>
      </c>
      <c r="F27" s="2">
        <v>20.395431280136101</v>
      </c>
      <c r="G27" s="2">
        <v>20.861447334289501</v>
      </c>
      <c r="H27" s="2">
        <v>18.339552402496299</v>
      </c>
      <c r="I27" s="2">
        <v>22.858695983886701</v>
      </c>
      <c r="J27" s="2">
        <v>16.761947154998701</v>
      </c>
      <c r="K27" s="2">
        <v>17.547446012496899</v>
      </c>
      <c r="L27" s="5">
        <f t="shared" si="3"/>
        <v>2.0030555366167078</v>
      </c>
    </row>
    <row r="28" spans="1:12" ht="15.75" customHeight="1">
      <c r="A28" s="6" t="s">
        <v>18</v>
      </c>
      <c r="B28" s="2">
        <v>11.5330543518066</v>
      </c>
      <c r="C28" s="2">
        <v>12.4468462467193</v>
      </c>
      <c r="D28" s="2">
        <v>16.0154032707214</v>
      </c>
      <c r="E28" s="2">
        <v>14.1461524963378</v>
      </c>
      <c r="F28" s="2">
        <v>11.798686504363999</v>
      </c>
      <c r="G28" s="2">
        <v>11.6161332130432</v>
      </c>
      <c r="H28" s="2">
        <v>13.144859075546201</v>
      </c>
      <c r="I28" s="2">
        <v>12.015674114227201</v>
      </c>
      <c r="J28" s="2">
        <v>13.569509267807</v>
      </c>
      <c r="K28" s="2">
        <v>8.8190839290618896</v>
      </c>
      <c r="L28" s="5">
        <f t="shared" si="3"/>
        <v>1.9038278849433663</v>
      </c>
    </row>
    <row r="29" spans="1:12" ht="15.75" customHeight="1">
      <c r="A29" s="6" t="s">
        <v>19</v>
      </c>
      <c r="B29" s="2">
        <v>21.906166791915801</v>
      </c>
      <c r="C29" s="2">
        <v>16.964243650436401</v>
      </c>
      <c r="D29" s="2">
        <v>23.529893398284901</v>
      </c>
      <c r="E29" s="2">
        <v>17.714154005050599</v>
      </c>
      <c r="F29" s="2">
        <v>14.304883480072</v>
      </c>
      <c r="G29" s="2">
        <v>24.3243200778961</v>
      </c>
      <c r="H29" s="2">
        <v>26.1762161254882</v>
      </c>
      <c r="I29" s="2">
        <v>16.1870484352111</v>
      </c>
      <c r="J29" s="2">
        <v>20.586969375610298</v>
      </c>
      <c r="K29" s="2">
        <v>22.6159074306488</v>
      </c>
      <c r="L29" s="5">
        <f t="shared" si="3"/>
        <v>3.9395844970657419</v>
      </c>
    </row>
    <row r="30" spans="1:12" ht="15.75" customHeight="1">
      <c r="A30" s="6" t="s">
        <v>20</v>
      </c>
      <c r="B30" s="2">
        <v>14.039579629898</v>
      </c>
      <c r="C30" s="2">
        <v>12.0612416267395</v>
      </c>
      <c r="D30" s="2">
        <v>9.4091899394988996</v>
      </c>
      <c r="E30" s="2">
        <v>11.0655844211578</v>
      </c>
      <c r="F30" s="2">
        <v>9.3198401927947998</v>
      </c>
      <c r="G30" s="2">
        <v>10.1383030414581</v>
      </c>
      <c r="H30" s="2">
        <v>12.6580274105072</v>
      </c>
      <c r="I30" s="2">
        <v>12.417897939682</v>
      </c>
      <c r="J30" s="2">
        <v>10.4132983684539</v>
      </c>
      <c r="K30" s="2">
        <v>11.5197494029998</v>
      </c>
      <c r="L30" s="5">
        <f t="shared" si="3"/>
        <v>1.5243852240005036</v>
      </c>
    </row>
    <row r="31" spans="1:12" ht="15.75" customHeight="1">
      <c r="A31" s="6" t="s">
        <v>21</v>
      </c>
      <c r="B31" s="2">
        <v>14.059187650680499</v>
      </c>
      <c r="C31" s="2">
        <v>16.836661100387499</v>
      </c>
      <c r="D31" s="2">
        <v>18.164023160934399</v>
      </c>
      <c r="E31" s="2">
        <v>17.319336414337101</v>
      </c>
      <c r="F31" s="2">
        <v>17.280504226684499</v>
      </c>
      <c r="G31" s="2">
        <v>16.167688131332302</v>
      </c>
      <c r="H31" s="2">
        <v>19.037410020828201</v>
      </c>
      <c r="I31" s="2">
        <v>19.7981452941894</v>
      </c>
      <c r="J31" s="2">
        <v>15.434985160827599</v>
      </c>
      <c r="K31" s="2">
        <v>13.9192521572113</v>
      </c>
      <c r="L31" s="5">
        <f t="shared" si="3"/>
        <v>1.9559365863003078</v>
      </c>
    </row>
    <row r="33" spans="1:12" ht="15.75" customHeight="1">
      <c r="B33" s="2" t="s">
        <v>7</v>
      </c>
      <c r="C33" s="5"/>
      <c r="D33" s="5"/>
      <c r="E33" s="5"/>
      <c r="F33" s="5"/>
      <c r="G33" s="5"/>
      <c r="H33" s="5"/>
      <c r="I33" s="5"/>
      <c r="J33" s="5"/>
      <c r="K33" s="5"/>
      <c r="L33" s="5"/>
    </row>
    <row r="34" spans="1:12" ht="15.75" customHeight="1">
      <c r="B34" s="2">
        <v>0</v>
      </c>
      <c r="C34" s="2">
        <v>1</v>
      </c>
      <c r="D34" s="2">
        <v>2</v>
      </c>
      <c r="E34" s="2">
        <v>3</v>
      </c>
      <c r="F34" s="2">
        <v>4</v>
      </c>
      <c r="G34" s="2">
        <v>5</v>
      </c>
      <c r="H34" s="2">
        <v>6</v>
      </c>
      <c r="I34" s="2">
        <v>7</v>
      </c>
      <c r="J34" s="2">
        <v>8</v>
      </c>
      <c r="K34" s="2">
        <v>9</v>
      </c>
      <c r="L34" s="2" t="s">
        <v>9</v>
      </c>
    </row>
    <row r="35" spans="1:12" ht="15.75" customHeight="1">
      <c r="A35" s="6" t="s">
        <v>10</v>
      </c>
      <c r="B35" s="2">
        <v>10.1111505230001</v>
      </c>
      <c r="C35" s="2">
        <v>9.8467297850001998</v>
      </c>
      <c r="D35" s="2">
        <v>10.337882329998999</v>
      </c>
      <c r="E35" s="2">
        <v>10.1819379409989</v>
      </c>
      <c r="F35" s="2">
        <v>9.9507655810011695</v>
      </c>
      <c r="G35" s="2">
        <v>11.356187306999299</v>
      </c>
      <c r="H35" s="2">
        <v>10.3864881060017</v>
      </c>
      <c r="I35" s="2">
        <v>9.81237523699928</v>
      </c>
      <c r="J35" s="2">
        <v>9.9499153760007104</v>
      </c>
      <c r="K35" s="2">
        <v>9.4701079179994796</v>
      </c>
      <c r="L35" s="5">
        <f t="shared" ref="L35:L46" si="4">_xlfn.STDEV.S(B35:K35)</f>
        <v>0.50504761426755951</v>
      </c>
    </row>
    <row r="36" spans="1:12" ht="15.75" customHeight="1">
      <c r="A36" s="6" t="s">
        <v>11</v>
      </c>
      <c r="B36" s="2">
        <v>18.597058507000799</v>
      </c>
      <c r="C36" s="2">
        <v>19.1490305569986</v>
      </c>
      <c r="D36" s="2">
        <v>19.067051477000799</v>
      </c>
      <c r="E36" s="2">
        <v>19.095818446001399</v>
      </c>
      <c r="F36" s="2">
        <v>21.395231968999699</v>
      </c>
      <c r="G36" s="2">
        <v>19.689785619000698</v>
      </c>
      <c r="H36" s="2">
        <v>18.702548261000601</v>
      </c>
      <c r="I36" s="2">
        <v>18.1665846180003</v>
      </c>
      <c r="J36" s="2">
        <v>20.452384836000402</v>
      </c>
      <c r="K36" s="2">
        <v>21.626145187999999</v>
      </c>
      <c r="L36" s="5">
        <f t="shared" si="4"/>
        <v>1.1864981360658866</v>
      </c>
    </row>
    <row r="37" spans="1:12" ht="15.75" customHeight="1">
      <c r="A37" s="6" t="s">
        <v>12</v>
      </c>
      <c r="B37" s="2">
        <v>15.2673133049993</v>
      </c>
      <c r="C37" s="2">
        <v>14.8928554969988</v>
      </c>
      <c r="D37" s="2">
        <v>12.3457739309997</v>
      </c>
      <c r="E37" s="2">
        <v>11.699569270998801</v>
      </c>
      <c r="F37" s="2">
        <v>13.697340339998799</v>
      </c>
      <c r="G37" s="2">
        <v>12.5968936940007</v>
      </c>
      <c r="H37" s="2">
        <v>12.974822058000401</v>
      </c>
      <c r="I37" s="2">
        <v>14.9989019589993</v>
      </c>
      <c r="J37" s="2">
        <v>14.970482412001701</v>
      </c>
      <c r="K37" s="2">
        <v>14.532419565999501</v>
      </c>
      <c r="L37" s="5">
        <f t="shared" si="4"/>
        <v>1.3062509619945284</v>
      </c>
    </row>
    <row r="38" spans="1:12" ht="15.75" customHeight="1">
      <c r="A38" s="6" t="s">
        <v>13</v>
      </c>
      <c r="B38" s="2">
        <v>9.3121835800011397</v>
      </c>
      <c r="C38" s="2">
        <v>9.1029154949992499</v>
      </c>
      <c r="D38" s="2">
        <v>8.5640888509988091</v>
      </c>
      <c r="E38" s="2">
        <v>8.2764701819996809</v>
      </c>
      <c r="F38" s="2">
        <v>9.8922282029998296</v>
      </c>
      <c r="G38" s="2">
        <v>9.0378496209996193</v>
      </c>
      <c r="H38" s="2">
        <v>9.5372540610005601</v>
      </c>
      <c r="I38" s="2">
        <v>8.8235095510008197</v>
      </c>
      <c r="J38" s="2">
        <v>8.89905311399888</v>
      </c>
      <c r="K38" s="2">
        <v>8.7076445390011905</v>
      </c>
      <c r="L38" s="5">
        <f t="shared" si="4"/>
        <v>0.47518110349076598</v>
      </c>
    </row>
    <row r="39" spans="1:12" ht="15.75" customHeight="1">
      <c r="A39" s="6" t="s">
        <v>14</v>
      </c>
      <c r="B39" s="2">
        <v>13.7841053410011</v>
      </c>
      <c r="C39" s="2">
        <v>13.9742479119995</v>
      </c>
      <c r="D39" s="2">
        <v>16.5448220880007</v>
      </c>
      <c r="E39" s="2">
        <v>14.1498743369993</v>
      </c>
      <c r="F39" s="2">
        <v>14.2374585440011</v>
      </c>
      <c r="G39" s="2">
        <v>13.6922497739997</v>
      </c>
      <c r="H39" s="2">
        <v>16.367835687999101</v>
      </c>
      <c r="I39" s="2">
        <v>13.3209708479989</v>
      </c>
      <c r="J39" s="2">
        <v>13.3721583219994</v>
      </c>
      <c r="K39" s="2">
        <v>14.443757061000699</v>
      </c>
      <c r="L39" s="5">
        <f t="shared" si="4"/>
        <v>1.1471962991722162</v>
      </c>
    </row>
    <row r="40" spans="1:12" ht="15.75" customHeight="1">
      <c r="A40" s="6" t="s">
        <v>15</v>
      </c>
      <c r="B40" s="2">
        <v>12.5193803660004</v>
      </c>
      <c r="C40" s="2">
        <v>12.708850912000299</v>
      </c>
      <c r="D40" s="2">
        <v>12.765989125000401</v>
      </c>
      <c r="E40" s="2">
        <v>14.36337309</v>
      </c>
      <c r="F40" s="2">
        <v>14.582675112998899</v>
      </c>
      <c r="G40" s="2">
        <v>12.507481139000401</v>
      </c>
      <c r="H40" s="2">
        <v>12.189942562999899</v>
      </c>
      <c r="I40" s="2">
        <v>13.174705264000201</v>
      </c>
      <c r="J40" s="2">
        <v>12.2621524250007</v>
      </c>
      <c r="K40" s="2">
        <v>15.6175095950002</v>
      </c>
      <c r="L40" s="5">
        <f t="shared" si="4"/>
        <v>1.170684398954539</v>
      </c>
    </row>
    <row r="41" spans="1:12" ht="15.75" customHeight="1">
      <c r="A41" s="6" t="s">
        <v>16</v>
      </c>
      <c r="B41" s="2">
        <v>8.9011451490005093</v>
      </c>
      <c r="C41" s="2">
        <v>8.3302385110000596</v>
      </c>
      <c r="D41" s="2">
        <v>7.9727421930001503</v>
      </c>
      <c r="E41" s="2">
        <v>8.3762170810004992</v>
      </c>
      <c r="F41" s="2">
        <v>8.7185869280001498</v>
      </c>
      <c r="G41" s="2">
        <v>8.0508700310019705</v>
      </c>
      <c r="H41" s="2">
        <v>8.3597361499996605</v>
      </c>
      <c r="I41" s="2">
        <v>8.9793621819990204</v>
      </c>
      <c r="J41" s="2">
        <v>8.2898188910003192</v>
      </c>
      <c r="K41" s="2">
        <v>8.5360099890021903</v>
      </c>
      <c r="L41" s="5">
        <f t="shared" si="4"/>
        <v>0.33398989717113764</v>
      </c>
    </row>
    <row r="42" spans="1:12" ht="15.75" customHeight="1">
      <c r="A42" s="6" t="s">
        <v>17</v>
      </c>
      <c r="B42" s="2">
        <v>12.372096695000399</v>
      </c>
      <c r="C42" s="2">
        <v>11.905184967001301</v>
      </c>
      <c r="D42" s="2">
        <v>12.5476317939992</v>
      </c>
      <c r="E42" s="2">
        <v>13.080322224001</v>
      </c>
      <c r="F42" s="2">
        <v>12.5398518869988</v>
      </c>
      <c r="G42" s="2">
        <v>13.2872371989997</v>
      </c>
      <c r="H42" s="2">
        <v>12.728691594000299</v>
      </c>
      <c r="I42" s="2">
        <v>14.0177006249996</v>
      </c>
      <c r="J42" s="2">
        <v>12.886178884999</v>
      </c>
      <c r="K42" s="2">
        <v>12.817468220599901</v>
      </c>
      <c r="L42" s="5">
        <f t="shared" si="4"/>
        <v>0.56993455227121925</v>
      </c>
    </row>
    <row r="43" spans="1:12" ht="15.75" customHeight="1">
      <c r="A43" s="6" t="s">
        <v>18</v>
      </c>
      <c r="B43" s="2">
        <v>14.807889048001</v>
      </c>
      <c r="C43" s="2">
        <v>16.8287921219998</v>
      </c>
      <c r="D43" s="2">
        <v>18.603156661998501</v>
      </c>
      <c r="E43" s="2">
        <v>17.6698228210007</v>
      </c>
      <c r="F43" s="2">
        <v>15.6745320640002</v>
      </c>
      <c r="G43" s="2">
        <v>16.623204104000202</v>
      </c>
      <c r="H43" s="2">
        <v>18.3733074769988</v>
      </c>
      <c r="I43" s="2">
        <v>16.589989697000401</v>
      </c>
      <c r="J43" s="2">
        <v>18.1580864830011</v>
      </c>
      <c r="K43" s="2">
        <v>12.8692659400003</v>
      </c>
      <c r="L43" s="5">
        <f t="shared" si="4"/>
        <v>1.7877671300611437</v>
      </c>
    </row>
    <row r="44" spans="1:12" ht="15.75" customHeight="1">
      <c r="A44" s="6" t="s">
        <v>19</v>
      </c>
      <c r="B44" s="2">
        <v>21.054018625000001</v>
      </c>
      <c r="C44" s="2">
        <v>19.933717431002101</v>
      </c>
      <c r="D44" s="2">
        <v>22.8429585560006</v>
      </c>
      <c r="E44" s="2">
        <v>19.011109748000301</v>
      </c>
      <c r="F44" s="2">
        <v>16.144561929999298</v>
      </c>
      <c r="G44" s="2">
        <v>22.534981868997399</v>
      </c>
      <c r="H44" s="2">
        <v>23.599956234000199</v>
      </c>
      <c r="I44" s="2">
        <v>18.006355901001299</v>
      </c>
      <c r="J44" s="2">
        <v>20.471471692002499</v>
      </c>
      <c r="K44" s="2">
        <v>21.065380783002102</v>
      </c>
      <c r="L44" s="5">
        <f t="shared" si="4"/>
        <v>2.2993249546167562</v>
      </c>
    </row>
    <row r="45" spans="1:12" ht="15.75" customHeight="1">
      <c r="A45" s="6" t="s">
        <v>20</v>
      </c>
      <c r="B45" s="2">
        <v>12.1112276499989</v>
      </c>
      <c r="C45" s="2">
        <v>10.9575942699993</v>
      </c>
      <c r="D45" s="2">
        <v>9.7727218430009</v>
      </c>
      <c r="E45" s="2">
        <v>11.100600493999</v>
      </c>
      <c r="F45" s="2">
        <v>9.8672118729991691</v>
      </c>
      <c r="G45" s="2">
        <v>9.8188703539999498</v>
      </c>
      <c r="H45" s="2">
        <v>12.9130916789981</v>
      </c>
      <c r="I45" s="2">
        <v>12.975878191999</v>
      </c>
      <c r="J45" s="2">
        <v>11.2944800539989</v>
      </c>
      <c r="K45" s="2">
        <v>11.439166637999699</v>
      </c>
      <c r="L45" s="5">
        <f t="shared" si="4"/>
        <v>1.1910874699299625</v>
      </c>
    </row>
    <row r="46" spans="1:12" ht="15.75" customHeight="1">
      <c r="A46" s="6" t="s">
        <v>21</v>
      </c>
      <c r="B46" s="2">
        <v>9.32704955200097</v>
      </c>
      <c r="C46" s="2">
        <v>11.041695346999401</v>
      </c>
      <c r="D46" s="2">
        <v>11.8412986390012</v>
      </c>
      <c r="E46" s="2">
        <v>12.3824473619988</v>
      </c>
      <c r="F46" s="2">
        <v>11.893498116</v>
      </c>
      <c r="G46" s="2">
        <v>12.1087894730007</v>
      </c>
      <c r="H46" s="2">
        <v>12.135443318999</v>
      </c>
      <c r="I46" s="2">
        <v>11.2121431640007</v>
      </c>
      <c r="J46" s="2">
        <v>10.129961721000599</v>
      </c>
      <c r="K46" s="2">
        <v>10.977610285999599</v>
      </c>
      <c r="L46" s="5">
        <f t="shared" si="4"/>
        <v>0.97801905185704519</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46"/>
  <sheetViews>
    <sheetView topLeftCell="A7" zoomScale="90" zoomScaleNormal="90" workbookViewId="0">
      <selection activeCell="E12" sqref="E12"/>
    </sheetView>
  </sheetViews>
  <sheetFormatPr defaultColWidth="14.453125" defaultRowHeight="15.75" customHeight="1"/>
  <cols>
    <col min="8" max="8" width="14.453125" style="14"/>
  </cols>
  <sheetData>
    <row r="1" spans="1:31" ht="15.75" customHeight="1">
      <c r="A1" s="1">
        <v>1000</v>
      </c>
      <c r="B1" s="2" t="s">
        <v>0</v>
      </c>
      <c r="C1" s="10" t="s">
        <v>1</v>
      </c>
      <c r="D1" s="2" t="s">
        <v>2</v>
      </c>
      <c r="E1" s="11" t="s">
        <v>3</v>
      </c>
      <c r="F1" s="2" t="s">
        <v>4</v>
      </c>
      <c r="G1" s="2" t="s">
        <v>5</v>
      </c>
      <c r="H1" s="12"/>
      <c r="I1" s="15"/>
      <c r="J1" s="16"/>
      <c r="K1" s="16"/>
      <c r="L1" s="16"/>
      <c r="M1" s="16"/>
      <c r="N1" s="16"/>
      <c r="O1" s="16"/>
      <c r="P1" s="16"/>
      <c r="Q1" s="16"/>
      <c r="R1" s="16"/>
      <c r="S1" s="16"/>
      <c r="T1" s="17"/>
      <c r="U1" s="15"/>
      <c r="V1" s="16"/>
      <c r="W1" s="16"/>
      <c r="X1" s="16"/>
      <c r="Y1" s="16"/>
      <c r="Z1" s="16"/>
      <c r="AA1" s="16"/>
      <c r="AB1" s="16"/>
      <c r="AC1" s="16"/>
      <c r="AD1" s="16"/>
      <c r="AE1" s="16"/>
    </row>
    <row r="2" spans="1:31" ht="15.75" customHeight="1">
      <c r="A2" s="6"/>
      <c r="B2" s="2" t="s">
        <v>8</v>
      </c>
      <c r="C2" s="7" t="s">
        <v>8</v>
      </c>
      <c r="D2" s="2" t="s">
        <v>8</v>
      </c>
      <c r="E2" s="2" t="s">
        <v>8</v>
      </c>
      <c r="F2" s="2" t="s">
        <v>8</v>
      </c>
      <c r="G2" s="2" t="s">
        <v>8</v>
      </c>
      <c r="H2" s="12"/>
      <c r="I2" s="15"/>
      <c r="J2" s="15"/>
      <c r="K2" s="15"/>
      <c r="L2" s="15"/>
      <c r="M2" s="15"/>
      <c r="N2" s="15"/>
      <c r="O2" s="15"/>
      <c r="P2" s="15"/>
      <c r="Q2" s="15"/>
      <c r="R2" s="15"/>
      <c r="S2" s="15"/>
      <c r="T2" s="17"/>
      <c r="U2" s="15"/>
      <c r="V2" s="15"/>
      <c r="W2" s="15"/>
      <c r="X2" s="15"/>
      <c r="Y2" s="15"/>
      <c r="Z2" s="15"/>
      <c r="AA2" s="15"/>
      <c r="AB2" s="15"/>
      <c r="AC2" s="15"/>
      <c r="AD2" s="15"/>
      <c r="AE2" s="15"/>
    </row>
    <row r="3" spans="1:31" ht="15.75" customHeight="1">
      <c r="A3" s="6" t="s">
        <v>10</v>
      </c>
      <c r="B3" s="8">
        <v>8.2986111111111108E-3</v>
      </c>
      <c r="C3" s="8">
        <v>2.3032407407407407E-3</v>
      </c>
      <c r="D3" s="2">
        <v>0.29825336999965602</v>
      </c>
      <c r="E3" s="2">
        <v>303.45189204199897</v>
      </c>
      <c r="F3" s="2">
        <v>24.764591622352601</v>
      </c>
      <c r="G3" s="2">
        <v>15.683389439300001</v>
      </c>
      <c r="H3" s="13">
        <f>SUM(E3:G3)</f>
        <v>343.8998731036516</v>
      </c>
      <c r="I3" s="15"/>
      <c r="J3" s="15"/>
      <c r="K3" s="15"/>
      <c r="L3" s="15"/>
      <c r="M3" s="15"/>
      <c r="N3" s="15"/>
      <c r="O3" s="15"/>
      <c r="P3" s="15"/>
      <c r="Q3" s="15"/>
      <c r="R3" s="15"/>
      <c r="S3" s="16"/>
      <c r="T3" s="17"/>
      <c r="U3" s="15"/>
      <c r="V3" s="15"/>
      <c r="W3" s="15"/>
      <c r="X3" s="15"/>
      <c r="Y3" s="15"/>
      <c r="Z3" s="15"/>
      <c r="AA3" s="15"/>
      <c r="AB3" s="15"/>
      <c r="AC3" s="15"/>
      <c r="AD3" s="15"/>
      <c r="AE3" s="16"/>
    </row>
    <row r="4" spans="1:31" ht="15.75" customHeight="1">
      <c r="A4" s="6" t="s">
        <v>11</v>
      </c>
      <c r="B4" s="8">
        <v>4.1319444444444442E-3</v>
      </c>
      <c r="C4" s="8">
        <v>9.4907407407407408E-4</v>
      </c>
      <c r="D4" s="2">
        <v>0.29152778700017701</v>
      </c>
      <c r="E4" s="2">
        <v>110.576698619</v>
      </c>
      <c r="F4" s="2">
        <v>31.223926377296401</v>
      </c>
      <c r="G4" s="2">
        <v>42.613669394299997</v>
      </c>
      <c r="H4" s="13">
        <f t="shared" ref="H4:H14" si="0">SUM(E4:G4)</f>
        <v>184.41429439059638</v>
      </c>
      <c r="I4" s="15"/>
      <c r="J4" s="15"/>
      <c r="K4" s="15"/>
      <c r="L4" s="15"/>
      <c r="M4" s="15"/>
      <c r="N4" s="15"/>
      <c r="O4" s="15"/>
      <c r="P4" s="15"/>
      <c r="Q4" s="15"/>
      <c r="R4" s="15"/>
      <c r="S4" s="16"/>
      <c r="T4" s="17"/>
      <c r="U4" s="15"/>
      <c r="V4" s="15"/>
      <c r="W4" s="15"/>
      <c r="X4" s="15"/>
      <c r="Y4" s="15"/>
      <c r="Z4" s="15"/>
      <c r="AA4" s="15"/>
      <c r="AB4" s="15"/>
      <c r="AC4" s="15"/>
      <c r="AD4" s="15"/>
      <c r="AE4" s="16"/>
    </row>
    <row r="5" spans="1:31" ht="15.75" customHeight="1">
      <c r="A5" s="6" t="s">
        <v>12</v>
      </c>
      <c r="B5" s="8">
        <v>4.31712962962963E-3</v>
      </c>
      <c r="C5" s="8">
        <v>2.5578703703703705E-3</v>
      </c>
      <c r="D5" s="2">
        <v>0.23587983300012599</v>
      </c>
      <c r="E5" s="2">
        <v>106.59001982700001</v>
      </c>
      <c r="F5" s="2">
        <v>32.025234770774802</v>
      </c>
      <c r="G5" s="2">
        <v>33.461425361400003</v>
      </c>
      <c r="H5" s="13">
        <f t="shared" si="0"/>
        <v>172.07667995917484</v>
      </c>
      <c r="I5" s="15"/>
      <c r="J5" s="15"/>
      <c r="K5" s="15"/>
      <c r="L5" s="15"/>
      <c r="M5" s="15"/>
      <c r="N5" s="15"/>
      <c r="O5" s="15"/>
      <c r="P5" s="15"/>
      <c r="Q5" s="15"/>
      <c r="R5" s="15"/>
      <c r="S5" s="16"/>
      <c r="T5" s="17"/>
      <c r="U5" s="15"/>
      <c r="V5" s="15"/>
      <c r="W5" s="15"/>
      <c r="X5" s="15"/>
      <c r="Y5" s="15"/>
      <c r="Z5" s="15"/>
      <c r="AA5" s="15"/>
      <c r="AB5" s="15"/>
      <c r="AC5" s="15"/>
      <c r="AD5" s="15"/>
      <c r="AE5" s="16"/>
    </row>
    <row r="6" spans="1:31" ht="15.75" customHeight="1">
      <c r="A6" s="6" t="s">
        <v>13</v>
      </c>
      <c r="B6" s="8">
        <v>1.0937500000000001E-2</v>
      </c>
      <c r="C6" s="8">
        <v>1.6203703703703703E-3</v>
      </c>
      <c r="D6" s="2">
        <v>0.25632993099998203</v>
      </c>
      <c r="E6" s="2">
        <v>180.62418358900001</v>
      </c>
      <c r="F6" s="2">
        <v>19.110630559921201</v>
      </c>
      <c r="G6" s="2">
        <v>12.011136234699901</v>
      </c>
      <c r="H6" s="13">
        <f t="shared" si="0"/>
        <v>211.74595038362111</v>
      </c>
      <c r="I6" s="15"/>
      <c r="J6" s="15"/>
      <c r="K6" s="15"/>
      <c r="L6" s="15"/>
      <c r="M6" s="15"/>
      <c r="N6" s="15"/>
      <c r="O6" s="15"/>
      <c r="P6" s="15"/>
      <c r="Q6" s="15"/>
      <c r="R6" s="15"/>
      <c r="S6" s="16"/>
      <c r="T6" s="17"/>
      <c r="U6" s="15"/>
      <c r="V6" s="15"/>
      <c r="W6" s="15"/>
      <c r="X6" s="15"/>
      <c r="Y6" s="15"/>
      <c r="Z6" s="15"/>
      <c r="AA6" s="15"/>
      <c r="AB6" s="15"/>
      <c r="AC6" s="15"/>
      <c r="AD6" s="15"/>
      <c r="AE6" s="16"/>
    </row>
    <row r="7" spans="1:31" ht="15.75" customHeight="1">
      <c r="A7" s="6" t="s">
        <v>14</v>
      </c>
      <c r="B7" s="8">
        <v>2.627314814814815E-3</v>
      </c>
      <c r="C7" s="8">
        <v>1.0532407407407407E-3</v>
      </c>
      <c r="D7" s="2">
        <v>0.21924980699986901</v>
      </c>
      <c r="E7" s="2">
        <v>63.059217431999897</v>
      </c>
      <c r="F7" s="2">
        <v>18.466604804992599</v>
      </c>
      <c r="G7" s="2">
        <v>27.4720347828999</v>
      </c>
      <c r="H7" s="13">
        <f t="shared" si="0"/>
        <v>108.99785701989239</v>
      </c>
      <c r="I7" s="15"/>
      <c r="J7" s="15"/>
      <c r="K7" s="15"/>
      <c r="L7" s="15"/>
      <c r="M7" s="15"/>
      <c r="N7" s="15"/>
      <c r="O7" s="15"/>
      <c r="P7" s="15"/>
      <c r="Q7" s="15"/>
      <c r="R7" s="15"/>
      <c r="S7" s="16"/>
      <c r="T7" s="17"/>
      <c r="U7" s="15"/>
      <c r="V7" s="15"/>
      <c r="W7" s="15"/>
      <c r="X7" s="15"/>
      <c r="Y7" s="15"/>
      <c r="Z7" s="15"/>
      <c r="AA7" s="15"/>
      <c r="AB7" s="15"/>
      <c r="AC7" s="15"/>
      <c r="AD7" s="15"/>
      <c r="AE7" s="16"/>
    </row>
    <row r="8" spans="1:31" ht="15.75" customHeight="1">
      <c r="A8" s="6" t="s">
        <v>15</v>
      </c>
      <c r="B8" s="8">
        <v>2.7199074074074074E-3</v>
      </c>
      <c r="C8" s="8">
        <v>9.8379629629629642E-4</v>
      </c>
      <c r="D8" s="2">
        <v>0.164859198000158</v>
      </c>
      <c r="E8" s="2">
        <v>20.745785023999801</v>
      </c>
      <c r="F8" s="2">
        <v>23.948668074607799</v>
      </c>
      <c r="G8" s="2">
        <v>26.1165465638</v>
      </c>
      <c r="H8" s="13">
        <f t="shared" si="0"/>
        <v>70.810999662407596</v>
      </c>
      <c r="I8" s="15"/>
      <c r="J8" s="15"/>
      <c r="K8" s="15"/>
      <c r="L8" s="15"/>
      <c r="M8" s="15"/>
      <c r="N8" s="15"/>
      <c r="O8" s="15"/>
      <c r="P8" s="15"/>
      <c r="Q8" s="15"/>
      <c r="R8" s="15"/>
      <c r="S8" s="16"/>
      <c r="T8" s="17"/>
      <c r="U8" s="15"/>
      <c r="V8" s="15"/>
      <c r="W8" s="15"/>
      <c r="X8" s="15"/>
      <c r="Y8" s="15"/>
      <c r="Z8" s="15"/>
      <c r="AA8" s="15"/>
      <c r="AB8" s="15"/>
      <c r="AC8" s="15"/>
      <c r="AD8" s="15"/>
      <c r="AE8" s="16"/>
    </row>
    <row r="9" spans="1:31" ht="15.75" customHeight="1">
      <c r="A9" s="6" t="s">
        <v>16</v>
      </c>
      <c r="B9" s="8">
        <v>7.4884259259259262E-3</v>
      </c>
      <c r="C9" s="8">
        <v>6.2268518518518515E-3</v>
      </c>
      <c r="D9" s="2">
        <v>0.32079245900058501</v>
      </c>
      <c r="E9" s="2">
        <v>319.25640667300001</v>
      </c>
      <c r="F9" s="2">
        <v>18.9793164253234</v>
      </c>
      <c r="G9" s="2">
        <v>12.8487436845</v>
      </c>
      <c r="H9" s="13">
        <f t="shared" si="0"/>
        <v>351.08446678282343</v>
      </c>
      <c r="I9" s="15"/>
      <c r="J9" s="15"/>
      <c r="K9" s="15"/>
      <c r="L9" s="15"/>
      <c r="M9" s="15"/>
      <c r="N9" s="15"/>
      <c r="O9" s="15"/>
      <c r="P9" s="15"/>
      <c r="Q9" s="15"/>
      <c r="R9" s="15"/>
      <c r="S9" s="16"/>
      <c r="T9" s="17"/>
      <c r="U9" s="15"/>
      <c r="V9" s="15"/>
      <c r="W9" s="15"/>
      <c r="X9" s="15"/>
      <c r="Y9" s="15"/>
      <c r="Z9" s="15"/>
      <c r="AA9" s="15"/>
      <c r="AB9" s="15"/>
      <c r="AC9" s="15"/>
      <c r="AD9" s="15"/>
      <c r="AE9" s="16"/>
    </row>
    <row r="10" spans="1:31" ht="15.75" customHeight="1">
      <c r="A10" s="6" t="s">
        <v>17</v>
      </c>
      <c r="B10" s="8">
        <v>9.9537037037037042E-3</v>
      </c>
      <c r="C10" s="8">
        <v>5.6018518518518518E-3</v>
      </c>
      <c r="D10" s="2">
        <v>0.228910943999835</v>
      </c>
      <c r="E10" s="2">
        <v>282.85686033500002</v>
      </c>
      <c r="F10" s="2">
        <v>31.092140769958402</v>
      </c>
      <c r="G10" s="2">
        <v>21.206840549300001</v>
      </c>
      <c r="H10" s="13">
        <f t="shared" si="0"/>
        <v>335.15584165425844</v>
      </c>
      <c r="I10" s="15"/>
      <c r="J10" s="15"/>
      <c r="K10" s="15"/>
      <c r="L10" s="15"/>
      <c r="M10" s="15"/>
      <c r="N10" s="15"/>
      <c r="O10" s="15"/>
      <c r="P10" s="15"/>
      <c r="Q10" s="15"/>
      <c r="R10" s="15"/>
      <c r="S10" s="16"/>
      <c r="T10" s="17"/>
      <c r="U10" s="15"/>
      <c r="V10" s="15"/>
      <c r="W10" s="15"/>
      <c r="X10" s="15"/>
      <c r="Y10" s="15"/>
      <c r="Z10" s="15"/>
      <c r="AA10" s="15"/>
      <c r="AB10" s="15"/>
      <c r="AC10" s="15"/>
      <c r="AD10" s="15"/>
      <c r="AE10" s="16"/>
    </row>
    <row r="11" spans="1:31" ht="15.75" customHeight="1">
      <c r="A11" s="6" t="s">
        <v>18</v>
      </c>
      <c r="B11" s="8">
        <v>3.2754629629629631E-3</v>
      </c>
      <c r="C11" s="8">
        <v>1.0185185185185186E-3</v>
      </c>
      <c r="D11" s="2">
        <v>0.201062998999987</v>
      </c>
      <c r="E11" s="2">
        <v>9.9978179529998599</v>
      </c>
      <c r="F11" s="2">
        <v>22.992017769813501</v>
      </c>
      <c r="G11" s="2">
        <v>36.199960473600001</v>
      </c>
      <c r="H11" s="13">
        <f t="shared" si="0"/>
        <v>69.189796196413369</v>
      </c>
      <c r="I11" s="15"/>
      <c r="J11" s="15"/>
      <c r="K11" s="15"/>
      <c r="L11" s="15"/>
      <c r="M11" s="15"/>
      <c r="N11" s="15"/>
      <c r="O11" s="15"/>
      <c r="P11" s="15"/>
      <c r="Q11" s="15"/>
      <c r="R11" s="15"/>
      <c r="S11" s="16"/>
      <c r="T11" s="17"/>
      <c r="U11" s="15"/>
      <c r="V11" s="15"/>
      <c r="W11" s="15"/>
      <c r="X11" s="15"/>
      <c r="Y11" s="15"/>
      <c r="Z11" s="15"/>
      <c r="AA11" s="15"/>
      <c r="AB11" s="15"/>
      <c r="AC11" s="15"/>
      <c r="AD11" s="15"/>
      <c r="AE11" s="16"/>
    </row>
    <row r="12" spans="1:31" ht="15.75" customHeight="1">
      <c r="A12" s="6" t="s">
        <v>19</v>
      </c>
      <c r="B12" s="8">
        <v>4.6180555555555558E-3</v>
      </c>
      <c r="C12" s="8">
        <v>6.2500000000000001E-4</v>
      </c>
      <c r="D12" s="2">
        <v>0.16531416399993701</v>
      </c>
      <c r="E12" s="2">
        <v>13.083212981999999</v>
      </c>
      <c r="F12" s="2">
        <v>37.126260423660199</v>
      </c>
      <c r="G12" s="2">
        <v>40.437650648599899</v>
      </c>
      <c r="H12" s="13">
        <f t="shared" si="0"/>
        <v>90.647124054260104</v>
      </c>
      <c r="I12" s="15"/>
      <c r="J12" s="15"/>
      <c r="K12" s="15"/>
      <c r="L12" s="15"/>
      <c r="M12" s="15"/>
      <c r="N12" s="15"/>
      <c r="O12" s="15"/>
      <c r="P12" s="15"/>
      <c r="Q12" s="15"/>
      <c r="R12" s="15"/>
      <c r="S12" s="16"/>
      <c r="T12" s="17"/>
      <c r="U12" s="15"/>
      <c r="V12" s="15"/>
      <c r="W12" s="15"/>
      <c r="X12" s="15"/>
      <c r="Y12" s="15"/>
      <c r="Z12" s="15"/>
      <c r="AA12" s="15"/>
      <c r="AB12" s="15"/>
      <c r="AC12" s="15"/>
      <c r="AD12" s="15"/>
      <c r="AE12" s="16"/>
    </row>
    <row r="13" spans="1:31" ht="15.75" customHeight="1">
      <c r="A13" s="6" t="s">
        <v>20</v>
      </c>
      <c r="B13" s="8">
        <v>3.5069444444444445E-3</v>
      </c>
      <c r="C13" s="8">
        <v>8.9120370370370362E-4</v>
      </c>
      <c r="D13" s="2">
        <v>0.20710545400015601</v>
      </c>
      <c r="E13" s="2">
        <v>52.876242616000098</v>
      </c>
      <c r="F13" s="2">
        <v>23.257444095611501</v>
      </c>
      <c r="G13" s="2">
        <v>21.932050985899899</v>
      </c>
      <c r="H13" s="13">
        <f t="shared" si="0"/>
        <v>98.065737697511508</v>
      </c>
      <c r="I13" s="15"/>
      <c r="J13" s="15"/>
      <c r="K13" s="15"/>
      <c r="L13" s="15"/>
      <c r="M13" s="15"/>
      <c r="N13" s="15"/>
      <c r="O13" s="15"/>
      <c r="P13" s="15"/>
      <c r="Q13" s="15"/>
      <c r="R13" s="15"/>
      <c r="S13" s="16"/>
      <c r="T13" s="17"/>
      <c r="U13" s="15"/>
      <c r="V13" s="15"/>
      <c r="W13" s="15"/>
      <c r="X13" s="15"/>
      <c r="Y13" s="15"/>
      <c r="Z13" s="15"/>
      <c r="AA13" s="15"/>
      <c r="AB13" s="15"/>
      <c r="AC13" s="15"/>
      <c r="AD13" s="15"/>
      <c r="AE13" s="16"/>
    </row>
    <row r="14" spans="1:31" ht="15.75" customHeight="1">
      <c r="A14" s="6" t="s">
        <v>21</v>
      </c>
      <c r="B14" s="8">
        <v>5.3935185185185188E-3</v>
      </c>
      <c r="C14" s="8">
        <v>2.2453703703703702E-3</v>
      </c>
      <c r="D14" s="2">
        <v>0.163685270999849</v>
      </c>
      <c r="E14" s="2">
        <v>89.870601505000195</v>
      </c>
      <c r="F14" s="2">
        <v>27.2772988319396</v>
      </c>
      <c r="G14" s="2">
        <v>23.8418958624999</v>
      </c>
      <c r="H14" s="13">
        <f t="shared" si="0"/>
        <v>140.9897961994397</v>
      </c>
      <c r="I14" s="15"/>
      <c r="J14" s="15"/>
      <c r="K14" s="15"/>
      <c r="L14" s="15"/>
      <c r="M14" s="15"/>
      <c r="N14" s="15"/>
      <c r="O14" s="15"/>
      <c r="P14" s="15"/>
      <c r="Q14" s="15"/>
      <c r="R14" s="15"/>
      <c r="S14" s="16"/>
      <c r="T14" s="17"/>
      <c r="U14" s="15"/>
      <c r="V14" s="15"/>
      <c r="W14" s="15"/>
      <c r="X14" s="15"/>
      <c r="Y14" s="15"/>
      <c r="Z14" s="15"/>
      <c r="AA14" s="15"/>
      <c r="AB14" s="15"/>
      <c r="AC14" s="15"/>
      <c r="AD14" s="15"/>
      <c r="AE14" s="16"/>
    </row>
    <row r="15" spans="1:31" ht="15.75" customHeight="1">
      <c r="C15" s="4" t="s">
        <v>9</v>
      </c>
      <c r="D15" s="9">
        <f>_xlfn.STDEV.S(D3:D14)</f>
        <v>5.3694988866708537E-2</v>
      </c>
      <c r="E15" s="9">
        <f t="shared" ref="E15:H15" si="1">_xlfn.STDEV.S(E3:E14)</f>
        <v>114.73242500193777</v>
      </c>
      <c r="F15" s="9">
        <f t="shared" si="1"/>
        <v>5.9582337085598089</v>
      </c>
      <c r="G15" s="9">
        <f t="shared" si="1"/>
        <v>10.29267589385101</v>
      </c>
      <c r="H15" s="9">
        <f t="shared" si="1"/>
        <v>107.33700618303241</v>
      </c>
    </row>
    <row r="16" spans="1:31" ht="15.75" customHeight="1">
      <c r="C16" s="4" t="s">
        <v>22</v>
      </c>
      <c r="D16" s="9">
        <f>AVERAGE(D3:D14)</f>
        <v>0.22941426808335974</v>
      </c>
      <c r="E16" s="9">
        <f t="shared" ref="E16:H16" si="2">AVERAGE(E3:E14)</f>
        <v>129.41574488308325</v>
      </c>
      <c r="F16" s="9">
        <f t="shared" si="2"/>
        <v>25.855344543854333</v>
      </c>
      <c r="G16" s="9">
        <f t="shared" si="2"/>
        <v>26.152111998399956</v>
      </c>
      <c r="H16" s="9">
        <f t="shared" si="2"/>
        <v>181.42320142533754</v>
      </c>
    </row>
    <row r="18" spans="1:12" ht="15.75" customHeight="1">
      <c r="B18" s="2" t="s">
        <v>6</v>
      </c>
      <c r="C18" s="5"/>
      <c r="D18" s="5"/>
      <c r="E18" s="5"/>
      <c r="F18" s="5"/>
      <c r="G18" s="5"/>
      <c r="H18" s="5"/>
      <c r="I18" s="5"/>
      <c r="J18" s="5"/>
      <c r="K18" s="5"/>
      <c r="L18" s="5"/>
    </row>
    <row r="19" spans="1:12" ht="15.75" customHeight="1">
      <c r="B19" s="2">
        <v>0</v>
      </c>
      <c r="C19" s="2">
        <v>1</v>
      </c>
      <c r="D19" s="2">
        <v>2</v>
      </c>
      <c r="E19" s="2">
        <v>3</v>
      </c>
      <c r="F19" s="2">
        <v>4</v>
      </c>
      <c r="G19" s="2">
        <v>5</v>
      </c>
      <c r="H19" s="2">
        <v>6</v>
      </c>
      <c r="I19" s="2">
        <v>7</v>
      </c>
      <c r="J19" s="2">
        <v>8</v>
      </c>
      <c r="K19" s="2">
        <v>9</v>
      </c>
      <c r="L19" s="2" t="s">
        <v>9</v>
      </c>
    </row>
    <row r="20" spans="1:12" ht="15.75" customHeight="1">
      <c r="A20" s="6" t="s">
        <v>10</v>
      </c>
      <c r="B20" s="2">
        <v>23.514503002166698</v>
      </c>
      <c r="C20" s="2">
        <v>22.3208005428314</v>
      </c>
      <c r="D20" s="2">
        <v>22.093469619750898</v>
      </c>
      <c r="E20" s="2">
        <v>24.5451769828796</v>
      </c>
      <c r="F20" s="2">
        <v>25.622287988662698</v>
      </c>
      <c r="G20" s="2">
        <v>26.332813739776601</v>
      </c>
      <c r="H20" s="2">
        <v>24.7243845462799</v>
      </c>
      <c r="I20" s="2">
        <v>30.426545143127399</v>
      </c>
      <c r="J20" s="2">
        <v>22.3293600082397</v>
      </c>
      <c r="K20" s="2">
        <v>25.736574649810699</v>
      </c>
      <c r="L20" s="5">
        <f t="shared" ref="L20:L31" si="3">_xlfn.STDEV.S(B20:K20)</f>
        <v>2.5132377060111355</v>
      </c>
    </row>
    <row r="21" spans="1:12" ht="15.75" customHeight="1">
      <c r="A21" s="6" t="s">
        <v>11</v>
      </c>
      <c r="B21" s="2">
        <v>35.3151307106018</v>
      </c>
      <c r="C21" s="2">
        <v>30.246261119842501</v>
      </c>
      <c r="D21" s="2">
        <v>30.239420890808098</v>
      </c>
      <c r="E21" s="2">
        <v>36.0481178760528</v>
      </c>
      <c r="F21" s="2">
        <v>31.296925544738698</v>
      </c>
      <c r="G21" s="2">
        <v>34.280467987060497</v>
      </c>
      <c r="H21" s="2">
        <v>25.689765453338602</v>
      </c>
      <c r="I21" s="2">
        <v>26.4998841285705</v>
      </c>
      <c r="J21" s="2">
        <v>34.4476668834686</v>
      </c>
      <c r="K21" s="2">
        <v>28.175623178481999</v>
      </c>
      <c r="L21" s="5">
        <f t="shared" si="3"/>
        <v>3.7105225740947723</v>
      </c>
    </row>
    <row r="22" spans="1:12" ht="15.75" customHeight="1">
      <c r="A22" s="6" t="s">
        <v>12</v>
      </c>
      <c r="B22" s="2">
        <v>28.8776004314422</v>
      </c>
      <c r="C22" s="2">
        <v>27.0892765522003</v>
      </c>
      <c r="D22" s="2">
        <v>36.066129446029599</v>
      </c>
      <c r="E22" s="2">
        <v>37.2281491756439</v>
      </c>
      <c r="F22" s="2">
        <v>27.486171245574901</v>
      </c>
      <c r="G22" s="2">
        <v>31.5035462379455</v>
      </c>
      <c r="H22" s="2">
        <v>35.958787918090799</v>
      </c>
      <c r="I22" s="2">
        <v>28.333657503127998</v>
      </c>
      <c r="J22" s="2">
        <v>35.7638161182403</v>
      </c>
      <c r="K22" s="2">
        <v>31.9452130794525</v>
      </c>
      <c r="L22" s="5">
        <f t="shared" si="3"/>
        <v>3.9669421082254401</v>
      </c>
    </row>
    <row r="23" spans="1:12" ht="15.75" customHeight="1">
      <c r="A23" s="6" t="s">
        <v>13</v>
      </c>
      <c r="B23" s="2">
        <v>19.656077623367299</v>
      </c>
      <c r="C23" s="2">
        <v>19.6048421859741</v>
      </c>
      <c r="D23" s="2">
        <v>19.6185543537139</v>
      </c>
      <c r="E23" s="2">
        <v>21.729748725891099</v>
      </c>
      <c r="F23" s="2">
        <v>16.1699120998382</v>
      </c>
      <c r="G23" s="2">
        <v>21.3658974170684</v>
      </c>
      <c r="H23" s="2">
        <v>18.5269451141357</v>
      </c>
      <c r="I23" s="2">
        <v>16.692008972167901</v>
      </c>
      <c r="J23" s="2">
        <v>18.872374296188301</v>
      </c>
      <c r="K23" s="2">
        <v>18.869944810867299</v>
      </c>
      <c r="L23" s="5">
        <f t="shared" si="3"/>
        <v>1.754318246744788</v>
      </c>
    </row>
    <row r="24" spans="1:12" ht="15.75" customHeight="1">
      <c r="A24" s="6" t="s">
        <v>14</v>
      </c>
      <c r="B24" s="2">
        <v>20.522858858108499</v>
      </c>
      <c r="C24" s="2">
        <v>16.784914731979299</v>
      </c>
      <c r="D24" s="2">
        <v>18.2561259269714</v>
      </c>
      <c r="E24" s="2">
        <v>20.753033161163302</v>
      </c>
      <c r="F24" s="2">
        <v>17.283329486846899</v>
      </c>
      <c r="G24" s="2">
        <v>18.4864933490753</v>
      </c>
      <c r="H24" s="2">
        <v>18.1901323795318</v>
      </c>
      <c r="I24" s="2">
        <v>16.8223235607147</v>
      </c>
      <c r="J24" s="2">
        <v>19.307145833969098</v>
      </c>
      <c r="K24" s="2">
        <v>18.259690761566102</v>
      </c>
      <c r="L24" s="5">
        <f t="shared" si="3"/>
        <v>1.3847693232057074</v>
      </c>
    </row>
    <row r="25" spans="1:12" ht="15.75" customHeight="1">
      <c r="A25" s="6" t="s">
        <v>15</v>
      </c>
      <c r="B25" s="2">
        <v>26.2013840675354</v>
      </c>
      <c r="C25" s="2">
        <v>24.673887014388999</v>
      </c>
      <c r="D25" s="2">
        <v>24.799323558807298</v>
      </c>
      <c r="E25" s="2">
        <v>22.706361770629801</v>
      </c>
      <c r="F25" s="2">
        <v>25.3631124496459</v>
      </c>
      <c r="G25" s="2">
        <v>24.968448400497401</v>
      </c>
      <c r="H25" s="2">
        <v>21.952446222305198</v>
      </c>
      <c r="I25" s="2">
        <v>21.161513805389401</v>
      </c>
      <c r="J25" s="2">
        <v>22.689521312713602</v>
      </c>
      <c r="K25" s="2">
        <v>24.970682144165</v>
      </c>
      <c r="L25" s="5">
        <f t="shared" si="3"/>
        <v>1.6763488862092197</v>
      </c>
    </row>
    <row r="26" spans="1:12" ht="15.75" customHeight="1">
      <c r="A26" s="6" t="s">
        <v>16</v>
      </c>
      <c r="B26" s="2">
        <v>19.351054906845</v>
      </c>
      <c r="C26" s="2">
        <v>17.328474760055499</v>
      </c>
      <c r="D26" s="2">
        <v>21.161160230636501</v>
      </c>
      <c r="E26" s="2">
        <v>17.731488227844199</v>
      </c>
      <c r="F26" s="2">
        <v>15.5389075279235</v>
      </c>
      <c r="G26" s="2">
        <v>18.9579870700836</v>
      </c>
      <c r="H26" s="2">
        <v>17.986578226089399</v>
      </c>
      <c r="I26" s="2">
        <v>21.509838104248001</v>
      </c>
      <c r="J26" s="2">
        <v>19.507761240005401</v>
      </c>
      <c r="K26" s="2">
        <v>20.719913959503099</v>
      </c>
      <c r="L26" s="5">
        <f t="shared" si="3"/>
        <v>1.8772277557972925</v>
      </c>
    </row>
    <row r="27" spans="1:12" ht="15.75" customHeight="1">
      <c r="A27" s="6" t="s">
        <v>17</v>
      </c>
      <c r="B27" s="2">
        <v>31.860128402709901</v>
      </c>
      <c r="C27" s="2">
        <v>29.629736185073799</v>
      </c>
      <c r="D27" s="2">
        <v>31.0244507789611</v>
      </c>
      <c r="E27" s="2">
        <v>30.482163906097401</v>
      </c>
      <c r="F27" s="2">
        <v>33.061730146408003</v>
      </c>
      <c r="G27" s="2">
        <v>30.201889276504499</v>
      </c>
      <c r="H27" s="2">
        <v>33.2835080623626</v>
      </c>
      <c r="I27" s="2">
        <v>29.0110039710998</v>
      </c>
      <c r="J27" s="2">
        <v>34.6808469295501</v>
      </c>
      <c r="K27" s="2">
        <v>27.6859500408172</v>
      </c>
      <c r="L27" s="5">
        <f t="shared" si="3"/>
        <v>2.1445300983784277</v>
      </c>
    </row>
    <row r="28" spans="1:12" ht="15.75" customHeight="1">
      <c r="A28" s="6" t="s">
        <v>18</v>
      </c>
      <c r="B28" s="2">
        <v>23.937272071838301</v>
      </c>
      <c r="C28" s="2">
        <v>24.6097619533538</v>
      </c>
      <c r="D28" s="2">
        <v>21.451542615890499</v>
      </c>
      <c r="E28" s="2">
        <v>23.976519346237101</v>
      </c>
      <c r="F28" s="2">
        <v>20.662873268127399</v>
      </c>
      <c r="G28" s="2">
        <v>21.983108282089201</v>
      </c>
      <c r="H28" s="2">
        <v>25.807799100875801</v>
      </c>
      <c r="I28" s="2">
        <v>21.323710203170702</v>
      </c>
      <c r="J28" s="2">
        <v>22.593663692474301</v>
      </c>
      <c r="K28" s="2">
        <v>23.573927164077698</v>
      </c>
      <c r="L28" s="5">
        <f t="shared" si="3"/>
        <v>1.6500808267141376</v>
      </c>
    </row>
    <row r="29" spans="1:12" ht="15.75" customHeight="1">
      <c r="A29" s="6" t="s">
        <v>19</v>
      </c>
      <c r="B29" s="2">
        <v>28.127718210220301</v>
      </c>
      <c r="C29" s="2">
        <v>33.407788276672299</v>
      </c>
      <c r="D29" s="2">
        <v>35.085351467132497</v>
      </c>
      <c r="E29" s="2">
        <v>38.174230337142902</v>
      </c>
      <c r="F29" s="2">
        <v>38.893992662429802</v>
      </c>
      <c r="G29" s="2">
        <v>34.911030769348102</v>
      </c>
      <c r="H29" s="2">
        <v>48.930702209472599</v>
      </c>
      <c r="I29" s="2">
        <v>48.224292993545497</v>
      </c>
      <c r="J29" s="2">
        <v>33.482988595962503</v>
      </c>
      <c r="K29" s="2">
        <v>32.024508714675903</v>
      </c>
      <c r="L29" s="5">
        <f t="shared" si="3"/>
        <v>6.7487360131789229</v>
      </c>
    </row>
    <row r="30" spans="1:12" ht="15.75" customHeight="1">
      <c r="A30" s="6" t="s">
        <v>20</v>
      </c>
      <c r="B30" s="2">
        <v>22.045725822448698</v>
      </c>
      <c r="C30" s="2">
        <v>25.966812133788999</v>
      </c>
      <c r="D30" s="2">
        <v>23.7297971248626</v>
      </c>
      <c r="E30" s="2">
        <v>22.3562557697296</v>
      </c>
      <c r="F30" s="2">
        <v>26.543160200119001</v>
      </c>
      <c r="G30" s="2">
        <v>24.192321300506499</v>
      </c>
      <c r="H30" s="2">
        <v>21.917534589767399</v>
      </c>
      <c r="I30" s="2">
        <v>21.2115058898925</v>
      </c>
      <c r="J30" s="2">
        <v>23.041056394577001</v>
      </c>
      <c r="K30" s="2">
        <v>21.570271730422899</v>
      </c>
      <c r="L30" s="5">
        <f t="shared" si="3"/>
        <v>1.8375320007161278</v>
      </c>
    </row>
    <row r="31" spans="1:12" ht="15.75" customHeight="1">
      <c r="A31" s="6" t="s">
        <v>21</v>
      </c>
      <c r="B31" s="2">
        <v>27.997237682342501</v>
      </c>
      <c r="C31" s="2">
        <v>25.522463560104299</v>
      </c>
      <c r="D31" s="2">
        <v>22.856763839721602</v>
      </c>
      <c r="E31" s="2">
        <v>28.1790945529937</v>
      </c>
      <c r="F31" s="2">
        <v>28.628647804260201</v>
      </c>
      <c r="G31" s="2">
        <v>28.031814813613799</v>
      </c>
      <c r="H31" s="2">
        <v>29.668719530105498</v>
      </c>
      <c r="I31" s="2">
        <v>24.838354349136299</v>
      </c>
      <c r="J31" s="2">
        <v>28.504375696182201</v>
      </c>
      <c r="K31" s="2">
        <v>28.545516490936201</v>
      </c>
      <c r="L31" s="5">
        <f t="shared" si="3"/>
        <v>2.1377298222982279</v>
      </c>
    </row>
    <row r="33" spans="1:12" ht="15.75" customHeight="1">
      <c r="B33" s="2" t="s">
        <v>7</v>
      </c>
      <c r="C33" s="5"/>
      <c r="D33" s="5"/>
      <c r="E33" s="5"/>
      <c r="F33" s="5"/>
      <c r="G33" s="5"/>
      <c r="H33" s="5"/>
      <c r="I33" s="5"/>
      <c r="J33" s="5"/>
      <c r="K33" s="5"/>
      <c r="L33" s="5"/>
    </row>
    <row r="34" spans="1:12" ht="15.75" customHeight="1">
      <c r="B34" s="2">
        <v>0</v>
      </c>
      <c r="C34" s="2">
        <v>1</v>
      </c>
      <c r="D34" s="2">
        <v>2</v>
      </c>
      <c r="E34" s="2">
        <v>3</v>
      </c>
      <c r="F34" s="2">
        <v>4</v>
      </c>
      <c r="G34" s="2">
        <v>5</v>
      </c>
      <c r="H34" s="2">
        <v>6</v>
      </c>
      <c r="I34" s="2">
        <v>7</v>
      </c>
      <c r="J34" s="2">
        <v>8</v>
      </c>
      <c r="K34" s="2">
        <v>9</v>
      </c>
      <c r="L34" s="2" t="s">
        <v>9</v>
      </c>
    </row>
    <row r="35" spans="1:12" ht="15.75" customHeight="1">
      <c r="A35" s="6" t="s">
        <v>10</v>
      </c>
      <c r="B35" s="2">
        <v>15.5869491529999</v>
      </c>
      <c r="C35" s="2">
        <v>14.534064257000001</v>
      </c>
      <c r="D35" s="2">
        <v>14.832909784999901</v>
      </c>
      <c r="E35" s="2">
        <v>15.744767903</v>
      </c>
      <c r="F35" s="2">
        <v>15.325154376</v>
      </c>
      <c r="G35" s="2">
        <v>16.153066400999901</v>
      </c>
      <c r="H35" s="2">
        <v>15.378282935</v>
      </c>
      <c r="I35" s="2">
        <v>17.705593167</v>
      </c>
      <c r="J35" s="2">
        <v>14.987734606</v>
      </c>
      <c r="K35" s="2">
        <v>16.585371810000002</v>
      </c>
      <c r="L35" s="5">
        <f t="shared" ref="L35:L46" si="4">_xlfn.STDEV.S(B35:K35)</f>
        <v>0.93607731221788593</v>
      </c>
    </row>
    <row r="36" spans="1:12" ht="15.75" customHeight="1">
      <c r="A36" s="6" t="s">
        <v>11</v>
      </c>
      <c r="B36" s="2">
        <v>46.102618032000002</v>
      </c>
      <c r="C36" s="2">
        <v>42.020236662000002</v>
      </c>
      <c r="D36" s="2">
        <v>44.707477444999903</v>
      </c>
      <c r="E36" s="2">
        <v>45.229279894999898</v>
      </c>
      <c r="F36" s="2">
        <v>41.885809684999998</v>
      </c>
      <c r="G36" s="2">
        <v>45.640782242999897</v>
      </c>
      <c r="H36" s="2">
        <v>38.792693881999902</v>
      </c>
      <c r="I36" s="2">
        <v>39.275218952000003</v>
      </c>
      <c r="J36" s="2">
        <v>44.320798961999998</v>
      </c>
      <c r="K36" s="2">
        <v>38.161778184999797</v>
      </c>
      <c r="L36" s="5">
        <f t="shared" si="4"/>
        <v>3.0170312730979139</v>
      </c>
    </row>
    <row r="37" spans="1:12" ht="15.75" customHeight="1">
      <c r="A37" s="6" t="s">
        <v>12</v>
      </c>
      <c r="B37" s="2">
        <v>30.496547659000001</v>
      </c>
      <c r="C37" s="2">
        <v>30.297919932999999</v>
      </c>
      <c r="D37" s="2">
        <v>34.908963409000002</v>
      </c>
      <c r="E37" s="2">
        <v>35.946230491999998</v>
      </c>
      <c r="F37" s="2">
        <v>30.642460028999899</v>
      </c>
      <c r="G37" s="2">
        <v>33.718424593999998</v>
      </c>
      <c r="H37" s="2">
        <v>37.908635931999903</v>
      </c>
      <c r="I37" s="2">
        <v>31.487440945999801</v>
      </c>
      <c r="J37" s="2">
        <v>36.119983560999998</v>
      </c>
      <c r="K37" s="2">
        <v>33.087647059000098</v>
      </c>
      <c r="L37" s="5">
        <f t="shared" si="4"/>
        <v>2.7072421745373809</v>
      </c>
    </row>
    <row r="38" spans="1:12" ht="15.75" customHeight="1">
      <c r="A38" s="6" t="s">
        <v>13</v>
      </c>
      <c r="B38" s="2">
        <v>11.146956808999899</v>
      </c>
      <c r="C38" s="2">
        <v>12.37049931</v>
      </c>
      <c r="D38" s="2">
        <v>11.210892344999801</v>
      </c>
      <c r="E38" s="2">
        <v>13.7122067139998</v>
      </c>
      <c r="F38" s="2">
        <v>12.0002955290001</v>
      </c>
      <c r="G38" s="2">
        <v>12.745414291999801</v>
      </c>
      <c r="H38" s="2">
        <v>12.339717599</v>
      </c>
      <c r="I38" s="2">
        <v>10.8230917619998</v>
      </c>
      <c r="J38" s="2">
        <v>12.174104356000001</v>
      </c>
      <c r="K38" s="2">
        <v>11.5881836309999</v>
      </c>
      <c r="L38" s="5">
        <f t="shared" si="4"/>
        <v>0.86114417686830513</v>
      </c>
    </row>
    <row r="39" spans="1:12" ht="15.75" customHeight="1">
      <c r="A39" s="6" t="s">
        <v>14</v>
      </c>
      <c r="B39" s="2">
        <v>27.339864731999999</v>
      </c>
      <c r="C39" s="2">
        <v>26.253326368000199</v>
      </c>
      <c r="D39" s="2">
        <v>28.542307848999801</v>
      </c>
      <c r="E39" s="2">
        <v>27.541150970000199</v>
      </c>
      <c r="F39" s="2">
        <v>26.0258795329996</v>
      </c>
      <c r="G39" s="2">
        <v>28.804005871999799</v>
      </c>
      <c r="H39" s="2">
        <v>27.196174299000099</v>
      </c>
      <c r="I39" s="2">
        <v>26.866142411999999</v>
      </c>
      <c r="J39" s="2">
        <v>27.992144860999801</v>
      </c>
      <c r="K39" s="2">
        <v>28.159350932999999</v>
      </c>
      <c r="L39" s="5">
        <f t="shared" si="4"/>
        <v>0.92523961764112184</v>
      </c>
    </row>
    <row r="40" spans="1:12" ht="15.75" customHeight="1">
      <c r="A40" s="6" t="s">
        <v>15</v>
      </c>
      <c r="B40" s="2">
        <v>27.3229630510004</v>
      </c>
      <c r="C40" s="2">
        <v>27.1889603300001</v>
      </c>
      <c r="D40" s="2">
        <v>27.037616780999901</v>
      </c>
      <c r="E40" s="2">
        <v>24.889653301000099</v>
      </c>
      <c r="F40" s="2">
        <v>27.3851850279997</v>
      </c>
      <c r="G40" s="2">
        <v>26.739897180000298</v>
      </c>
      <c r="H40" s="2">
        <v>24.1335660240001</v>
      </c>
      <c r="I40" s="2">
        <v>24.4804384149997</v>
      </c>
      <c r="J40" s="2">
        <v>25.848999092999701</v>
      </c>
      <c r="K40" s="2">
        <v>26.138186435000001</v>
      </c>
      <c r="L40" s="5">
        <f t="shared" si="4"/>
        <v>1.2310009758258702</v>
      </c>
    </row>
    <row r="41" spans="1:12" ht="15.75" customHeight="1">
      <c r="A41" s="6" t="s">
        <v>16</v>
      </c>
      <c r="B41" s="2">
        <v>13.0981378300002</v>
      </c>
      <c r="C41" s="2">
        <v>11.832786167999901</v>
      </c>
      <c r="D41" s="2">
        <v>13.2886351430001</v>
      </c>
      <c r="E41" s="2">
        <v>12.579501245999801</v>
      </c>
      <c r="F41" s="2">
        <v>12.270065037000199</v>
      </c>
      <c r="G41" s="2">
        <v>13.263556086999801</v>
      </c>
      <c r="H41" s="2">
        <v>12.302502896</v>
      </c>
      <c r="I41" s="2">
        <v>14.3824401180004</v>
      </c>
      <c r="J41" s="2">
        <v>12.191802879999999</v>
      </c>
      <c r="K41" s="2">
        <v>13.27800944</v>
      </c>
      <c r="L41" s="5">
        <f t="shared" si="4"/>
        <v>0.75525900384853994</v>
      </c>
    </row>
    <row r="42" spans="1:12" ht="15.75" customHeight="1">
      <c r="A42" s="6" t="s">
        <v>17</v>
      </c>
      <c r="B42" s="2">
        <v>21.312123393</v>
      </c>
      <c r="C42" s="2">
        <v>21.590417438999701</v>
      </c>
      <c r="D42" s="2">
        <v>20.456479896000001</v>
      </c>
      <c r="E42" s="2">
        <v>20.663629489999899</v>
      </c>
      <c r="F42" s="2">
        <v>22.431564150000199</v>
      </c>
      <c r="G42" s="2">
        <v>21.451914074999799</v>
      </c>
      <c r="H42" s="2">
        <v>21.862692845999799</v>
      </c>
      <c r="I42" s="2">
        <v>20.6825059570001</v>
      </c>
      <c r="J42" s="2">
        <v>22.215807871000301</v>
      </c>
      <c r="K42" s="2">
        <v>19.4012703759999</v>
      </c>
      <c r="L42" s="5">
        <f t="shared" si="4"/>
        <v>0.91648554030575113</v>
      </c>
    </row>
    <row r="43" spans="1:12" ht="15.75" customHeight="1">
      <c r="A43" s="6" t="s">
        <v>18</v>
      </c>
      <c r="B43" s="2">
        <v>35.958835167999901</v>
      </c>
      <c r="C43" s="2">
        <v>37.862606499999799</v>
      </c>
      <c r="D43" s="2">
        <v>33.5345441999998</v>
      </c>
      <c r="E43" s="2">
        <v>37.391453791000004</v>
      </c>
      <c r="F43" s="2">
        <v>33.890420661</v>
      </c>
      <c r="G43" s="2">
        <v>37.956530784999799</v>
      </c>
      <c r="H43" s="2">
        <v>37.767437065000102</v>
      </c>
      <c r="I43" s="2">
        <v>35.0605291440001</v>
      </c>
      <c r="J43" s="2">
        <v>35.555029430000097</v>
      </c>
      <c r="K43" s="2">
        <v>37.022217992000101</v>
      </c>
      <c r="L43" s="5">
        <f t="shared" si="4"/>
        <v>1.6537323766084231</v>
      </c>
    </row>
    <row r="44" spans="1:12" ht="15.75" customHeight="1">
      <c r="A44" s="6" t="s">
        <v>19</v>
      </c>
      <c r="B44" s="2">
        <v>33.365594923999602</v>
      </c>
      <c r="C44" s="2">
        <v>37.749474409999898</v>
      </c>
      <c r="D44" s="2">
        <v>40.8177506500001</v>
      </c>
      <c r="E44" s="2">
        <v>40.548343908999797</v>
      </c>
      <c r="F44" s="2">
        <v>41.055702132000498</v>
      </c>
      <c r="G44" s="2">
        <v>40.265015421999998</v>
      </c>
      <c r="H44" s="2">
        <v>45.202343673999103</v>
      </c>
      <c r="I44" s="2">
        <v>49.087831709</v>
      </c>
      <c r="J44" s="2">
        <v>37.9726681510001</v>
      </c>
      <c r="K44" s="2">
        <v>38.311781504999999</v>
      </c>
      <c r="L44" s="5">
        <f t="shared" si="4"/>
        <v>4.2938220938325307</v>
      </c>
    </row>
    <row r="45" spans="1:12" ht="15.75" customHeight="1">
      <c r="A45" s="6" t="s">
        <v>20</v>
      </c>
      <c r="B45" s="2">
        <v>21.256428769999701</v>
      </c>
      <c r="C45" s="2">
        <v>24.138176776999899</v>
      </c>
      <c r="D45" s="2">
        <v>21.885460597000002</v>
      </c>
      <c r="E45" s="2">
        <v>21.549989824000399</v>
      </c>
      <c r="F45" s="2">
        <v>22.862680465999802</v>
      </c>
      <c r="G45" s="2">
        <v>22.938790895999698</v>
      </c>
      <c r="H45" s="2">
        <v>21.0942840019997</v>
      </c>
      <c r="I45" s="2">
        <v>19.054659604999799</v>
      </c>
      <c r="J45" s="2">
        <v>22.780968335000502</v>
      </c>
      <c r="K45" s="2">
        <v>21.759070586999702</v>
      </c>
      <c r="L45" s="5">
        <f t="shared" si="4"/>
        <v>1.3777200093940305</v>
      </c>
    </row>
    <row r="46" spans="1:12" ht="15.75" customHeight="1">
      <c r="A46" s="6" t="s">
        <v>21</v>
      </c>
      <c r="B46" s="2">
        <v>24.451196624999199</v>
      </c>
      <c r="C46" s="2">
        <v>23.564682185999999</v>
      </c>
      <c r="D46" s="2">
        <v>20.696205281000399</v>
      </c>
      <c r="E46" s="2">
        <v>23.602008414999499</v>
      </c>
      <c r="F46" s="2">
        <v>24.9092409760005</v>
      </c>
      <c r="G46" s="2">
        <v>24.668867721999899</v>
      </c>
      <c r="H46" s="2">
        <v>25.071942662999302</v>
      </c>
      <c r="I46" s="2">
        <v>21.408459656000499</v>
      </c>
      <c r="J46" s="2">
        <v>25.337315278999899</v>
      </c>
      <c r="K46" s="2">
        <v>24.709039821999699</v>
      </c>
      <c r="L46" s="5">
        <f t="shared" si="4"/>
        <v>1.586294175170035</v>
      </c>
    </row>
  </sheetData>
  <phoneticPr fontId="4"/>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28EB-6E3E-4B66-9F36-B1638517E8EE}">
  <dimension ref="A1:V41"/>
  <sheetViews>
    <sheetView zoomScaleNormal="100" workbookViewId="0">
      <selection activeCell="D8" sqref="D8"/>
    </sheetView>
  </sheetViews>
  <sheetFormatPr defaultRowHeight="12.5"/>
  <cols>
    <col min="1" max="2" width="8.7265625" customWidth="1"/>
    <col min="4" max="4" width="8.7265625" customWidth="1"/>
    <col min="19" max="19" width="8.7265625" customWidth="1"/>
  </cols>
  <sheetData>
    <row r="1" spans="1:22">
      <c r="A1" s="18" t="s">
        <v>23</v>
      </c>
      <c r="B1">
        <v>320</v>
      </c>
      <c r="C1">
        <v>720</v>
      </c>
      <c r="D1">
        <v>1000</v>
      </c>
      <c r="F1" s="18" t="s">
        <v>26</v>
      </c>
      <c r="G1">
        <v>320</v>
      </c>
      <c r="H1">
        <v>720</v>
      </c>
      <c r="I1">
        <v>1000</v>
      </c>
      <c r="K1" s="18" t="s">
        <v>27</v>
      </c>
      <c r="L1">
        <v>320</v>
      </c>
      <c r="M1">
        <v>720</v>
      </c>
      <c r="N1">
        <v>1000</v>
      </c>
      <c r="S1" s="18" t="s">
        <v>24</v>
      </c>
      <c r="T1">
        <v>320</v>
      </c>
      <c r="U1">
        <v>720</v>
      </c>
      <c r="V1">
        <v>1000</v>
      </c>
    </row>
    <row r="2" spans="1:22" ht="14.5">
      <c r="A2" s="6" t="s">
        <v>10</v>
      </c>
      <c r="B2" s="2">
        <v>0.29075318700000702</v>
      </c>
      <c r="C2" s="2">
        <v>0.28769668999939302</v>
      </c>
      <c r="D2" s="2">
        <v>0.29825336999965602</v>
      </c>
      <c r="F2" s="6" t="s">
        <v>10</v>
      </c>
      <c r="G2" s="2">
        <v>8.1423866987228397</v>
      </c>
      <c r="H2" s="2">
        <v>15.5070918798446</v>
      </c>
      <c r="I2" s="2">
        <v>24.764591622352601</v>
      </c>
      <c r="K2" s="6" t="s">
        <v>10</v>
      </c>
      <c r="L2" s="2">
        <v>4.4817070361001203</v>
      </c>
      <c r="M2" s="2">
        <v>10.140354010399999</v>
      </c>
      <c r="N2" s="2">
        <v>15.683389439300001</v>
      </c>
      <c r="S2" s="19" t="s">
        <v>23</v>
      </c>
      <c r="T2" s="20">
        <v>5.497142356690405E-2</v>
      </c>
      <c r="U2" s="20">
        <v>5.6359352908806198E-2</v>
      </c>
      <c r="V2" s="20">
        <v>5.3694988866708537E-2</v>
      </c>
    </row>
    <row r="3" spans="1:22" ht="14.5">
      <c r="A3" s="6" t="s">
        <v>11</v>
      </c>
      <c r="B3" s="2">
        <v>0.22590402000002899</v>
      </c>
      <c r="C3" s="2">
        <v>0.24575043299955701</v>
      </c>
      <c r="D3" s="2">
        <v>0.29152778700017701</v>
      </c>
      <c r="F3" s="6" t="s">
        <v>11</v>
      </c>
      <c r="G3" s="2">
        <v>4.6875745058059604</v>
      </c>
      <c r="H3" s="2">
        <v>15.423540687560999</v>
      </c>
      <c r="I3" s="2">
        <v>31.223926377296401</v>
      </c>
      <c r="K3" s="6" t="s">
        <v>11</v>
      </c>
      <c r="L3" s="2">
        <v>4.7385054573001897</v>
      </c>
      <c r="M3" s="2">
        <v>19.5941639478003</v>
      </c>
      <c r="N3" s="2">
        <v>42.613669394299997</v>
      </c>
      <c r="S3" s="19" t="s">
        <v>26</v>
      </c>
      <c r="T3" s="20">
        <v>1.6240598508648645</v>
      </c>
      <c r="U3" s="20">
        <v>3.0551313033633205</v>
      </c>
      <c r="V3" s="20">
        <v>5.9582337085598089</v>
      </c>
    </row>
    <row r="4" spans="1:22" ht="14.5">
      <c r="A4" s="6" t="s">
        <v>12</v>
      </c>
      <c r="B4" s="2">
        <v>0.22443604900001901</v>
      </c>
      <c r="C4" s="2">
        <v>0.23157742900002601</v>
      </c>
      <c r="D4" s="2">
        <v>0.23587983300012599</v>
      </c>
      <c r="F4" s="6" t="s">
        <v>12</v>
      </c>
      <c r="G4" s="2">
        <v>5.0611685514450002</v>
      </c>
      <c r="H4" s="2">
        <v>12.9602617502212</v>
      </c>
      <c r="I4" s="2">
        <v>32.025234770774802</v>
      </c>
      <c r="K4" s="6" t="s">
        <v>12</v>
      </c>
      <c r="L4" s="2">
        <v>3.7137867098999702</v>
      </c>
      <c r="M4" s="2">
        <v>13.797637203299701</v>
      </c>
      <c r="N4" s="2">
        <v>33.461425361400003</v>
      </c>
      <c r="S4" s="19" t="s">
        <v>28</v>
      </c>
      <c r="T4" s="20">
        <v>0.71034575565555624</v>
      </c>
      <c r="U4" s="20">
        <v>3.8566664085833469</v>
      </c>
      <c r="V4" s="20">
        <v>10.29267589385101</v>
      </c>
    </row>
    <row r="5" spans="1:22" ht="14.5">
      <c r="A5" s="6" t="s">
        <v>13</v>
      </c>
      <c r="B5" s="2">
        <v>0.16516231799994299</v>
      </c>
      <c r="C5" s="2">
        <v>0.168978523999612</v>
      </c>
      <c r="D5" s="2">
        <v>0.25632993099998203</v>
      </c>
      <c r="F5" s="6" t="s">
        <v>13</v>
      </c>
      <c r="G5" s="2">
        <v>6.6315740823745699</v>
      </c>
      <c r="H5" s="2">
        <v>14.1777364492416</v>
      </c>
      <c r="I5" s="2">
        <v>19.110630559921201</v>
      </c>
      <c r="K5" s="6" t="s">
        <v>13</v>
      </c>
      <c r="L5" s="2">
        <v>4.2676138890003097</v>
      </c>
      <c r="M5" s="2">
        <v>9.0153197196999795</v>
      </c>
      <c r="N5" s="2">
        <v>12.011136234699901</v>
      </c>
      <c r="S5" s="17"/>
    </row>
    <row r="6" spans="1:22" ht="14.5">
      <c r="A6" s="6" t="s">
        <v>14</v>
      </c>
      <c r="B6" s="2">
        <v>0.18733102200008001</v>
      </c>
      <c r="C6" s="2">
        <v>0.22628406700005099</v>
      </c>
      <c r="D6" s="2">
        <v>0.21924980699986901</v>
      </c>
      <c r="F6" s="6" t="s">
        <v>14</v>
      </c>
      <c r="G6" s="2">
        <v>3.6023906230926501</v>
      </c>
      <c r="H6" s="2">
        <v>10.765976572036701</v>
      </c>
      <c r="I6" s="2">
        <v>18.466604804992599</v>
      </c>
      <c r="K6" s="6" t="s">
        <v>14</v>
      </c>
      <c r="L6" s="2">
        <v>3.17837569549974</v>
      </c>
      <c r="M6" s="2">
        <v>14.388747991499899</v>
      </c>
      <c r="N6" s="2">
        <v>27.4720347828999</v>
      </c>
      <c r="S6" s="18" t="s">
        <v>25</v>
      </c>
      <c r="T6">
        <v>320</v>
      </c>
      <c r="U6">
        <v>720</v>
      </c>
      <c r="V6">
        <v>1000</v>
      </c>
    </row>
    <row r="7" spans="1:22" ht="14.5">
      <c r="A7" s="6" t="s">
        <v>15</v>
      </c>
      <c r="B7" s="2">
        <v>0.16090509800005701</v>
      </c>
      <c r="C7" s="2">
        <v>0.14967470900046401</v>
      </c>
      <c r="D7" s="2">
        <v>0.164859198000158</v>
      </c>
      <c r="F7" s="6" t="s">
        <v>15</v>
      </c>
      <c r="G7" s="2">
        <v>4.3650476455688398</v>
      </c>
      <c r="H7" s="2">
        <v>13.0653185606002</v>
      </c>
      <c r="I7" s="2">
        <v>23.948668074607799</v>
      </c>
      <c r="K7" s="6" t="s">
        <v>15</v>
      </c>
      <c r="L7" s="2">
        <v>3.5018220600000798</v>
      </c>
      <c r="M7" s="2">
        <v>13.2692059592001</v>
      </c>
      <c r="N7" s="2">
        <v>26.1165465638</v>
      </c>
      <c r="S7" s="19" t="s">
        <v>23</v>
      </c>
      <c r="T7" s="20">
        <v>0.19819644708332332</v>
      </c>
      <c r="U7" s="20">
        <v>0.21472935641662572</v>
      </c>
      <c r="V7" s="20">
        <v>0.22941426808335974</v>
      </c>
    </row>
    <row r="8" spans="1:22" ht="14.5">
      <c r="A8" s="6" t="s">
        <v>16</v>
      </c>
      <c r="B8" s="2">
        <v>0.29898581799989099</v>
      </c>
      <c r="C8" s="2">
        <v>0.33735164500012599</v>
      </c>
      <c r="D8" s="2">
        <v>0.32079245900058501</v>
      </c>
      <c r="F8" s="6" t="s">
        <v>16</v>
      </c>
      <c r="G8" s="2">
        <v>7.20010383129119</v>
      </c>
      <c r="H8" s="2">
        <v>11.7460570096969</v>
      </c>
      <c r="I8" s="2">
        <v>18.9793164253234</v>
      </c>
      <c r="K8" s="6" t="s">
        <v>16</v>
      </c>
      <c r="L8" s="2">
        <v>3.56097111159997</v>
      </c>
      <c r="M8" s="2">
        <v>8.4514727105004503</v>
      </c>
      <c r="N8" s="2">
        <v>12.8487436845</v>
      </c>
      <c r="S8" s="19" t="s">
        <v>26</v>
      </c>
      <c r="T8" s="20">
        <v>5.580042248964304</v>
      </c>
      <c r="U8" s="20">
        <v>14.47314469814296</v>
      </c>
      <c r="V8" s="20">
        <v>25.855344543854333</v>
      </c>
    </row>
    <row r="9" spans="1:22" ht="14.5">
      <c r="A9" s="6" t="s">
        <v>17</v>
      </c>
      <c r="B9" s="2">
        <v>0.21611727799972799</v>
      </c>
      <c r="C9" s="2">
        <v>0.22493262099987901</v>
      </c>
      <c r="D9" s="2">
        <v>0.228910943999835</v>
      </c>
      <c r="F9" s="6" t="s">
        <v>17</v>
      </c>
      <c r="G9" s="2">
        <v>8.0598664045333805</v>
      </c>
      <c r="H9" s="2">
        <v>18.984242415428099</v>
      </c>
      <c r="I9" s="2">
        <v>31.092140769958402</v>
      </c>
      <c r="K9" s="6" t="s">
        <v>17</v>
      </c>
      <c r="L9" s="2">
        <v>4.7619350502998703</v>
      </c>
      <c r="M9" s="2">
        <v>12.817468220599901</v>
      </c>
      <c r="N9" s="2">
        <v>21.206840549300001</v>
      </c>
      <c r="S9" s="19" t="s">
        <v>28</v>
      </c>
      <c r="T9" s="20">
        <v>3.8883728927000401</v>
      </c>
      <c r="U9" s="20">
        <v>13.424225307025035</v>
      </c>
      <c r="V9" s="20">
        <v>26.152111998399956</v>
      </c>
    </row>
    <row r="10" spans="1:22" ht="14.5">
      <c r="A10" s="6" t="s">
        <v>18</v>
      </c>
      <c r="B10" s="2">
        <v>0.14461538300019999</v>
      </c>
      <c r="C10" s="2">
        <v>0.17017004000013</v>
      </c>
      <c r="D10" s="2">
        <v>0.201062998999987</v>
      </c>
      <c r="F10" s="6" t="s">
        <v>18</v>
      </c>
      <c r="G10" s="2">
        <v>3.8661483526229801</v>
      </c>
      <c r="H10" s="2">
        <v>12.510540246963499</v>
      </c>
      <c r="I10" s="2">
        <v>22.992017769813501</v>
      </c>
      <c r="K10" s="6" t="s">
        <v>18</v>
      </c>
      <c r="L10" s="2">
        <v>3.5204517691998198</v>
      </c>
      <c r="M10" s="2">
        <v>16.619804641800101</v>
      </c>
      <c r="N10" s="2">
        <v>36.199960473600001</v>
      </c>
    </row>
    <row r="11" spans="1:22" ht="14.5">
      <c r="A11" s="6" t="s">
        <v>19</v>
      </c>
      <c r="B11" s="2">
        <v>0.12814097999989801</v>
      </c>
      <c r="C11" s="2">
        <v>0.163450840000223</v>
      </c>
      <c r="D11" s="2">
        <v>0.16531416399993701</v>
      </c>
      <c r="F11" s="6" t="s">
        <v>19</v>
      </c>
      <c r="G11" s="2">
        <v>6.0851884365081697</v>
      </c>
      <c r="H11" s="2">
        <v>20.430980277061401</v>
      </c>
      <c r="I11" s="2">
        <v>37.126260423660199</v>
      </c>
      <c r="K11" s="6" t="s">
        <v>19</v>
      </c>
      <c r="L11" s="2">
        <v>4.8782871492003297</v>
      </c>
      <c r="M11" s="2">
        <v>20.4664512769006</v>
      </c>
      <c r="N11" s="2">
        <v>40.437650648599899</v>
      </c>
    </row>
    <row r="12" spans="1:22" ht="14.5">
      <c r="A12" s="6" t="s">
        <v>20</v>
      </c>
      <c r="B12" s="2">
        <v>0.18437184399999701</v>
      </c>
      <c r="C12" s="2">
        <v>0.20027865700012601</v>
      </c>
      <c r="D12" s="2">
        <v>0.20710545400015601</v>
      </c>
      <c r="F12" s="6" t="s">
        <v>20</v>
      </c>
      <c r="G12" s="2">
        <v>3.8827973127365101</v>
      </c>
      <c r="H12" s="2">
        <v>11.304271197319</v>
      </c>
      <c r="I12" s="2">
        <v>23.257444095611501</v>
      </c>
      <c r="K12" s="6" t="s">
        <v>20</v>
      </c>
      <c r="L12" s="2">
        <v>2.72554061199989</v>
      </c>
      <c r="M12" s="2">
        <v>11.225084304699299</v>
      </c>
      <c r="N12" s="2">
        <v>21.932050985899899</v>
      </c>
    </row>
    <row r="13" spans="1:22" ht="14.5">
      <c r="A13" s="6" t="s">
        <v>21</v>
      </c>
      <c r="B13" s="2">
        <v>0.15163436800003099</v>
      </c>
      <c r="C13" s="2">
        <v>0.17060662199992199</v>
      </c>
      <c r="D13" s="2">
        <v>0.163685270999849</v>
      </c>
      <c r="F13" s="6" t="s">
        <v>21</v>
      </c>
      <c r="G13" s="2">
        <v>5.3762605428695602</v>
      </c>
      <c r="H13" s="2">
        <v>16.8017193317413</v>
      </c>
      <c r="I13" s="2">
        <v>27.2772988319396</v>
      </c>
      <c r="K13" s="6" t="s">
        <v>21</v>
      </c>
      <c r="L13" s="2">
        <v>3.3314781723001898</v>
      </c>
      <c r="M13" s="2">
        <v>11.3049936979001</v>
      </c>
      <c r="N13" s="2">
        <v>23.8418958624999</v>
      </c>
    </row>
    <row r="14" spans="1:22">
      <c r="A14" s="18" t="s">
        <v>24</v>
      </c>
      <c r="B14">
        <f>_xlfn.STDEV.S(B2:B13)</f>
        <v>5.497142356690405E-2</v>
      </c>
      <c r="C14">
        <f t="shared" ref="C14" si="0">_xlfn.STDEV.S(C2:C13)</f>
        <v>5.6359352908806198E-2</v>
      </c>
      <c r="D14">
        <f>_xlfn.STDEV.S(D2:D13)</f>
        <v>5.3694988866708537E-2</v>
      </c>
      <c r="E14">
        <f>_xlfn.STDEV.S(B2:D13)</f>
        <v>5.4967364126109974E-2</v>
      </c>
      <c r="F14" s="18" t="s">
        <v>24</v>
      </c>
      <c r="G14">
        <f>_xlfn.STDEV.S(G2:G13)</f>
        <v>1.6240598508648645</v>
      </c>
      <c r="H14">
        <f t="shared" ref="H14" si="1">_xlfn.STDEV.S(H2:H13)</f>
        <v>3.0551313033633205</v>
      </c>
      <c r="I14">
        <f t="shared" ref="I14" si="2">_xlfn.STDEV.S(I2:I13)</f>
        <v>5.9582337085598089</v>
      </c>
      <c r="J14">
        <f>_xlfn.STDEV.S(G2:I13)</f>
        <v>9.2599134881143801</v>
      </c>
      <c r="K14" s="18" t="s">
        <v>24</v>
      </c>
      <c r="L14">
        <f>_xlfn.STDEV.S(L2:L13)</f>
        <v>0.71034575565555624</v>
      </c>
      <c r="M14">
        <f t="shared" ref="M14" si="3">_xlfn.STDEV.S(M2:M13)</f>
        <v>3.8566664085833469</v>
      </c>
      <c r="N14">
        <f t="shared" ref="N14" si="4">_xlfn.STDEV.S(N2:N13)</f>
        <v>10.29267589385101</v>
      </c>
      <c r="O14">
        <f>_xlfn.STDEV.S(L2:N13)</f>
        <v>11.121300955171735</v>
      </c>
    </row>
    <row r="15" spans="1:22">
      <c r="A15" s="18" t="s">
        <v>25</v>
      </c>
      <c r="B15">
        <f>AVERAGE(B2:B13)</f>
        <v>0.19819644708332332</v>
      </c>
      <c r="C15">
        <f t="shared" ref="C15:D15" si="5">AVERAGE(C2:C13)</f>
        <v>0.21472935641662572</v>
      </c>
      <c r="D15">
        <f t="shared" si="5"/>
        <v>0.22941426808335974</v>
      </c>
      <c r="E15">
        <f>AVERAGE(B2:D13)</f>
        <v>0.2141133571944363</v>
      </c>
      <c r="F15" s="18" t="s">
        <v>25</v>
      </c>
      <c r="G15">
        <f>AVERAGE(G2:G13)</f>
        <v>5.580042248964304</v>
      </c>
      <c r="H15">
        <f t="shared" ref="H15:I15" si="6">AVERAGE(H2:H13)</f>
        <v>14.47314469814296</v>
      </c>
      <c r="I15">
        <f t="shared" si="6"/>
        <v>25.855344543854333</v>
      </c>
      <c r="J15">
        <f>AVERAGE(G2:I13)</f>
        <v>15.302843830320532</v>
      </c>
      <c r="K15" s="18" t="s">
        <v>25</v>
      </c>
      <c r="L15">
        <f>AVERAGE(L2:L13)</f>
        <v>3.8883728927000401</v>
      </c>
      <c r="M15">
        <f t="shared" ref="M15:N15" si="7">AVERAGE(M2:M13)</f>
        <v>13.424225307025035</v>
      </c>
      <c r="N15">
        <f t="shared" si="7"/>
        <v>26.152111998399956</v>
      </c>
      <c r="O15">
        <f>AVERAGE(L2:N13)</f>
        <v>14.488236732708348</v>
      </c>
    </row>
    <row r="18" spans="1:20" ht="13" thickBot="1">
      <c r="A18" s="21">
        <v>320</v>
      </c>
      <c r="B18" s="30" t="s">
        <v>36</v>
      </c>
      <c r="C18" s="30" t="s">
        <v>37</v>
      </c>
      <c r="D18" s="18" t="s">
        <v>38</v>
      </c>
      <c r="E18" s="18" t="s">
        <v>35</v>
      </c>
      <c r="F18" s="21">
        <v>720</v>
      </c>
      <c r="G18" s="22" t="s">
        <v>0</v>
      </c>
      <c r="H18" s="22" t="s">
        <v>3</v>
      </c>
      <c r="I18" s="18" t="s">
        <v>29</v>
      </c>
      <c r="K18" s="21">
        <v>1000</v>
      </c>
      <c r="L18" s="22" t="s">
        <v>0</v>
      </c>
      <c r="M18" s="22" t="s">
        <v>3</v>
      </c>
      <c r="N18" s="18" t="s">
        <v>29</v>
      </c>
      <c r="S18" s="18" t="s">
        <v>25</v>
      </c>
      <c r="T18" s="25" t="s">
        <v>31</v>
      </c>
    </row>
    <row r="19" spans="1:20" ht="14.5">
      <c r="A19" s="23" t="s">
        <v>10</v>
      </c>
      <c r="B19" s="24">
        <v>321</v>
      </c>
      <c r="C19" s="22">
        <v>164.961257224999</v>
      </c>
      <c r="D19">
        <f>B19-C19</f>
        <v>156.038742775001</v>
      </c>
      <c r="E19" s="27">
        <f>D19/B19*100</f>
        <v>48.610200241433333</v>
      </c>
      <c r="F19" s="26" t="s">
        <v>10</v>
      </c>
      <c r="G19" s="24">
        <v>602</v>
      </c>
      <c r="H19" s="22">
        <v>280.58530663599902</v>
      </c>
      <c r="I19">
        <f>G19-H19</f>
        <v>321.41469336400098</v>
      </c>
      <c r="J19" s="27">
        <f>I19/G19*100</f>
        <v>53.391145077076573</v>
      </c>
      <c r="K19" s="26" t="s">
        <v>10</v>
      </c>
      <c r="L19" s="24">
        <v>717</v>
      </c>
      <c r="M19" s="22">
        <v>303.45189204199897</v>
      </c>
      <c r="N19">
        <f>L19-M19</f>
        <v>413.54810795800103</v>
      </c>
      <c r="O19" s="27">
        <f>N19/L19*100</f>
        <v>57.677560384658442</v>
      </c>
      <c r="S19">
        <f>AVERAGE(E19,J19,O19)</f>
        <v>53.226301901056111</v>
      </c>
      <c r="T19" s="21">
        <f>_xlfn.STDEV.S(E19,J19,O19)</f>
        <v>4.5359271319375489</v>
      </c>
    </row>
    <row r="20" spans="1:20" ht="14.5">
      <c r="A20" s="23" t="s">
        <v>11</v>
      </c>
      <c r="B20" s="24">
        <v>303</v>
      </c>
      <c r="C20" s="22">
        <v>100.118983266999</v>
      </c>
      <c r="D20">
        <f t="shared" ref="D20:D30" si="8">B20-C20</f>
        <v>202.88101673300099</v>
      </c>
      <c r="E20" s="28">
        <f t="shared" ref="E20:E30" si="9">D20/B20*100</f>
        <v>66.957431265016837</v>
      </c>
      <c r="F20" s="26" t="s">
        <v>11</v>
      </c>
      <c r="G20" s="24">
        <v>418</v>
      </c>
      <c r="H20" s="22">
        <v>117.03858443399901</v>
      </c>
      <c r="I20">
        <f t="shared" ref="I20:I30" si="10">G20-H20</f>
        <v>300.96141556600099</v>
      </c>
      <c r="J20" s="28">
        <f t="shared" ref="J20:J30" si="11">I20/G20*100</f>
        <v>72.000338652153346</v>
      </c>
      <c r="K20" s="26" t="s">
        <v>11</v>
      </c>
      <c r="L20" s="24">
        <v>357</v>
      </c>
      <c r="M20" s="22">
        <v>110.576698619</v>
      </c>
      <c r="N20">
        <f t="shared" ref="N20:N30" si="12">L20-M20</f>
        <v>246.42330138099999</v>
      </c>
      <c r="O20" s="28">
        <f t="shared" ref="O20:O30" si="13">N20/L20*100</f>
        <v>69.026134840616237</v>
      </c>
      <c r="S20">
        <f t="shared" ref="S20:S30" si="14">AVERAGE(E20,J20,O20)</f>
        <v>69.327968252595483</v>
      </c>
      <c r="T20" s="21">
        <f t="shared" ref="T20:T30" si="15">_xlfn.STDEV.S(E20,J20,O20)</f>
        <v>2.5349667227104313</v>
      </c>
    </row>
    <row r="21" spans="1:20" ht="14.5">
      <c r="A21" s="23" t="s">
        <v>12</v>
      </c>
      <c r="B21" s="24">
        <v>290</v>
      </c>
      <c r="C21" s="22">
        <v>126.455640363</v>
      </c>
      <c r="D21">
        <f t="shared" si="8"/>
        <v>163.54435963700001</v>
      </c>
      <c r="E21" s="28">
        <f t="shared" si="9"/>
        <v>56.394606771379316</v>
      </c>
      <c r="F21" s="26" t="s">
        <v>12</v>
      </c>
      <c r="G21" s="24">
        <v>448</v>
      </c>
      <c r="H21" s="22">
        <v>135.58678803999999</v>
      </c>
      <c r="I21">
        <f t="shared" si="10"/>
        <v>312.41321196000001</v>
      </c>
      <c r="J21" s="28">
        <f t="shared" si="11"/>
        <v>69.735091955357149</v>
      </c>
      <c r="K21" s="26" t="s">
        <v>12</v>
      </c>
      <c r="L21" s="24">
        <v>373</v>
      </c>
      <c r="M21" s="22">
        <v>106.59001982700001</v>
      </c>
      <c r="N21">
        <f t="shared" si="12"/>
        <v>266.40998017300001</v>
      </c>
      <c r="O21" s="28">
        <f t="shared" si="13"/>
        <v>71.42358717774799</v>
      </c>
      <c r="S21">
        <f t="shared" si="14"/>
        <v>65.851095301494823</v>
      </c>
      <c r="T21" s="21">
        <f t="shared" si="15"/>
        <v>8.2329603132265561</v>
      </c>
    </row>
    <row r="22" spans="1:20" ht="14.5">
      <c r="A22" s="23" t="s">
        <v>13</v>
      </c>
      <c r="B22" s="24">
        <v>296</v>
      </c>
      <c r="C22" s="22">
        <v>134.92068706200001</v>
      </c>
      <c r="D22">
        <f t="shared" si="8"/>
        <v>161.07931293799999</v>
      </c>
      <c r="E22" s="28">
        <f t="shared" si="9"/>
        <v>54.418686803378371</v>
      </c>
      <c r="F22" s="26" t="s">
        <v>13</v>
      </c>
      <c r="G22" s="24">
        <v>452</v>
      </c>
      <c r="H22" s="22">
        <v>136.14643126000001</v>
      </c>
      <c r="I22">
        <f t="shared" si="10"/>
        <v>315.85356874000001</v>
      </c>
      <c r="J22" s="28">
        <f t="shared" si="11"/>
        <v>69.879108128318592</v>
      </c>
      <c r="K22" s="26" t="s">
        <v>13</v>
      </c>
      <c r="L22" s="24">
        <v>945</v>
      </c>
      <c r="M22" s="22">
        <v>180.62418358900001</v>
      </c>
      <c r="N22">
        <f t="shared" si="12"/>
        <v>764.37581641099996</v>
      </c>
      <c r="O22" s="28">
        <f t="shared" si="13"/>
        <v>80.886329778941786</v>
      </c>
      <c r="S22">
        <f t="shared" si="14"/>
        <v>68.39470823687958</v>
      </c>
      <c r="T22" s="21">
        <f t="shared" si="15"/>
        <v>13.296112719466215</v>
      </c>
    </row>
    <row r="23" spans="1:20" ht="14.5">
      <c r="A23" s="23" t="s">
        <v>14</v>
      </c>
      <c r="B23" s="24">
        <v>217</v>
      </c>
      <c r="C23" s="22">
        <v>37.463929925999899</v>
      </c>
      <c r="D23">
        <f t="shared" si="8"/>
        <v>179.53607007400009</v>
      </c>
      <c r="E23" s="28">
        <f t="shared" si="9"/>
        <v>82.735516163133681</v>
      </c>
      <c r="F23" s="26" t="s">
        <v>14</v>
      </c>
      <c r="G23" s="24">
        <v>208</v>
      </c>
      <c r="H23" s="22">
        <v>66.603198822000195</v>
      </c>
      <c r="I23">
        <f t="shared" si="10"/>
        <v>141.39680117799981</v>
      </c>
      <c r="J23" s="28">
        <f t="shared" si="11"/>
        <v>67.979231335576827</v>
      </c>
      <c r="K23" s="26" t="s">
        <v>14</v>
      </c>
      <c r="L23" s="24">
        <v>227</v>
      </c>
      <c r="M23" s="22">
        <v>63.059217431999897</v>
      </c>
      <c r="N23">
        <f t="shared" si="12"/>
        <v>163.94078256800009</v>
      </c>
      <c r="O23" s="28">
        <f t="shared" si="13"/>
        <v>72.220609060792995</v>
      </c>
      <c r="S23">
        <f t="shared" si="14"/>
        <v>74.311785519834487</v>
      </c>
      <c r="T23" s="21">
        <f t="shared" si="15"/>
        <v>7.5971540536659639</v>
      </c>
    </row>
    <row r="24" spans="1:20" ht="14.5">
      <c r="A24" s="23" t="s">
        <v>15</v>
      </c>
      <c r="B24" s="24">
        <v>264</v>
      </c>
      <c r="C24" s="22">
        <v>1.09002966399998</v>
      </c>
      <c r="D24">
        <f t="shared" si="8"/>
        <v>262.90997033600001</v>
      </c>
      <c r="E24" s="28">
        <f t="shared" si="9"/>
        <v>99.587109975757585</v>
      </c>
      <c r="F24" s="26" t="s">
        <v>15</v>
      </c>
      <c r="G24" s="24">
        <v>244</v>
      </c>
      <c r="H24" s="22">
        <v>19.0921243780003</v>
      </c>
      <c r="I24">
        <f t="shared" si="10"/>
        <v>224.90787562199969</v>
      </c>
      <c r="J24" s="28">
        <f t="shared" si="11"/>
        <v>92.175358861475289</v>
      </c>
      <c r="K24" s="26" t="s">
        <v>15</v>
      </c>
      <c r="L24" s="24">
        <v>235</v>
      </c>
      <c r="M24" s="22">
        <v>20.745785023999801</v>
      </c>
      <c r="N24">
        <f t="shared" si="12"/>
        <v>214.25421497600018</v>
      </c>
      <c r="O24" s="28">
        <f t="shared" si="13"/>
        <v>91.172006372766035</v>
      </c>
      <c r="S24">
        <f t="shared" si="14"/>
        <v>94.311491736666298</v>
      </c>
      <c r="T24" s="21">
        <f t="shared" si="15"/>
        <v>4.5962800075304608</v>
      </c>
    </row>
    <row r="25" spans="1:20" ht="14.5">
      <c r="A25" s="23" t="s">
        <v>16</v>
      </c>
      <c r="B25" s="24">
        <v>321</v>
      </c>
      <c r="C25" s="22">
        <v>303.583365358999</v>
      </c>
      <c r="D25">
        <f t="shared" si="8"/>
        <v>17.416634641000996</v>
      </c>
      <c r="E25" s="28">
        <f t="shared" si="9"/>
        <v>5.4257428788165099</v>
      </c>
      <c r="F25" s="26" t="s">
        <v>16</v>
      </c>
      <c r="G25" s="24">
        <v>462</v>
      </c>
      <c r="H25" s="22">
        <v>418.22682558399998</v>
      </c>
      <c r="I25">
        <f t="shared" si="10"/>
        <v>43.773174416000018</v>
      </c>
      <c r="J25" s="28">
        <f t="shared" si="11"/>
        <v>9.4747130770562809</v>
      </c>
      <c r="K25" s="26" t="s">
        <v>16</v>
      </c>
      <c r="L25" s="24">
        <v>647</v>
      </c>
      <c r="M25" s="22">
        <v>319.25640667300001</v>
      </c>
      <c r="N25">
        <f t="shared" si="12"/>
        <v>327.74359332699999</v>
      </c>
      <c r="O25" s="28">
        <f t="shared" si="13"/>
        <v>50.65588768578052</v>
      </c>
      <c r="S25">
        <f t="shared" si="14"/>
        <v>21.85211454721777</v>
      </c>
      <c r="T25" s="21">
        <f t="shared" si="15"/>
        <v>25.026816620974795</v>
      </c>
    </row>
    <row r="26" spans="1:20" ht="14.5">
      <c r="A26" s="23" t="s">
        <v>17</v>
      </c>
      <c r="B26" s="24">
        <v>412</v>
      </c>
      <c r="C26" s="22">
        <v>298.09768507599898</v>
      </c>
      <c r="D26">
        <f t="shared" si="8"/>
        <v>113.90231492400102</v>
      </c>
      <c r="E26" s="28">
        <f t="shared" si="9"/>
        <v>27.646192942718695</v>
      </c>
      <c r="F26" s="26" t="s">
        <v>17</v>
      </c>
      <c r="G26" s="24">
        <v>592</v>
      </c>
      <c r="H26" s="22">
        <v>366.39413293899997</v>
      </c>
      <c r="I26">
        <f t="shared" si="10"/>
        <v>225.60586706100003</v>
      </c>
      <c r="J26" s="28">
        <f t="shared" si="11"/>
        <v>38.109099165709466</v>
      </c>
      <c r="K26" s="26" t="s">
        <v>17</v>
      </c>
      <c r="L26" s="24">
        <v>860</v>
      </c>
      <c r="M26" s="22">
        <v>282.85686033500002</v>
      </c>
      <c r="N26">
        <f t="shared" si="12"/>
        <v>577.14313966500004</v>
      </c>
      <c r="O26" s="28">
        <f t="shared" si="13"/>
        <v>67.109667402906979</v>
      </c>
      <c r="S26">
        <f t="shared" si="14"/>
        <v>44.288319837111715</v>
      </c>
      <c r="T26" s="21">
        <f t="shared" si="15"/>
        <v>20.444523232320602</v>
      </c>
    </row>
    <row r="27" spans="1:20" ht="14.5">
      <c r="A27" s="23" t="s">
        <v>18</v>
      </c>
      <c r="B27" s="24">
        <v>275</v>
      </c>
      <c r="C27" s="22">
        <v>2.3005520530000401</v>
      </c>
      <c r="D27">
        <f t="shared" si="8"/>
        <v>272.69944794699995</v>
      </c>
      <c r="E27" s="28">
        <f t="shared" si="9"/>
        <v>99.163435617090883</v>
      </c>
      <c r="F27" s="26" t="s">
        <v>18</v>
      </c>
      <c r="G27" s="24">
        <v>277</v>
      </c>
      <c r="H27" s="22">
        <v>8.4559556620001697</v>
      </c>
      <c r="I27">
        <f t="shared" si="10"/>
        <v>268.54404433799982</v>
      </c>
      <c r="J27" s="28">
        <f t="shared" si="11"/>
        <v>96.947308425270691</v>
      </c>
      <c r="K27" s="26" t="s">
        <v>18</v>
      </c>
      <c r="L27" s="24">
        <v>283</v>
      </c>
      <c r="M27" s="22">
        <v>9.9978179529998599</v>
      </c>
      <c r="N27">
        <f t="shared" si="12"/>
        <v>273.00218204700013</v>
      </c>
      <c r="O27" s="28">
        <f t="shared" si="13"/>
        <v>96.467202136749165</v>
      </c>
      <c r="S27">
        <f t="shared" si="14"/>
        <v>97.525982059703594</v>
      </c>
      <c r="T27" s="21">
        <f t="shared" si="15"/>
        <v>1.438251065189847</v>
      </c>
    </row>
    <row r="28" spans="1:20" ht="14.5">
      <c r="A28" s="23" t="s">
        <v>19</v>
      </c>
      <c r="B28" s="24">
        <v>363</v>
      </c>
      <c r="C28" s="22">
        <v>73.4033765799999</v>
      </c>
      <c r="D28">
        <f t="shared" si="8"/>
        <v>289.59662342000013</v>
      </c>
      <c r="E28" s="28">
        <f t="shared" si="9"/>
        <v>79.778684137741081</v>
      </c>
      <c r="F28" s="26" t="s">
        <v>19</v>
      </c>
      <c r="G28" s="24">
        <v>667</v>
      </c>
      <c r="H28" s="22">
        <v>9.40741095600014</v>
      </c>
      <c r="I28">
        <f t="shared" si="10"/>
        <v>657.59258904399985</v>
      </c>
      <c r="J28" s="28">
        <f t="shared" si="11"/>
        <v>98.589593559820059</v>
      </c>
      <c r="K28" s="26" t="s">
        <v>19</v>
      </c>
      <c r="L28" s="24">
        <v>399</v>
      </c>
      <c r="M28" s="22">
        <v>13.083212981999999</v>
      </c>
      <c r="N28">
        <f t="shared" si="12"/>
        <v>385.91678701799998</v>
      </c>
      <c r="O28" s="28">
        <f t="shared" si="13"/>
        <v>96.720999252631572</v>
      </c>
      <c r="S28">
        <f t="shared" si="14"/>
        <v>91.696425650064228</v>
      </c>
      <c r="T28" s="21">
        <f t="shared" si="15"/>
        <v>10.363268463044237</v>
      </c>
    </row>
    <row r="29" spans="1:20" ht="14.5">
      <c r="A29" s="23" t="s">
        <v>20</v>
      </c>
      <c r="B29" s="24">
        <v>300</v>
      </c>
      <c r="C29" s="22">
        <v>109.39777942299899</v>
      </c>
      <c r="D29">
        <f t="shared" si="8"/>
        <v>190.60222057700099</v>
      </c>
      <c r="E29" s="28">
        <f t="shared" si="9"/>
        <v>63.534073525666997</v>
      </c>
      <c r="F29" s="26" t="s">
        <v>20</v>
      </c>
      <c r="G29" s="24">
        <v>451</v>
      </c>
      <c r="H29" s="22">
        <v>63.146608241999701</v>
      </c>
      <c r="I29">
        <f t="shared" si="10"/>
        <v>387.85339175800027</v>
      </c>
      <c r="J29" s="28">
        <f t="shared" si="11"/>
        <v>85.998534757871454</v>
      </c>
      <c r="K29" s="26" t="s">
        <v>20</v>
      </c>
      <c r="L29" s="24">
        <v>303</v>
      </c>
      <c r="M29" s="22">
        <v>52.876242616000098</v>
      </c>
      <c r="N29">
        <f t="shared" si="12"/>
        <v>250.1237573839999</v>
      </c>
      <c r="O29" s="28">
        <f t="shared" si="13"/>
        <v>82.549094846204582</v>
      </c>
      <c r="S29">
        <f t="shared" si="14"/>
        <v>77.360567709914349</v>
      </c>
      <c r="T29" s="21">
        <f t="shared" si="15"/>
        <v>12.09766981680019</v>
      </c>
    </row>
    <row r="30" spans="1:20" ht="15" thickBot="1">
      <c r="A30" s="23" t="s">
        <v>21</v>
      </c>
      <c r="B30" s="24">
        <v>387</v>
      </c>
      <c r="C30" s="22">
        <v>49.339071070000003</v>
      </c>
      <c r="D30">
        <f t="shared" si="8"/>
        <v>337.66092893000001</v>
      </c>
      <c r="E30" s="28">
        <f t="shared" si="9"/>
        <v>87.250886028423778</v>
      </c>
      <c r="F30" s="26" t="s">
        <v>21</v>
      </c>
      <c r="G30" s="24">
        <v>689</v>
      </c>
      <c r="H30" s="22">
        <v>91.532940722000106</v>
      </c>
      <c r="I30">
        <f t="shared" si="10"/>
        <v>597.46705927799985</v>
      </c>
      <c r="J30" s="28">
        <f t="shared" si="11"/>
        <v>86.715102943105933</v>
      </c>
      <c r="K30" s="26" t="s">
        <v>21</v>
      </c>
      <c r="L30" s="24">
        <v>466</v>
      </c>
      <c r="M30" s="22">
        <v>89.870601505000195</v>
      </c>
      <c r="N30">
        <f t="shared" si="12"/>
        <v>376.1293984949998</v>
      </c>
      <c r="O30" s="28">
        <f t="shared" si="13"/>
        <v>80.714463196351886</v>
      </c>
      <c r="S30">
        <f t="shared" si="14"/>
        <v>84.893484055960542</v>
      </c>
      <c r="T30" s="21">
        <f t="shared" si="15"/>
        <v>3.6290394579573424</v>
      </c>
    </row>
    <row r="31" spans="1:20">
      <c r="A31" s="18" t="s">
        <v>24</v>
      </c>
      <c r="B31">
        <f>_xlfn.STDEV.S(B19:B30)</f>
        <v>53.977197767093152</v>
      </c>
      <c r="C31">
        <f>_xlfn.STDEV.S(C19:C30)</f>
        <v>100.02653340156876</v>
      </c>
      <c r="D31">
        <f>_xlfn.STDEV.S(D19:D30)</f>
        <v>86.358550585261156</v>
      </c>
      <c r="E31" s="27">
        <f>_xlfn.STDEV.S(E19:E30)</f>
        <v>28.268957094623264</v>
      </c>
      <c r="G31">
        <f>_xlfn.STDEV.S(G19:G30)</f>
        <v>159.13849504774322</v>
      </c>
      <c r="H31">
        <f>_xlfn.STDEV.S(H19:H30)</f>
        <v>138.67008751753758</v>
      </c>
      <c r="I31">
        <f>_xlfn.STDEV.S(I19:I30)</f>
        <v>171.79595529379168</v>
      </c>
      <c r="J31" s="27">
        <f>_xlfn.STDEV.S(J19:J30)</f>
        <v>26.172327161379222</v>
      </c>
      <c r="L31">
        <f>_xlfn.STDEV.S(L19:L30)</f>
        <v>247.15925426675199</v>
      </c>
      <c r="M31">
        <f>_xlfn.STDEV.S(M19:M30)</f>
        <v>114.73242500193777</v>
      </c>
      <c r="N31">
        <f>_xlfn.STDEV.S(N19:N30)</f>
        <v>169.53999367027879</v>
      </c>
      <c r="O31" s="27">
        <f>_xlfn.STDEV.S(O19:O30)</f>
        <v>14.480719247125387</v>
      </c>
      <c r="Q31">
        <f>_xlfn.STDEV.S(B19:B30,G19:G30,L19:L30)</f>
        <v>184.35108628883376</v>
      </c>
      <c r="R31">
        <f>_xlfn.STDEV.S(C19:C30,H19:H30,M19:M30)</f>
        <v>115.9326776537569</v>
      </c>
      <c r="S31">
        <f>_xlfn.STDEV.S(D19:D30,I19:I30,N19:N30)</f>
        <v>159.34084997624245</v>
      </c>
      <c r="T31">
        <f>_xlfn.STDEV.S(E19:E30,J19:J30,O19:O30)</f>
        <v>23.609926334180845</v>
      </c>
    </row>
    <row r="32" spans="1:20">
      <c r="A32" s="18" t="s">
        <v>25</v>
      </c>
      <c r="B32">
        <f>AVERAGE(B19:B30)</f>
        <v>312.41666666666669</v>
      </c>
      <c r="C32">
        <f>AVERAGE(C19:C30)</f>
        <v>116.76102975566624</v>
      </c>
      <c r="D32">
        <f>AVERAGE(D19:D30)</f>
        <v>195.65563691100044</v>
      </c>
      <c r="E32" s="28">
        <f>AVERAGE(E19:E30)</f>
        <v>64.291880529213088</v>
      </c>
      <c r="G32">
        <f>AVERAGE(G19:G30)</f>
        <v>459.16666666666669</v>
      </c>
      <c r="H32">
        <f>AVERAGE(H19:H30)</f>
        <v>142.6846923062499</v>
      </c>
      <c r="I32">
        <f>AVERAGE(I19:I30)</f>
        <v>316.48197436041676</v>
      </c>
      <c r="J32" s="28">
        <f>AVERAGE(J19:J30)</f>
        <v>70.082885494899301</v>
      </c>
      <c r="L32">
        <f>AVERAGE(L19:L30)</f>
        <v>484.33333333333331</v>
      </c>
      <c r="M32">
        <f>AVERAGE(M19:M30)</f>
        <v>129.41574488308325</v>
      </c>
      <c r="N32">
        <f>AVERAGE(N19:N30)</f>
        <v>354.91758845025009</v>
      </c>
      <c r="O32" s="28">
        <f>AVERAGE(O19:O30)</f>
        <v>76.385295178012342</v>
      </c>
      <c r="Q32">
        <f>AVERAGE(B19:B30,G19:G30,L19:L30)</f>
        <v>418.63888888888891</v>
      </c>
      <c r="R32">
        <f>AVERAGE(C19:C30,H19:H30,M19:M30)</f>
        <v>129.62048898166648</v>
      </c>
      <c r="S32">
        <f>AVERAGE(D19:D30,I19:I30,N19:N30)</f>
        <v>289.0183999072226</v>
      </c>
      <c r="T32">
        <f>AVERAGE(E19:E30,J19:J30,O19:O30)</f>
        <v>70.253353734041582</v>
      </c>
    </row>
    <row r="33" spans="1:20" ht="13" thickBot="1">
      <c r="A33" s="18" t="s">
        <v>30</v>
      </c>
      <c r="B33">
        <f>SQRT(B31)</f>
        <v>7.3469175690961137</v>
      </c>
      <c r="C33">
        <f>SQRT(C31)</f>
        <v>10.001326582087437</v>
      </c>
      <c r="D33">
        <f>SQRT(D31)</f>
        <v>9.2929301399107249</v>
      </c>
      <c r="E33" s="29">
        <f>SQRT(E31)</f>
        <v>5.3168559407438591</v>
      </c>
      <c r="G33">
        <f>SQRT(G31)</f>
        <v>12.615010703433558</v>
      </c>
      <c r="H33">
        <f>SQRT(H31)</f>
        <v>11.775826404865928</v>
      </c>
      <c r="I33">
        <f>SQRT(I31)</f>
        <v>13.10709560863091</v>
      </c>
      <c r="J33" s="29">
        <f>SQRT(J31)</f>
        <v>5.1158896744729772</v>
      </c>
      <c r="L33">
        <f>SQRT(L31)</f>
        <v>15.721299382263286</v>
      </c>
      <c r="M33">
        <f>SQRT(M31)</f>
        <v>10.711322280742829</v>
      </c>
      <c r="N33">
        <f>SQRT(N31)</f>
        <v>13.02075242335399</v>
      </c>
      <c r="O33" s="29">
        <f>SQRT(O31)</f>
        <v>3.8053540238886301</v>
      </c>
      <c r="Q33">
        <f>SQRT(Q31)</f>
        <v>13.577595011224696</v>
      </c>
      <c r="R33">
        <f>SQRT(R31)</f>
        <v>10.767203799211609</v>
      </c>
      <c r="S33">
        <f>SQRT(S31)</f>
        <v>12.623028558006293</v>
      </c>
      <c r="T33">
        <f>SQRT(T31)</f>
        <v>4.8590046649680056</v>
      </c>
    </row>
    <row r="37" spans="1:20">
      <c r="B37">
        <v>320</v>
      </c>
      <c r="C37">
        <v>720</v>
      </c>
      <c r="D37">
        <v>1000</v>
      </c>
      <c r="E37" s="18" t="s">
        <v>32</v>
      </c>
    </row>
    <row r="38" spans="1:20">
      <c r="A38" s="18" t="s">
        <v>25</v>
      </c>
      <c r="B38" s="20">
        <v>64.291880529213088</v>
      </c>
      <c r="C38" s="20">
        <v>70.082885494899301</v>
      </c>
      <c r="D38" s="20">
        <v>76.385295178012342</v>
      </c>
      <c r="E38" s="20">
        <v>70.253353734041582</v>
      </c>
    </row>
    <row r="39" spans="1:20">
      <c r="A39" s="18" t="s">
        <v>24</v>
      </c>
      <c r="B39" s="20">
        <v>28.268957094623264</v>
      </c>
      <c r="C39" s="20">
        <v>26.172327161379222</v>
      </c>
      <c r="D39" s="20">
        <v>14.480719247125387</v>
      </c>
      <c r="E39" s="20">
        <v>23.609926334180845</v>
      </c>
    </row>
    <row r="40" spans="1:20">
      <c r="A40" s="18" t="s">
        <v>33</v>
      </c>
      <c r="B40" s="20">
        <f>MAX(E19:E30)</f>
        <v>99.587109975757585</v>
      </c>
      <c r="C40" s="20">
        <f>MAX(J19:J30)</f>
        <v>98.589593559820059</v>
      </c>
      <c r="D40" s="20">
        <f>MAX(O19:O30)</f>
        <v>96.720999252631572</v>
      </c>
      <c r="E40" s="20">
        <f>MAX(E19:E30,J19:J30,O19:O30)</f>
        <v>99.587109975757585</v>
      </c>
    </row>
    <row r="41" spans="1:20">
      <c r="A41" s="18" t="s">
        <v>34</v>
      </c>
      <c r="B41" s="20">
        <f>MIN(E19:E30)</f>
        <v>5.4257428788165099</v>
      </c>
      <c r="C41" s="20">
        <f>MIN(J19:J30)</f>
        <v>9.4747130770562809</v>
      </c>
      <c r="D41" s="20">
        <f>MIN(O19:O30)</f>
        <v>50.65588768578052</v>
      </c>
      <c r="E41" s="20">
        <f>MIN(E20:E31,J20:J31,O20:O31)</f>
        <v>5.4257428788165099</v>
      </c>
    </row>
  </sheetData>
  <phoneticPr fontId="4"/>
  <pageMargins left="0.7" right="0.7" top="0.75" bottom="0.75" header="0.3" footer="0.3"/>
  <pageSetup paperSize="9" orientation="portrait" horizontalDpi="0" verticalDpi="0" r:id="rId1"/>
  <ignoredErrors>
    <ignoredError sqref="B14:D14 B15:D15 G14:I15 L14:N15"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1E31-A212-4EE5-B416-D066BE6BD305}">
  <dimension ref="A1:L29"/>
  <sheetViews>
    <sheetView topLeftCell="A15" workbookViewId="0">
      <selection activeCell="A16" sqref="A16"/>
    </sheetView>
  </sheetViews>
  <sheetFormatPr defaultRowHeight="14"/>
  <cols>
    <col min="1" max="1" width="3" style="31" customWidth="1"/>
    <col min="2" max="2" width="8.7265625" style="32"/>
    <col min="3" max="5" width="8.7265625" style="31"/>
    <col min="6" max="6" width="7.26953125" style="31" customWidth="1"/>
    <col min="7" max="9" width="8.7265625" style="31"/>
    <col min="10" max="10" width="9.453125" style="31" customWidth="1"/>
    <col min="11" max="16384" width="8.7265625" style="31"/>
  </cols>
  <sheetData>
    <row r="1" spans="1:12">
      <c r="A1" s="31">
        <v>320</v>
      </c>
      <c r="B1" s="32" t="s">
        <v>56</v>
      </c>
      <c r="C1" s="34" t="s">
        <v>55</v>
      </c>
      <c r="G1" s="31" t="s">
        <v>54</v>
      </c>
      <c r="H1" s="31" t="s">
        <v>53</v>
      </c>
      <c r="I1" s="31" t="s">
        <v>2</v>
      </c>
      <c r="J1" s="31" t="s">
        <v>52</v>
      </c>
      <c r="K1" s="31" t="s">
        <v>5</v>
      </c>
      <c r="L1" s="31" t="s">
        <v>51</v>
      </c>
    </row>
    <row r="2" spans="1:12" ht="14.5">
      <c r="A2" s="46" t="s">
        <v>10</v>
      </c>
      <c r="B2" s="45">
        <v>5.46906901039997</v>
      </c>
      <c r="C2" s="41">
        <v>484.5</v>
      </c>
      <c r="F2" s="44" t="s">
        <v>50</v>
      </c>
      <c r="G2" s="31">
        <v>321</v>
      </c>
      <c r="H2" s="31">
        <v>0.28999999999999998</v>
      </c>
      <c r="I2" s="31">
        <v>164.96</v>
      </c>
      <c r="J2" s="31">
        <v>8.14</v>
      </c>
      <c r="K2" s="31">
        <v>4.4800000000000004</v>
      </c>
      <c r="L2" s="31">
        <v>177.59</v>
      </c>
    </row>
    <row r="3" spans="1:12" ht="14.5">
      <c r="A3" s="43" t="s">
        <v>11</v>
      </c>
      <c r="B3" s="42">
        <v>6.2966135402000099</v>
      </c>
      <c r="C3" s="41">
        <v>278.39999999999998</v>
      </c>
      <c r="F3" s="44" t="s">
        <v>49</v>
      </c>
      <c r="G3" s="31">
        <v>602</v>
      </c>
      <c r="H3" s="31">
        <v>0.28999999999999998</v>
      </c>
      <c r="I3" s="31">
        <v>280.58999999999997</v>
      </c>
      <c r="J3" s="31">
        <v>15.51</v>
      </c>
      <c r="K3" s="31">
        <v>10.14</v>
      </c>
      <c r="L3" s="31">
        <v>306.23</v>
      </c>
    </row>
    <row r="4" spans="1:12" ht="14.5">
      <c r="A4" s="43" t="s">
        <v>12</v>
      </c>
      <c r="B4" s="42">
        <v>5.4205373980000697</v>
      </c>
      <c r="C4" s="41">
        <v>300.89999999999998</v>
      </c>
      <c r="F4" s="44" t="s">
        <v>48</v>
      </c>
      <c r="G4" s="31">
        <v>717</v>
      </c>
      <c r="H4" s="31">
        <v>0.3</v>
      </c>
      <c r="I4" s="31">
        <v>303.45</v>
      </c>
      <c r="J4" s="31">
        <v>24.76</v>
      </c>
      <c r="K4" s="31">
        <v>15.68</v>
      </c>
      <c r="L4" s="31">
        <v>343.9</v>
      </c>
    </row>
    <row r="5" spans="1:12" ht="14.5">
      <c r="A5" s="43" t="s">
        <v>13</v>
      </c>
      <c r="B5" s="42">
        <v>4.7544508787999096</v>
      </c>
      <c r="C5" s="41">
        <v>413</v>
      </c>
    </row>
    <row r="6" spans="1:12" ht="14.5">
      <c r="A6" s="43" t="s">
        <v>14</v>
      </c>
      <c r="B6" s="42">
        <v>3.8928316729999999</v>
      </c>
      <c r="C6" s="41">
        <v>211.7</v>
      </c>
    </row>
    <row r="7" spans="1:12" ht="14.5">
      <c r="A7" s="43" t="s">
        <v>15</v>
      </c>
      <c r="B7" s="42">
        <v>4.3742873884000097</v>
      </c>
      <c r="C7" s="41">
        <v>279.10000000000002</v>
      </c>
    </row>
    <row r="8" spans="1:12" ht="14.5">
      <c r="A8" s="43" t="s">
        <v>16</v>
      </c>
      <c r="B8" s="42">
        <v>4.6862411853999903</v>
      </c>
      <c r="C8" s="41">
        <v>423.6</v>
      </c>
    </row>
    <row r="9" spans="1:12" ht="14.5">
      <c r="A9" s="43" t="s">
        <v>17</v>
      </c>
      <c r="B9" s="42">
        <v>6.0839161415999499</v>
      </c>
      <c r="C9" s="41">
        <v>540.9</v>
      </c>
    </row>
    <row r="10" spans="1:12" ht="14.5">
      <c r="A10" s="43" t="s">
        <v>18</v>
      </c>
      <c r="B10" s="42">
        <v>4.8942574277999897</v>
      </c>
      <c r="C10" s="41">
        <v>241.9</v>
      </c>
    </row>
    <row r="11" spans="1:12" ht="14.5">
      <c r="A11" s="43" t="s">
        <v>19</v>
      </c>
      <c r="B11" s="42">
        <v>6.7656814887000101</v>
      </c>
      <c r="C11" s="41">
        <v>315.89999999999998</v>
      </c>
    </row>
    <row r="12" spans="1:12" ht="14.5">
      <c r="A12" s="43" t="s">
        <v>20</v>
      </c>
      <c r="B12" s="42">
        <v>4.1856854325999802</v>
      </c>
      <c r="C12" s="41">
        <v>261.8</v>
      </c>
    </row>
    <row r="13" spans="1:12" ht="15" thickBot="1">
      <c r="A13" s="40" t="s">
        <v>21</v>
      </c>
      <c r="B13" s="39">
        <v>4.6731488522999802</v>
      </c>
      <c r="C13" s="38">
        <v>353.6</v>
      </c>
    </row>
    <row r="16" spans="1:12" ht="14.5">
      <c r="A16" s="37" t="s">
        <v>47</v>
      </c>
      <c r="B16" s="36" t="s">
        <v>44</v>
      </c>
      <c r="C16" s="34" t="s">
        <v>43</v>
      </c>
      <c r="D16" s="34" t="s">
        <v>42</v>
      </c>
    </row>
    <row r="17" spans="1:4">
      <c r="A17" s="35" t="s">
        <v>41</v>
      </c>
      <c r="B17" s="33">
        <v>8.0935199999999998</v>
      </c>
      <c r="C17" s="33">
        <v>2.6142599999999998</v>
      </c>
      <c r="D17" s="33">
        <v>5.47926</v>
      </c>
    </row>
    <row r="18" spans="1:4">
      <c r="A18" s="34" t="s">
        <v>40</v>
      </c>
      <c r="B18" s="33">
        <v>8.6446900000000007</v>
      </c>
      <c r="C18" s="33">
        <v>7.1327999999999996</v>
      </c>
      <c r="D18" s="33">
        <v>1.51189</v>
      </c>
    </row>
    <row r="19" spans="1:4">
      <c r="A19" s="34" t="s">
        <v>39</v>
      </c>
      <c r="B19" s="33">
        <v>8.0870499999999996</v>
      </c>
      <c r="C19" s="33">
        <v>6.1865500000000004</v>
      </c>
      <c r="D19" s="33">
        <v>1.9005000000000001</v>
      </c>
    </row>
    <row r="21" spans="1:4" ht="14.5">
      <c r="A21" s="37" t="s">
        <v>46</v>
      </c>
      <c r="B21" s="36" t="s">
        <v>44</v>
      </c>
      <c r="C21" s="34" t="s">
        <v>43</v>
      </c>
      <c r="D21" s="34" t="s">
        <v>42</v>
      </c>
    </row>
    <row r="22" spans="1:4">
      <c r="A22" s="35" t="s">
        <v>41</v>
      </c>
      <c r="B22" s="33">
        <v>3.7434400000000001</v>
      </c>
      <c r="C22" s="33">
        <v>1.1865000000000001</v>
      </c>
      <c r="D22" s="33">
        <v>2.55694</v>
      </c>
    </row>
    <row r="23" spans="1:4">
      <c r="A23" s="34" t="s">
        <v>40</v>
      </c>
      <c r="B23" s="33">
        <v>4.0322300000000002</v>
      </c>
      <c r="C23" s="33">
        <v>2.7848299999999999</v>
      </c>
      <c r="D23" s="33">
        <v>1.2474000000000001</v>
      </c>
    </row>
    <row r="24" spans="1:4">
      <c r="A24" s="34" t="s">
        <v>39</v>
      </c>
      <c r="B24" s="33">
        <v>4.2096299999999998</v>
      </c>
      <c r="C24" s="33">
        <v>2.91832</v>
      </c>
      <c r="D24" s="33">
        <v>1.29131</v>
      </c>
    </row>
    <row r="26" spans="1:4" ht="14.5">
      <c r="A26" s="37" t="s">
        <v>45</v>
      </c>
      <c r="B26" s="36" t="s">
        <v>44</v>
      </c>
      <c r="C26" s="34" t="s">
        <v>43</v>
      </c>
      <c r="D26" s="34" t="s">
        <v>42</v>
      </c>
    </row>
    <row r="27" spans="1:4">
      <c r="A27" s="35" t="s">
        <v>41</v>
      </c>
      <c r="B27" s="33">
        <v>5.0470600000000001</v>
      </c>
      <c r="C27" s="33">
        <v>1.76464</v>
      </c>
      <c r="D27" s="33">
        <v>3.2824200000000001</v>
      </c>
    </row>
    <row r="28" spans="1:4">
      <c r="A28" s="34" t="s">
        <v>40</v>
      </c>
      <c r="B28" s="33">
        <v>6.0124399999999998</v>
      </c>
      <c r="C28" s="33">
        <v>4.7611699999999999</v>
      </c>
      <c r="D28" s="33">
        <v>1.2512700000000001</v>
      </c>
    </row>
    <row r="29" spans="1:4">
      <c r="A29" s="34" t="s">
        <v>39</v>
      </c>
      <c r="B29" s="33">
        <v>6.1289100000000003</v>
      </c>
      <c r="C29" s="33">
        <v>4.7124899999999998</v>
      </c>
      <c r="D29" s="33">
        <v>1.41642</v>
      </c>
    </row>
  </sheetData>
  <phoneticPr fontId="4"/>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0A96-A7FC-4060-A49D-D02E865D49F1}">
  <dimension ref="A1:I31"/>
  <sheetViews>
    <sheetView topLeftCell="A2" zoomScale="85" zoomScaleNormal="85" workbookViewId="0">
      <selection activeCell="E14" sqref="E14"/>
    </sheetView>
  </sheetViews>
  <sheetFormatPr defaultRowHeight="14"/>
  <cols>
    <col min="1" max="16384" width="8.7265625" style="31"/>
  </cols>
  <sheetData>
    <row r="1" spans="1:9" ht="18.5" thickBot="1">
      <c r="A1" s="65" t="s">
        <v>83</v>
      </c>
      <c r="B1" s="68">
        <v>1</v>
      </c>
      <c r="C1" s="67">
        <v>2</v>
      </c>
      <c r="D1" s="66">
        <v>3</v>
      </c>
      <c r="F1" s="65"/>
      <c r="G1" s="64" t="s">
        <v>82</v>
      </c>
      <c r="H1" s="63" t="s">
        <v>81</v>
      </c>
      <c r="I1" s="62" t="s">
        <v>80</v>
      </c>
    </row>
    <row r="2" spans="1:9">
      <c r="A2" s="61">
        <v>1</v>
      </c>
      <c r="B2" s="60">
        <v>0</v>
      </c>
      <c r="C2" s="59">
        <v>10</v>
      </c>
      <c r="D2" s="58">
        <v>3</v>
      </c>
      <c r="E2" s="31" t="s">
        <v>79</v>
      </c>
      <c r="F2" s="61">
        <v>1</v>
      </c>
      <c r="G2" s="60">
        <f>B2/13</f>
        <v>0</v>
      </c>
      <c r="H2" s="59">
        <f>C2/13</f>
        <v>0.76923076923076927</v>
      </c>
      <c r="I2" s="58">
        <f>D2/13</f>
        <v>0.23076923076923078</v>
      </c>
    </row>
    <row r="3" spans="1:9">
      <c r="A3" s="57">
        <v>2</v>
      </c>
      <c r="B3" s="56">
        <v>0</v>
      </c>
      <c r="C3" s="55">
        <v>12</v>
      </c>
      <c r="D3" s="54">
        <v>1</v>
      </c>
      <c r="E3" s="31" t="s">
        <v>78</v>
      </c>
      <c r="F3" s="57">
        <v>2</v>
      </c>
      <c r="G3" s="56">
        <f>B3/13</f>
        <v>0</v>
      </c>
      <c r="H3" s="55">
        <f>C3/13</f>
        <v>0.92307692307692313</v>
      </c>
      <c r="I3" s="54">
        <f>D3/13</f>
        <v>7.6923076923076927E-2</v>
      </c>
    </row>
    <row r="4" spans="1:9" ht="14.5" thickBot="1">
      <c r="A4" s="53">
        <v>3</v>
      </c>
      <c r="B4" s="52">
        <v>0</v>
      </c>
      <c r="C4" s="51">
        <v>11</v>
      </c>
      <c r="D4" s="50">
        <v>2</v>
      </c>
      <c r="E4" s="31" t="s">
        <v>46</v>
      </c>
      <c r="F4" s="53">
        <v>3</v>
      </c>
      <c r="G4" s="52">
        <f>B4/13</f>
        <v>0</v>
      </c>
      <c r="H4" s="51">
        <f>C4/13</f>
        <v>0.84615384615384615</v>
      </c>
      <c r="I4" s="50">
        <f>D4/13</f>
        <v>0.15384615384615385</v>
      </c>
    </row>
    <row r="5" spans="1:9">
      <c r="A5" s="61">
        <v>4</v>
      </c>
      <c r="B5" s="60">
        <v>0</v>
      </c>
      <c r="C5" s="59">
        <v>11</v>
      </c>
      <c r="D5" s="58">
        <v>2</v>
      </c>
      <c r="E5" s="31" t="s">
        <v>77</v>
      </c>
      <c r="F5" s="61">
        <v>4</v>
      </c>
      <c r="G5" s="60">
        <f>B5/13</f>
        <v>0</v>
      </c>
      <c r="H5" s="59">
        <f>C5/13</f>
        <v>0.84615384615384615</v>
      </c>
      <c r="I5" s="58">
        <f>D5/13</f>
        <v>0.15384615384615385</v>
      </c>
    </row>
    <row r="6" spans="1:9">
      <c r="A6" s="57">
        <v>5</v>
      </c>
      <c r="B6" s="56">
        <v>1</v>
      </c>
      <c r="C6" s="55">
        <v>7</v>
      </c>
      <c r="D6" s="54">
        <v>5</v>
      </c>
      <c r="E6" s="31" t="s">
        <v>76</v>
      </c>
      <c r="F6" s="57">
        <v>5</v>
      </c>
      <c r="G6" s="56">
        <f>B6/13</f>
        <v>7.6923076923076927E-2</v>
      </c>
      <c r="H6" s="55">
        <f>C6/13</f>
        <v>0.53846153846153844</v>
      </c>
      <c r="I6" s="54">
        <f>D6/13</f>
        <v>0.38461538461538464</v>
      </c>
    </row>
    <row r="7" spans="1:9" ht="14.5" thickBot="1">
      <c r="A7" s="53">
        <v>6</v>
      </c>
      <c r="B7" s="52">
        <v>0</v>
      </c>
      <c r="C7" s="51">
        <v>9</v>
      </c>
      <c r="D7" s="50">
        <v>4</v>
      </c>
      <c r="E7" s="31" t="s">
        <v>47</v>
      </c>
      <c r="F7" s="53">
        <v>6</v>
      </c>
      <c r="G7" s="52">
        <f>B7/13</f>
        <v>0</v>
      </c>
      <c r="H7" s="51">
        <f>C7/13</f>
        <v>0.69230769230769229</v>
      </c>
      <c r="I7" s="50">
        <f>D7/13</f>
        <v>0.30769230769230771</v>
      </c>
    </row>
    <row r="8" spans="1:9">
      <c r="A8" s="61">
        <v>7</v>
      </c>
      <c r="B8" s="60">
        <v>0</v>
      </c>
      <c r="C8" s="59">
        <v>9</v>
      </c>
      <c r="D8" s="58">
        <v>4</v>
      </c>
      <c r="E8" s="31" t="s">
        <v>75</v>
      </c>
      <c r="F8" s="61">
        <v>7</v>
      </c>
      <c r="G8" s="60">
        <f>B8/13</f>
        <v>0</v>
      </c>
      <c r="H8" s="59">
        <f>C8/13</f>
        <v>0.69230769230769229</v>
      </c>
      <c r="I8" s="58">
        <f>D8/13</f>
        <v>0.30769230769230771</v>
      </c>
    </row>
    <row r="9" spans="1:9">
      <c r="A9" s="57">
        <v>8</v>
      </c>
      <c r="B9" s="56">
        <v>2</v>
      </c>
      <c r="C9" s="55">
        <v>9</v>
      </c>
      <c r="D9" s="54">
        <v>2</v>
      </c>
      <c r="E9" s="31" t="s">
        <v>74</v>
      </c>
      <c r="F9" s="57">
        <v>8</v>
      </c>
      <c r="G9" s="56">
        <f>B9/13</f>
        <v>0.15384615384615385</v>
      </c>
      <c r="H9" s="55">
        <f>C9/13</f>
        <v>0.69230769230769229</v>
      </c>
      <c r="I9" s="54">
        <f>D9/13</f>
        <v>0.15384615384615385</v>
      </c>
    </row>
    <row r="10" spans="1:9" ht="14.5" thickBot="1">
      <c r="A10" s="53">
        <v>9</v>
      </c>
      <c r="B10" s="52">
        <v>3</v>
      </c>
      <c r="C10" s="51">
        <v>7</v>
      </c>
      <c r="D10" s="50">
        <v>3</v>
      </c>
      <c r="E10" s="31" t="s">
        <v>73</v>
      </c>
      <c r="F10" s="53">
        <v>9</v>
      </c>
      <c r="G10" s="52">
        <f>B10/13</f>
        <v>0.23076923076923078</v>
      </c>
      <c r="H10" s="51">
        <f>C10/13</f>
        <v>0.53846153846153844</v>
      </c>
      <c r="I10" s="50">
        <f>D10/13</f>
        <v>0.23076923076923078</v>
      </c>
    </row>
    <row r="11" spans="1:9">
      <c r="A11" s="61">
        <v>10</v>
      </c>
      <c r="B11" s="60">
        <v>1</v>
      </c>
      <c r="C11" s="59">
        <v>10</v>
      </c>
      <c r="D11" s="58">
        <v>2</v>
      </c>
      <c r="E11" s="31" t="s">
        <v>72</v>
      </c>
      <c r="F11" s="61">
        <v>10</v>
      </c>
      <c r="G11" s="60">
        <f>B11/13</f>
        <v>7.6923076923076927E-2</v>
      </c>
      <c r="H11" s="59">
        <f>C11/13</f>
        <v>0.76923076923076927</v>
      </c>
      <c r="I11" s="58">
        <f>D11/13</f>
        <v>0.15384615384615385</v>
      </c>
    </row>
    <row r="12" spans="1:9">
      <c r="A12" s="57">
        <v>11</v>
      </c>
      <c r="B12" s="56">
        <v>4</v>
      </c>
      <c r="C12" s="55">
        <v>8</v>
      </c>
      <c r="D12" s="54">
        <v>1</v>
      </c>
      <c r="E12" s="31" t="s">
        <v>71</v>
      </c>
      <c r="F12" s="57">
        <v>11</v>
      </c>
      <c r="G12" s="56">
        <f>B12/13</f>
        <v>0.30769230769230771</v>
      </c>
      <c r="H12" s="55">
        <f>C12/13</f>
        <v>0.61538461538461542</v>
      </c>
      <c r="I12" s="54">
        <f>D12/13</f>
        <v>7.6923076923076927E-2</v>
      </c>
    </row>
    <row r="13" spans="1:9" ht="14.5" thickBot="1">
      <c r="A13" s="53">
        <v>12</v>
      </c>
      <c r="B13" s="52">
        <v>0</v>
      </c>
      <c r="C13" s="51">
        <v>11</v>
      </c>
      <c r="D13" s="50">
        <v>2</v>
      </c>
      <c r="E13" s="31" t="s">
        <v>70</v>
      </c>
      <c r="F13" s="53">
        <v>12</v>
      </c>
      <c r="G13" s="52">
        <f>B13/13</f>
        <v>0</v>
      </c>
      <c r="H13" s="51">
        <f>C13/13</f>
        <v>0.84615384615384615</v>
      </c>
      <c r="I13" s="50">
        <f>D13/13</f>
        <v>0.15384615384615385</v>
      </c>
    </row>
    <row r="14" spans="1:9">
      <c r="B14" s="31">
        <f>SUM(B2:B13)</f>
        <v>11</v>
      </c>
      <c r="C14" s="31">
        <f>SUM(C2:C13)</f>
        <v>114</v>
      </c>
      <c r="D14" s="31">
        <f>SUM(D2:D13)</f>
        <v>31</v>
      </c>
      <c r="G14" s="49">
        <f>B14/(13*12)</f>
        <v>7.0512820512820512E-2</v>
      </c>
      <c r="H14" s="49">
        <f>C14/(13*12)</f>
        <v>0.73076923076923073</v>
      </c>
      <c r="I14" s="49">
        <f>D14/(13*12)</f>
        <v>0.19871794871794871</v>
      </c>
    </row>
    <row r="19" spans="1:1">
      <c r="A19" s="47" t="s">
        <v>69</v>
      </c>
    </row>
    <row r="20" spans="1:1">
      <c r="A20" s="47" t="s">
        <v>68</v>
      </c>
    </row>
    <row r="21" spans="1:1">
      <c r="A21" s="47" t="s">
        <v>67</v>
      </c>
    </row>
    <row r="22" spans="1:1">
      <c r="A22" s="47" t="s">
        <v>66</v>
      </c>
    </row>
    <row r="23" spans="1:1">
      <c r="A23" s="48" t="s">
        <v>65</v>
      </c>
    </row>
    <row r="24" spans="1:1">
      <c r="A24" s="47" t="s">
        <v>64</v>
      </c>
    </row>
    <row r="25" spans="1:1">
      <c r="A25" s="47" t="s">
        <v>63</v>
      </c>
    </row>
    <row r="26" spans="1:1">
      <c r="A26" s="47" t="s">
        <v>62</v>
      </c>
    </row>
    <row r="27" spans="1:1">
      <c r="A27" s="47" t="s">
        <v>61</v>
      </c>
    </row>
    <row r="28" spans="1:1">
      <c r="A28" s="47" t="s">
        <v>60</v>
      </c>
    </row>
    <row r="29" spans="1:1">
      <c r="A29" s="47" t="s">
        <v>59</v>
      </c>
    </row>
    <row r="30" spans="1:1">
      <c r="A30" s="47" t="s">
        <v>58</v>
      </c>
    </row>
    <row r="31" spans="1:1">
      <c r="A31" s="47" t="s">
        <v>57</v>
      </c>
    </row>
  </sheetData>
  <phoneticPr fontId="4"/>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320</vt:lpstr>
      <vt:lpstr>720</vt:lpstr>
      <vt:lpstr>1000</vt:lpstr>
      <vt:lpstr>time</vt:lpstr>
      <vt:lpstr>gosa</vt:lpstr>
      <vt:lpstr>アンケート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Iori Shioya</cp:lastModifiedBy>
  <dcterms:modified xsi:type="dcterms:W3CDTF">2022-03-13T01:07:11Z</dcterms:modified>
</cp:coreProperties>
</file>