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MENTOR-DS\20th-Aug-Class 5\88 (1)\"/>
    </mc:Choice>
  </mc:AlternateContent>
  <bookViews>
    <workbookView xWindow="0" yWindow="0" windowWidth="20490" windowHeight="7650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C9" i="1"/>
  <c r="B28" i="1"/>
  <c r="C41" i="1"/>
  <c r="C42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9" i="1"/>
  <c r="F13" i="1" l="1"/>
  <c r="H9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G29" i="1" l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8" i="1"/>
  <c r="F42" i="1"/>
  <c r="E42" i="1"/>
  <c r="F41" i="1"/>
  <c r="E41" i="1"/>
  <c r="D41" i="1"/>
  <c r="F40" i="1"/>
  <c r="E40" i="1"/>
  <c r="D40" i="1"/>
  <c r="F39" i="1"/>
  <c r="E39" i="1"/>
  <c r="F38" i="1"/>
  <c r="E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F28" i="1"/>
  <c r="D28" i="1"/>
  <c r="D9" i="1"/>
  <c r="B12" i="1"/>
  <c r="D39" i="1" l="1"/>
  <c r="D38" i="1"/>
  <c r="D42" i="1"/>
  <c r="F9" i="1"/>
  <c r="B23" i="2" l="1"/>
  <c r="B20" i="2"/>
  <c r="B17" i="2"/>
  <c r="B25" i="3"/>
  <c r="A27" i="4"/>
  <c r="A24" i="4"/>
  <c r="A21" i="4"/>
  <c r="B22" i="3"/>
  <c r="H20" i="6"/>
  <c r="C14" i="5"/>
  <c r="A18" i="4" l="1"/>
  <c r="D14" i="5" l="1"/>
  <c r="C15" i="5"/>
  <c r="C13" i="5"/>
  <c r="C12" i="5"/>
  <c r="C11" i="5"/>
  <c r="H21" i="6"/>
  <c r="H18" i="6"/>
  <c r="H16" i="6"/>
  <c r="H15" i="6"/>
  <c r="C29" i="7"/>
  <c r="C25" i="7"/>
  <c r="C21" i="7"/>
  <c r="C17" i="7"/>
  <c r="E12" i="1" l="1"/>
  <c r="E9" i="1"/>
  <c r="B10" i="1" l="1"/>
  <c r="B11" i="1"/>
  <c r="E11" i="1" s="1"/>
  <c r="D12" i="1"/>
  <c r="B13" i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D10" i="1" l="1"/>
  <c r="E10" i="1"/>
  <c r="D17" i="1"/>
  <c r="E17" i="1"/>
  <c r="D14" i="1"/>
  <c r="E14" i="1"/>
  <c r="C16" i="1"/>
  <c r="E16" i="1"/>
  <c r="D15" i="1"/>
  <c r="F15" i="1" s="1"/>
  <c r="E15" i="1"/>
  <c r="C22" i="1"/>
  <c r="E22" i="1"/>
  <c r="C21" i="1"/>
  <c r="E21" i="1"/>
  <c r="C13" i="1"/>
  <c r="D18" i="1"/>
  <c r="F18" i="1" s="1"/>
  <c r="E18" i="1"/>
  <c r="D23" i="1"/>
  <c r="E23" i="1" s="1"/>
  <c r="D22" i="1"/>
  <c r="D13" i="1"/>
  <c r="E13" i="1" s="1"/>
  <c r="D21" i="1"/>
  <c r="F21" i="1" s="1"/>
  <c r="D16" i="1"/>
  <c r="F16" i="1" s="1"/>
  <c r="C15" i="1"/>
  <c r="C14" i="1"/>
  <c r="C17" i="1"/>
  <c r="F10" i="1"/>
  <c r="C20" i="1"/>
  <c r="C12" i="1"/>
  <c r="C19" i="1"/>
  <c r="C11" i="1"/>
  <c r="F17" i="1"/>
  <c r="F22" i="1"/>
  <c r="F14" i="1"/>
  <c r="F20" i="1"/>
  <c r="F12" i="1"/>
  <c r="D19" i="1"/>
  <c r="D11" i="1"/>
  <c r="F11" i="1" s="1"/>
  <c r="C18" i="1"/>
  <c r="C10" i="1"/>
  <c r="F23" i="1" l="1"/>
  <c r="F19" i="1"/>
  <c r="E19" i="1"/>
</calcChain>
</file>

<file path=xl/sharedStrings.xml><?xml version="1.0" encoding="utf-8"?>
<sst xmlns="http://schemas.openxmlformats.org/spreadsheetml/2006/main" count="232" uniqueCount="159">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</sst>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o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topLeftCell="A25" workbookViewId="0">
      <selection activeCell="H29" sqref="H29"/>
    </sheetView>
  </sheetViews>
  <sheetFormatPr defaultRowHeight="15" x14ac:dyDescent="0.25"/>
  <cols>
    <col min="1" max="2" width="26" customWidth="1"/>
    <col min="3" max="3" width="14.42578125" customWidth="1"/>
    <col min="4" max="5" width="13.42578125" customWidth="1"/>
    <col min="6" max="6" width="21.5703125" customWidth="1"/>
    <col min="7" max="7" width="34.28515625" customWidth="1"/>
    <col min="8" max="8" width="23.28515625" customWidth="1"/>
    <col min="9" max="9" width="36.28515625" customWidth="1"/>
  </cols>
  <sheetData>
    <row r="1" spans="1:15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3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35">
      <c r="A5" s="8" t="s">
        <v>25</v>
      </c>
      <c r="B5" s="8"/>
    </row>
    <row r="8" spans="1:15" x14ac:dyDescent="0.2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5">
      <c r="A9" s="3" t="s">
        <v>6</v>
      </c>
      <c r="B9" s="3">
        <f>FIND(" ",A9)</f>
        <v>6</v>
      </c>
      <c r="C9" s="4" t="str">
        <f>LEFT(A9,B9-1)</f>
        <v>Rahul</v>
      </c>
      <c r="D9" s="65" t="str">
        <f>IFERROR(FIND(" ",A9,B9+1)," ")</f>
        <v xml:space="preserve"> </v>
      </c>
      <c r="E9" s="65" t="str">
        <f>RIGHT(A9,LEN(A9)-B9)</f>
        <v>Roy</v>
      </c>
      <c r="F9" s="4" t="str">
        <f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25">
      <c r="A10" s="3" t="s">
        <v>7</v>
      </c>
      <c r="B10" s="3">
        <f t="shared" ref="B10:B23" si="0">FIND(" ",A10)</f>
        <v>7</v>
      </c>
      <c r="C10" s="4" t="str">
        <f t="shared" ref="C10:C23" si="1">LEFT(A10,B10-1)</f>
        <v>Sanjib</v>
      </c>
      <c r="D10" s="65" t="str">
        <f t="shared" ref="D10:D23" si="2">IFERROR(FIND(" ",A10,B10+1)," ")</f>
        <v xml:space="preserve"> </v>
      </c>
      <c r="E10" s="65" t="str">
        <f>RIGHT(A10,LEN(A10)-B10)</f>
        <v>Dasgupta</v>
      </c>
      <c r="F10" s="4" t="str">
        <f t="shared" ref="F10:F23" si="3">IFERROR(MID(A10,B10+1,D10-B10-1)," ")</f>
        <v xml:space="preserve"> </v>
      </c>
      <c r="G10" s="4" t="s">
        <v>134</v>
      </c>
      <c r="H10" s="4" t="str">
        <f t="shared" ref="H10:H23" si="4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25">
      <c r="A11" s="3" t="s">
        <v>8</v>
      </c>
      <c r="B11" s="3">
        <f t="shared" si="0"/>
        <v>8</v>
      </c>
      <c r="C11" s="4" t="str">
        <f t="shared" si="1"/>
        <v>Manisha</v>
      </c>
      <c r="D11" s="65" t="str">
        <f t="shared" si="2"/>
        <v xml:space="preserve"> </v>
      </c>
      <c r="E11" s="65" t="str">
        <f>RIGHT(A11,LEN(A11)-B11)</f>
        <v>Nandi</v>
      </c>
      <c r="F11" s="4" t="str">
        <f t="shared" si="3"/>
        <v xml:space="preserve"> </v>
      </c>
      <c r="G11" s="4" t="s">
        <v>134</v>
      </c>
      <c r="H11" s="4" t="str">
        <f t="shared" si="4"/>
        <v>manishanandi</v>
      </c>
      <c r="I11" s="64" t="s">
        <v>149</v>
      </c>
      <c r="K11">
        <v>2</v>
      </c>
      <c r="L11" t="s">
        <v>134</v>
      </c>
    </row>
    <row r="12" spans="1:15" x14ac:dyDescent="0.25">
      <c r="A12" s="3" t="s">
        <v>9</v>
      </c>
      <c r="B12" s="3">
        <f>FIND(" ",A12)</f>
        <v>7</v>
      </c>
      <c r="C12" s="4" t="str">
        <f t="shared" si="1"/>
        <v>Gookul</v>
      </c>
      <c r="D12" s="65" t="str">
        <f t="shared" si="2"/>
        <v xml:space="preserve"> </v>
      </c>
      <c r="E12" s="65" t="str">
        <f>RIGHT(A12,LEN(A12)-B12)</f>
        <v>Shetu</v>
      </c>
      <c r="F12" s="4" t="str">
        <f t="shared" si="3"/>
        <v xml:space="preserve"> </v>
      </c>
      <c r="G12" s="4" t="s">
        <v>135</v>
      </c>
      <c r="H12" s="4" t="str">
        <f t="shared" si="4"/>
        <v>gookulshetu</v>
      </c>
      <c r="I12" s="64" t="s">
        <v>150</v>
      </c>
      <c r="K12">
        <v>3</v>
      </c>
      <c r="L12" t="s">
        <v>135</v>
      </c>
    </row>
    <row r="13" spans="1:15" x14ac:dyDescent="0.25">
      <c r="A13" s="3" t="s">
        <v>10</v>
      </c>
      <c r="B13" s="3">
        <f t="shared" si="0"/>
        <v>6</v>
      </c>
      <c r="C13" s="4" t="str">
        <f t="shared" si="1"/>
        <v>Mukul</v>
      </c>
      <c r="D13" s="65">
        <f t="shared" si="2"/>
        <v>10</v>
      </c>
      <c r="E13" s="65" t="str">
        <f>RIGHT(A13,LEN(A13)-D13)</f>
        <v>Krishna</v>
      </c>
      <c r="F13" s="4" t="str">
        <f>IFERROR(MID(A13,B13+1,D13-B13-1)," ")</f>
        <v>Roy</v>
      </c>
      <c r="G13" s="4" t="s">
        <v>135</v>
      </c>
      <c r="H13" s="4" t="str">
        <f t="shared" si="4"/>
        <v>mukulroykrishna</v>
      </c>
      <c r="I13" s="64" t="s">
        <v>151</v>
      </c>
    </row>
    <row r="14" spans="1:15" x14ac:dyDescent="0.25">
      <c r="A14" s="3" t="s">
        <v>12</v>
      </c>
      <c r="B14" s="3">
        <f t="shared" si="0"/>
        <v>4</v>
      </c>
      <c r="C14" s="4" t="str">
        <f t="shared" si="1"/>
        <v>AVA</v>
      </c>
      <c r="D14" s="65" t="str">
        <f t="shared" si="2"/>
        <v xml:space="preserve"> </v>
      </c>
      <c r="E14" s="65" t="str">
        <f>RIGHT(A14,LEN(A14)-B14)</f>
        <v>Florez</v>
      </c>
      <c r="F14" s="4" t="str">
        <f t="shared" si="3"/>
        <v xml:space="preserve"> </v>
      </c>
      <c r="G14" s="4" t="s">
        <v>133</v>
      </c>
      <c r="H14" s="4" t="str">
        <f t="shared" si="4"/>
        <v>avaflorez</v>
      </c>
      <c r="I14" s="64" t="s">
        <v>152</v>
      </c>
      <c r="K14" t="s">
        <v>138</v>
      </c>
    </row>
    <row r="15" spans="1:15" x14ac:dyDescent="0.25">
      <c r="A15" s="3" t="s">
        <v>13</v>
      </c>
      <c r="B15" s="3">
        <f t="shared" si="0"/>
        <v>8</v>
      </c>
      <c r="C15" s="4" t="str">
        <f t="shared" si="1"/>
        <v>Jaxkson</v>
      </c>
      <c r="D15" s="65" t="str">
        <f t="shared" si="2"/>
        <v xml:space="preserve"> </v>
      </c>
      <c r="E15" s="65" t="str">
        <f>RIGHT(A15,LEN(A15)-B15)</f>
        <v>Srikrishna</v>
      </c>
      <c r="F15" s="4" t="str">
        <f t="shared" si="3"/>
        <v xml:space="preserve"> </v>
      </c>
      <c r="G15" s="4" t="s">
        <v>133</v>
      </c>
      <c r="H15" s="4" t="str">
        <f t="shared" si="4"/>
        <v>jaxksonsrikrishna</v>
      </c>
      <c r="I15" s="64" t="s">
        <v>153</v>
      </c>
      <c r="K15">
        <v>1</v>
      </c>
      <c r="L15" t="s">
        <v>139</v>
      </c>
    </row>
    <row r="16" spans="1:15" x14ac:dyDescent="0.25">
      <c r="A16" s="3" t="s">
        <v>14</v>
      </c>
      <c r="B16" s="3">
        <f t="shared" si="0"/>
        <v>6</v>
      </c>
      <c r="C16" s="4" t="str">
        <f t="shared" si="1"/>
        <v>Arjun</v>
      </c>
      <c r="D16" s="65" t="str">
        <f t="shared" si="2"/>
        <v xml:space="preserve"> </v>
      </c>
      <c r="E16" s="65" t="str">
        <f>RIGHT(A16,LEN(A16)-B16)</f>
        <v>Shetu</v>
      </c>
      <c r="F16" s="4" t="str">
        <f t="shared" si="3"/>
        <v xml:space="preserve"> </v>
      </c>
      <c r="G16" s="4" t="s">
        <v>134</v>
      </c>
      <c r="H16" s="4" t="str">
        <f t="shared" si="4"/>
        <v>arjunshetu</v>
      </c>
      <c r="I16" s="64" t="s">
        <v>154</v>
      </c>
      <c r="K16">
        <v>2</v>
      </c>
      <c r="L16" t="s">
        <v>140</v>
      </c>
    </row>
    <row r="17" spans="1:12" x14ac:dyDescent="0.25">
      <c r="A17" s="3" t="s">
        <v>15</v>
      </c>
      <c r="B17" s="3">
        <f t="shared" si="0"/>
        <v>9</v>
      </c>
      <c r="C17" s="4" t="str">
        <f t="shared" si="1"/>
        <v>Supratim</v>
      </c>
      <c r="D17" s="65" t="str">
        <f t="shared" si="2"/>
        <v xml:space="preserve"> </v>
      </c>
      <c r="E17" s="65" t="str">
        <f>RIGHT(A17,LEN(A17)-B17)</f>
        <v>Khanna</v>
      </c>
      <c r="F17" s="4" t="str">
        <f t="shared" si="3"/>
        <v xml:space="preserve"> </v>
      </c>
      <c r="G17" s="4" t="s">
        <v>134</v>
      </c>
      <c r="H17" s="4" t="str">
        <f t="shared" si="4"/>
        <v>supratimkhanna</v>
      </c>
      <c r="I17" s="64" t="s">
        <v>155</v>
      </c>
      <c r="K17">
        <v>3</v>
      </c>
      <c r="L17" t="s">
        <v>143</v>
      </c>
    </row>
    <row r="18" spans="1:12" x14ac:dyDescent="0.25">
      <c r="A18" s="3" t="s">
        <v>16</v>
      </c>
      <c r="B18" s="3">
        <f t="shared" si="0"/>
        <v>6</v>
      </c>
      <c r="C18" s="4" t="str">
        <f t="shared" si="1"/>
        <v>Nandu</v>
      </c>
      <c r="D18" s="65" t="str">
        <f t="shared" si="2"/>
        <v xml:space="preserve"> </v>
      </c>
      <c r="E18" s="65" t="str">
        <f>RIGHT(A18,LEN(A18)-B18)</f>
        <v>Srivastava</v>
      </c>
      <c r="F18" s="4" t="str">
        <f t="shared" si="3"/>
        <v xml:space="preserve"> </v>
      </c>
      <c r="G18" s="4" t="s">
        <v>135</v>
      </c>
      <c r="H18" s="4" t="str">
        <f t="shared" si="4"/>
        <v>nandusrivastava</v>
      </c>
      <c r="I18" s="64" t="s">
        <v>145</v>
      </c>
      <c r="K18">
        <v>4</v>
      </c>
      <c r="L18" t="s">
        <v>141</v>
      </c>
    </row>
    <row r="19" spans="1:12" x14ac:dyDescent="0.25">
      <c r="A19" s="3" t="s">
        <v>17</v>
      </c>
      <c r="B19" s="3">
        <f t="shared" si="0"/>
        <v>7</v>
      </c>
      <c r="C19" s="4" t="str">
        <f t="shared" si="1"/>
        <v>Sachin</v>
      </c>
      <c r="D19" s="65">
        <f t="shared" si="2"/>
        <v>14</v>
      </c>
      <c r="E19" s="65" t="str">
        <f>RIGHT(A19,LEN(A19)-D19)</f>
        <v>Tendulkar</v>
      </c>
      <c r="F19" s="4" t="str">
        <f t="shared" si="3"/>
        <v>Ramesh</v>
      </c>
      <c r="G19" s="4" t="s">
        <v>135</v>
      </c>
      <c r="H19" s="4" t="str">
        <f t="shared" si="4"/>
        <v>sachinrameshtendulkar</v>
      </c>
      <c r="I19" s="64" t="s">
        <v>156</v>
      </c>
      <c r="K19">
        <v>5</v>
      </c>
      <c r="L19" t="s">
        <v>142</v>
      </c>
    </row>
    <row r="20" spans="1:12" x14ac:dyDescent="0.25">
      <c r="A20" s="3" t="s">
        <v>18</v>
      </c>
      <c r="B20" s="3">
        <f t="shared" si="0"/>
        <v>5</v>
      </c>
      <c r="C20" s="4" t="str">
        <f t="shared" si="1"/>
        <v>Keya</v>
      </c>
      <c r="D20" s="65">
        <f t="shared" si="2"/>
        <v>11</v>
      </c>
      <c r="E20" s="65" t="str">
        <f>RIGHT(A20,LEN(A20)-D20)</f>
        <v>Ram</v>
      </c>
      <c r="F20" s="4" t="str">
        <f t="shared" si="3"/>
        <v>Sethu</v>
      </c>
      <c r="G20" s="4" t="s">
        <v>135</v>
      </c>
      <c r="H20" s="4" t="str">
        <f t="shared" si="4"/>
        <v>keyasethuram</v>
      </c>
      <c r="I20" s="64" t="s">
        <v>157</v>
      </c>
    </row>
    <row r="21" spans="1:12" x14ac:dyDescent="0.25">
      <c r="A21" s="3" t="s">
        <v>19</v>
      </c>
      <c r="B21" s="3">
        <f t="shared" si="0"/>
        <v>11</v>
      </c>
      <c r="C21" s="4" t="str">
        <f t="shared" si="1"/>
        <v>Subraminam</v>
      </c>
      <c r="D21" s="65" t="str">
        <f t="shared" si="2"/>
        <v xml:space="preserve"> </v>
      </c>
      <c r="E21" s="65" t="str">
        <f>RIGHT(A21,LEN(A21)-B21)</f>
        <v>Roy</v>
      </c>
      <c r="F21" s="4" t="str">
        <f t="shared" si="3"/>
        <v xml:space="preserve"> </v>
      </c>
      <c r="G21" s="4" t="s">
        <v>133</v>
      </c>
      <c r="H21" s="4" t="str">
        <f t="shared" si="4"/>
        <v>subraminamroy</v>
      </c>
      <c r="I21" s="64" t="s">
        <v>158</v>
      </c>
    </row>
    <row r="22" spans="1:12" x14ac:dyDescent="0.25">
      <c r="A22" s="3" t="s">
        <v>20</v>
      </c>
      <c r="B22" s="3">
        <f t="shared" si="0"/>
        <v>2</v>
      </c>
      <c r="C22" s="4" t="str">
        <f t="shared" si="1"/>
        <v>T</v>
      </c>
      <c r="D22" s="65" t="str">
        <f t="shared" si="2"/>
        <v xml:space="preserve"> </v>
      </c>
      <c r="E22" s="65" t="str">
        <f>RIGHT(A22,LEN(A22)-B22)</f>
        <v>Balakrishna</v>
      </c>
      <c r="F22" s="4" t="str">
        <f t="shared" si="3"/>
        <v xml:space="preserve"> </v>
      </c>
      <c r="G22" s="4" t="s">
        <v>133</v>
      </c>
      <c r="H22" s="4" t="str">
        <f t="shared" si="4"/>
        <v>tbalakrishna</v>
      </c>
      <c r="I22" s="64" t="s">
        <v>146</v>
      </c>
    </row>
    <row r="23" spans="1:12" x14ac:dyDescent="0.25">
      <c r="A23" s="3" t="s">
        <v>21</v>
      </c>
      <c r="B23" s="3">
        <f t="shared" si="0"/>
        <v>2</v>
      </c>
      <c r="C23" s="4" t="str">
        <f t="shared" si="1"/>
        <v>A</v>
      </c>
      <c r="D23" s="65">
        <f t="shared" si="2"/>
        <v>4</v>
      </c>
      <c r="E23" s="65" t="str">
        <f>RIGHT(A23,LEN(A23)-D23)</f>
        <v>Subhasish</v>
      </c>
      <c r="F23" s="4" t="str">
        <f t="shared" si="3"/>
        <v>N</v>
      </c>
      <c r="G23" s="4" t="s">
        <v>134</v>
      </c>
      <c r="H23" s="4" t="str">
        <f t="shared" si="4"/>
        <v>ansubhasish</v>
      </c>
      <c r="I23" s="64" t="s">
        <v>147</v>
      </c>
    </row>
    <row r="27" spans="1:12" x14ac:dyDescent="0.25">
      <c r="A27" s="1" t="s">
        <v>3</v>
      </c>
      <c r="B27" s="1" t="s">
        <v>4</v>
      </c>
      <c r="C27" s="2" t="s">
        <v>5</v>
      </c>
      <c r="D27" s="1" t="s">
        <v>11</v>
      </c>
      <c r="E27" s="1" t="s">
        <v>22</v>
      </c>
      <c r="F27" s="1"/>
      <c r="G27" s="1" t="s">
        <v>23</v>
      </c>
    </row>
    <row r="28" spans="1:12" x14ac:dyDescent="0.25">
      <c r="A28" s="3" t="s">
        <v>6</v>
      </c>
      <c r="B28" s="4" t="str">
        <f>LEFT($A$28:$A$42,FIND(" ",$A$28:$A$42)-1)</f>
        <v>Rahul</v>
      </c>
      <c r="C28" s="65"/>
      <c r="D28" s="4" t="str">
        <f>IFERROR(MID(A28,#REF!+1,#REF!-#REF!-1)," ")</f>
        <v xml:space="preserve"> </v>
      </c>
      <c r="E28" s="4" t="str">
        <f ca="1">CHOOSE(RANDBETWEEN(1,3),$L$10,$L$11,$L$12)</f>
        <v>Male</v>
      </c>
      <c r="F28" s="4" t="str">
        <f>LOWER(SUBSTITUTE(A28," ",""))</f>
        <v>rahulroy</v>
      </c>
      <c r="G28" s="64" t="str">
        <f ca="1">CONCATENATE($F$28:$F$42,"@",CHOOSE(RANDBETWEEN(1,5),$L$15,$L$16,$L$17,$L$18,$L$19))</f>
        <v>rahulroy@topmentor.com</v>
      </c>
    </row>
    <row r="29" spans="1:12" x14ac:dyDescent="0.25">
      <c r="A29" s="3" t="s">
        <v>7</v>
      </c>
      <c r="B29" s="4" t="str">
        <f t="shared" ref="B29:B42" si="5">LEFT($A$28:$A$42,FIND(" ",$A$28:$A$42)-1)</f>
        <v>Sanjib</v>
      </c>
      <c r="C29" s="65"/>
      <c r="D29" s="4"/>
      <c r="E29" s="4" t="str">
        <f t="shared" ref="E29:E42" ca="1" si="6">CHOOSE(RANDBETWEEN(1,3),$L$10,$L$11,$L$12)</f>
        <v>Male</v>
      </c>
      <c r="F29" s="4" t="str">
        <f t="shared" ref="F29:F42" si="7">LOWER(SUBSTITUTE(A29," ",""))</f>
        <v>sanjibdasgupta</v>
      </c>
      <c r="G29" s="64" t="str">
        <f t="shared" ref="G29:G42" ca="1" si="8">CONCATENATE($F$28:$F$42,"@",CHOOSE(RANDBETWEEN(1,5),$L$15,$L$16,$L$17,$L$18,$L$19))</f>
        <v>sanjibdasgupta@gmail.com</v>
      </c>
    </row>
    <row r="30" spans="1:12" x14ac:dyDescent="0.25">
      <c r="A30" s="3" t="s">
        <v>8</v>
      </c>
      <c r="B30" s="4" t="str">
        <f t="shared" si="5"/>
        <v>Manisha</v>
      </c>
      <c r="C30" s="65"/>
      <c r="D30" s="4" t="str">
        <f>IFERROR(MID(A30,#REF!+1,#REF!-#REF!-1)," ")</f>
        <v xml:space="preserve"> </v>
      </c>
      <c r="E30" s="4" t="str">
        <f t="shared" ca="1" si="6"/>
        <v>Male</v>
      </c>
      <c r="F30" s="4" t="str">
        <f t="shared" si="7"/>
        <v>manishanandi</v>
      </c>
      <c r="G30" s="64" t="str">
        <f t="shared" ca="1" si="8"/>
        <v>manishanandi@yahoo.com</v>
      </c>
    </row>
    <row r="31" spans="1:12" x14ac:dyDescent="0.25">
      <c r="A31" s="3" t="s">
        <v>9</v>
      </c>
      <c r="B31" s="4" t="str">
        <f t="shared" si="5"/>
        <v>Gookul</v>
      </c>
      <c r="C31" s="65"/>
      <c r="D31" s="4" t="str">
        <f>IFERROR(MID(A31,#REF!+1,#REF!-#REF!-1)," ")</f>
        <v xml:space="preserve"> </v>
      </c>
      <c r="E31" s="4" t="str">
        <f t="shared" ca="1" si="6"/>
        <v>Male</v>
      </c>
      <c r="F31" s="4" t="str">
        <f t="shared" si="7"/>
        <v>gookulshetu</v>
      </c>
      <c r="G31" s="64" t="str">
        <f t="shared" ca="1" si="8"/>
        <v>gookulshetu@reddiff.com</v>
      </c>
    </row>
    <row r="32" spans="1:12" x14ac:dyDescent="0.25">
      <c r="A32" s="3" t="s">
        <v>10</v>
      </c>
      <c r="B32" s="4" t="str">
        <f t="shared" si="5"/>
        <v>Mukul</v>
      </c>
      <c r="C32" s="65"/>
      <c r="D32" s="4" t="str">
        <f>IFERROR(MID(A32,#REF!+1,#REF!-#REF!-1)," ")</f>
        <v xml:space="preserve"> </v>
      </c>
      <c r="E32" s="4" t="str">
        <f t="shared" ca="1" si="6"/>
        <v>Female</v>
      </c>
      <c r="F32" s="4" t="str">
        <f t="shared" si="7"/>
        <v>mukulroykrishna</v>
      </c>
      <c r="G32" s="64" t="str">
        <f t="shared" ca="1" si="8"/>
        <v>mukulroykrishna@outlook.com</v>
      </c>
    </row>
    <row r="33" spans="1:7" x14ac:dyDescent="0.25">
      <c r="A33" s="3" t="s">
        <v>12</v>
      </c>
      <c r="B33" s="4" t="str">
        <f t="shared" si="5"/>
        <v>AVA</v>
      </c>
      <c r="C33" s="65"/>
      <c r="D33" s="4" t="str">
        <f>IFERROR(MID(A33,#REF!+1,#REF!-#REF!-1)," ")</f>
        <v xml:space="preserve"> </v>
      </c>
      <c r="E33" s="4" t="str">
        <f t="shared" ca="1" si="6"/>
        <v>Transgender</v>
      </c>
      <c r="F33" s="4" t="str">
        <f t="shared" si="7"/>
        <v>avaflorez</v>
      </c>
      <c r="G33" s="64" t="str">
        <f t="shared" ca="1" si="8"/>
        <v>avaflorez@reddiff.com</v>
      </c>
    </row>
    <row r="34" spans="1:7" x14ac:dyDescent="0.25">
      <c r="A34" s="3" t="s">
        <v>13</v>
      </c>
      <c r="B34" s="4" t="str">
        <f t="shared" si="5"/>
        <v>Jaxkson</v>
      </c>
      <c r="C34" s="65"/>
      <c r="D34" s="4" t="str">
        <f>IFERROR(MID(A34,#REF!+1,#REF!-#REF!-1)," ")</f>
        <v xml:space="preserve"> </v>
      </c>
      <c r="E34" s="4" t="str">
        <f t="shared" ca="1" si="6"/>
        <v>Transgender</v>
      </c>
      <c r="F34" s="4" t="str">
        <f t="shared" si="7"/>
        <v>jaxksonsrikrishna</v>
      </c>
      <c r="G34" s="64" t="str">
        <f t="shared" ca="1" si="8"/>
        <v>jaxksonsrikrishna@gmail.com</v>
      </c>
    </row>
    <row r="35" spans="1:7" x14ac:dyDescent="0.25">
      <c r="A35" s="3" t="s">
        <v>14</v>
      </c>
      <c r="B35" s="4" t="str">
        <f t="shared" si="5"/>
        <v>Arjun</v>
      </c>
      <c r="C35" s="65"/>
      <c r="D35" s="4" t="str">
        <f>IFERROR(MID(A35,#REF!+1,#REF!-#REF!-1)," ")</f>
        <v xml:space="preserve"> </v>
      </c>
      <c r="E35" s="4" t="str">
        <f t="shared" ca="1" si="6"/>
        <v>Male</v>
      </c>
      <c r="F35" s="4" t="str">
        <f t="shared" si="7"/>
        <v>arjunshetu</v>
      </c>
      <c r="G35" s="64" t="str">
        <f t="shared" ca="1" si="8"/>
        <v>arjunshetu@yahoo.com</v>
      </c>
    </row>
    <row r="36" spans="1:7" x14ac:dyDescent="0.25">
      <c r="A36" s="3" t="s">
        <v>15</v>
      </c>
      <c r="B36" s="4" t="str">
        <f t="shared" si="5"/>
        <v>Supratim</v>
      </c>
      <c r="C36" s="65"/>
      <c r="D36" s="4" t="str">
        <f>IFERROR(MID(A36,#REF!+1,#REF!-#REF!-1)," ")</f>
        <v xml:space="preserve"> </v>
      </c>
      <c r="E36" s="4" t="str">
        <f t="shared" ca="1" si="6"/>
        <v>Transgender</v>
      </c>
      <c r="F36" s="4" t="str">
        <f t="shared" si="7"/>
        <v>supratimkhanna</v>
      </c>
      <c r="G36" s="64" t="str">
        <f t="shared" ca="1" si="8"/>
        <v>supratimkhanna@outlook.com</v>
      </c>
    </row>
    <row r="37" spans="1:7" x14ac:dyDescent="0.25">
      <c r="A37" s="3" t="s">
        <v>16</v>
      </c>
      <c r="B37" s="4" t="str">
        <f t="shared" si="5"/>
        <v>Nandu</v>
      </c>
      <c r="C37" s="65"/>
      <c r="D37" s="4" t="str">
        <f>IFERROR(MID(A37,#REF!+1,#REF!-#REF!-1)," ")</f>
        <v xml:space="preserve"> </v>
      </c>
      <c r="E37" s="4" t="str">
        <f t="shared" ca="1" si="6"/>
        <v>Male</v>
      </c>
      <c r="F37" s="4" t="str">
        <f t="shared" si="7"/>
        <v>nandusrivastava</v>
      </c>
      <c r="G37" s="64" t="str">
        <f t="shared" ca="1" si="8"/>
        <v>nandusrivastava@reddiff.com</v>
      </c>
    </row>
    <row r="38" spans="1:7" x14ac:dyDescent="0.25">
      <c r="A38" s="3" t="s">
        <v>17</v>
      </c>
      <c r="B38" s="4" t="str">
        <f t="shared" si="5"/>
        <v>Sachin</v>
      </c>
      <c r="C38" s="65"/>
      <c r="D38" s="4" t="str">
        <f>IFERROR(MID(A38,#REF!+1,#REF!-#REF!-1)," ")</f>
        <v xml:space="preserve"> </v>
      </c>
      <c r="E38" s="4" t="str">
        <f t="shared" ca="1" si="6"/>
        <v>Transgender</v>
      </c>
      <c r="F38" s="4" t="str">
        <f t="shared" si="7"/>
        <v>sachinrameshtendulkar</v>
      </c>
      <c r="G38" s="64" t="str">
        <f t="shared" ca="1" si="8"/>
        <v>sachinrameshtendulkar@reddiff.com</v>
      </c>
    </row>
    <row r="39" spans="1:7" x14ac:dyDescent="0.25">
      <c r="A39" s="3" t="s">
        <v>18</v>
      </c>
      <c r="B39" s="4" t="str">
        <f t="shared" si="5"/>
        <v>Keya</v>
      </c>
      <c r="C39" s="65"/>
      <c r="D39" s="4" t="str">
        <f>IFERROR(MID(A39,#REF!+1,#REF!-#REF!-1)," ")</f>
        <v xml:space="preserve"> </v>
      </c>
      <c r="E39" s="4" t="str">
        <f t="shared" ca="1" si="6"/>
        <v>Transgender</v>
      </c>
      <c r="F39" s="4" t="str">
        <f t="shared" si="7"/>
        <v>keyasethuram</v>
      </c>
      <c r="G39" s="64" t="str">
        <f t="shared" ca="1" si="8"/>
        <v>keyasethuram@reddiff.com</v>
      </c>
    </row>
    <row r="40" spans="1:7" x14ac:dyDescent="0.25">
      <c r="A40" s="3" t="s">
        <v>19</v>
      </c>
      <c r="B40" s="4" t="str">
        <f t="shared" si="5"/>
        <v>Subraminam</v>
      </c>
      <c r="C40" s="65"/>
      <c r="D40" s="4" t="str">
        <f>IFERROR(MID(A40,#REF!+1,#REF!-#REF!-1)," ")</f>
        <v xml:space="preserve"> </v>
      </c>
      <c r="E40" s="4" t="str">
        <f t="shared" ca="1" si="6"/>
        <v>Male</v>
      </c>
      <c r="F40" s="4" t="str">
        <f t="shared" si="7"/>
        <v>subraminamroy</v>
      </c>
      <c r="G40" s="64" t="str">
        <f t="shared" ca="1" si="8"/>
        <v>subraminamroy@outlook.com</v>
      </c>
    </row>
    <row r="41" spans="1:7" x14ac:dyDescent="0.25">
      <c r="A41" s="3" t="s">
        <v>20</v>
      </c>
      <c r="B41" s="4" t="str">
        <f t="shared" si="5"/>
        <v>T</v>
      </c>
      <c r="C41" s="65" t="str">
        <f t="shared" ref="C29:C42" si="9">RIGHT($A$28:$A$42,FIND(" ",$A$28:$A$42)-2)</f>
        <v/>
      </c>
      <c r="D41" s="4" t="str">
        <f>IFERROR(MID(A41,#REF!+1,#REF!-#REF!-1)," ")</f>
        <v xml:space="preserve"> </v>
      </c>
      <c r="E41" s="4" t="str">
        <f t="shared" ca="1" si="6"/>
        <v>Female</v>
      </c>
      <c r="F41" s="4" t="str">
        <f t="shared" si="7"/>
        <v>tbalakrishna</v>
      </c>
      <c r="G41" s="64" t="str">
        <f t="shared" ca="1" si="8"/>
        <v>tbalakrishna@reddiff.com</v>
      </c>
    </row>
    <row r="42" spans="1:7" x14ac:dyDescent="0.25">
      <c r="A42" s="3" t="s">
        <v>21</v>
      </c>
      <c r="B42" s="4" t="str">
        <f t="shared" si="5"/>
        <v>A</v>
      </c>
      <c r="C42" s="65" t="str">
        <f t="shared" si="9"/>
        <v/>
      </c>
      <c r="D42" s="4" t="str">
        <f>IFERROR(MID(A42,#REF!+1,#REF!-#REF!-1)," ")</f>
        <v xml:space="preserve"> </v>
      </c>
      <c r="E42" s="4" t="str">
        <f t="shared" ca="1" si="6"/>
        <v>Transgender</v>
      </c>
      <c r="F42" s="4" t="str">
        <f t="shared" si="7"/>
        <v>ansubhasish</v>
      </c>
      <c r="G42" s="64" t="str">
        <f t="shared" ca="1" si="8"/>
        <v>ansubhasish@reddiff.com</v>
      </c>
    </row>
  </sheetData>
  <hyperlinks>
    <hyperlink ref="I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opLeftCell="A13" workbookViewId="0">
      <selection activeCell="B24" sqref="B24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5" t="s">
        <v>26</v>
      </c>
      <c r="B1" s="16"/>
      <c r="C1" s="16"/>
      <c r="D1" s="16"/>
      <c r="E1" s="9"/>
      <c r="F1" s="9"/>
      <c r="G1" s="9"/>
    </row>
    <row r="2" spans="1:7" ht="21" x14ac:dyDescent="0.35">
      <c r="A2" s="17" t="s">
        <v>27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5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5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25">
      <c r="C12" s="9"/>
      <c r="D12" s="9"/>
      <c r="E12" s="9"/>
      <c r="F12" s="9"/>
      <c r="G12" s="9"/>
    </row>
    <row r="13" spans="1:7" x14ac:dyDescent="0.25">
      <c r="C13" s="9"/>
      <c r="D13" s="9"/>
      <c r="E13" s="9"/>
      <c r="F13" s="9"/>
      <c r="G13" s="9"/>
    </row>
    <row r="14" spans="1:7" ht="21" x14ac:dyDescent="0.3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75" thickBot="1" x14ac:dyDescent="0.4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25" x14ac:dyDescent="0.3">
      <c r="A18" s="16"/>
      <c r="B18" s="16"/>
      <c r="C18" s="16"/>
      <c r="D18" s="16"/>
      <c r="E18" s="16"/>
      <c r="F18" s="16"/>
      <c r="G18" s="16"/>
    </row>
    <row r="19" spans="1:7" ht="21.75" thickBot="1" x14ac:dyDescent="0.4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75" thickBot="1" x14ac:dyDescent="0.4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75" thickBot="1" x14ac:dyDescent="0.4">
      <c r="A22" s="17" t="s">
        <v>39</v>
      </c>
      <c r="B22" s="17" t="s">
        <v>43</v>
      </c>
    </row>
    <row r="23" spans="1:7" ht="21.75" thickBot="1" x14ac:dyDescent="0.4">
      <c r="A23" s="17" t="s">
        <v>29</v>
      </c>
      <c r="B23" s="18">
        <f>COUNTA(B5:B11)-COUNT(B5:B11)</f>
        <v>3</v>
      </c>
    </row>
    <row r="25" spans="1:7" ht="21" x14ac:dyDescent="0.35">
      <c r="A25" s="17"/>
    </row>
    <row r="26" spans="1:7" ht="21" x14ac:dyDescent="0.3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GridLines="0" topLeftCell="A14" workbookViewId="0">
      <selection activeCell="C31" sqref="C31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25" x14ac:dyDescent="0.3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25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25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25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25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25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25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25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25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25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25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25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25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25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25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25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66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5" thickBot="1" x14ac:dyDescent="0.35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9.5" thickBot="1" x14ac:dyDescent="0.35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opLeftCell="A14" workbookViewId="0">
      <selection activeCell="A28" sqref="A28:B28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9"/>
      <c r="B1" s="17" t="s">
        <v>67</v>
      </c>
      <c r="C1" s="9"/>
      <c r="D1" s="9"/>
    </row>
    <row r="2" spans="1:7" ht="15.75" thickBot="1" x14ac:dyDescent="0.3">
      <c r="A2" s="67"/>
      <c r="B2" s="67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68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69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70</v>
      </c>
      <c r="C12" s="9"/>
      <c r="D12" s="9"/>
    </row>
    <row r="13" spans="1:7" ht="15.75" thickBot="1" x14ac:dyDescent="0.3">
      <c r="A13" s="9"/>
      <c r="B13" s="35" t="s">
        <v>71</v>
      </c>
      <c r="C13" s="9"/>
      <c r="D13" s="9"/>
    </row>
    <row r="14" spans="1:7" x14ac:dyDescent="0.25">
      <c r="A14" s="67"/>
      <c r="B14" s="67"/>
      <c r="C14" s="9"/>
      <c r="D14" s="9"/>
    </row>
    <row r="15" spans="1:7" ht="18.75" x14ac:dyDescent="0.3">
      <c r="A15" s="13"/>
      <c r="B15" s="14" t="s">
        <v>76</v>
      </c>
      <c r="C15" s="13"/>
      <c r="D15" s="13"/>
      <c r="E15" s="5"/>
      <c r="F15" s="5"/>
      <c r="G15" s="5"/>
    </row>
    <row r="16" spans="1:7" ht="18.75" x14ac:dyDescent="0.3">
      <c r="A16" s="68"/>
      <c r="B16" s="68"/>
      <c r="C16" s="13"/>
      <c r="D16" s="13"/>
      <c r="E16" s="5"/>
      <c r="F16" s="5"/>
      <c r="G16" s="5"/>
    </row>
    <row r="17" spans="1:7" ht="18.75" x14ac:dyDescent="0.3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.75" x14ac:dyDescent="0.3">
      <c r="A18" s="69">
        <f>COUNT(B3:B13)</f>
        <v>2</v>
      </c>
      <c r="B18" s="69"/>
      <c r="C18" s="14"/>
      <c r="D18" s="13"/>
      <c r="E18" s="5"/>
      <c r="F18" s="5"/>
      <c r="G18" s="5"/>
    </row>
    <row r="19" spans="1:7" ht="18.75" x14ac:dyDescent="0.3">
      <c r="A19" s="68"/>
      <c r="B19" s="68"/>
      <c r="C19" s="13"/>
      <c r="D19" s="13"/>
      <c r="E19" s="5"/>
      <c r="F19" s="5"/>
      <c r="G19" s="5"/>
    </row>
    <row r="20" spans="1:7" ht="18.75" x14ac:dyDescent="0.3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.75" x14ac:dyDescent="0.3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.75" x14ac:dyDescent="0.3">
      <c r="A22" s="68"/>
      <c r="B22" s="68"/>
      <c r="C22" s="13"/>
      <c r="D22" s="13"/>
      <c r="E22" s="5"/>
      <c r="F22" s="5"/>
      <c r="G22" s="5"/>
    </row>
    <row r="23" spans="1:7" ht="18.75" x14ac:dyDescent="0.3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.75" x14ac:dyDescent="0.3">
      <c r="A24" s="69">
        <f>COUNTA(B3:B13)-COUNT(B3:B13)</f>
        <v>5</v>
      </c>
      <c r="B24" s="69"/>
      <c r="C24" s="14"/>
      <c r="D24" s="13"/>
      <c r="E24" s="5"/>
      <c r="F24" s="5"/>
      <c r="G24" s="5"/>
    </row>
    <row r="25" spans="1:7" ht="18.75" x14ac:dyDescent="0.3">
      <c r="A25" s="68"/>
      <c r="B25" s="68"/>
      <c r="C25" s="13"/>
      <c r="D25" s="13"/>
      <c r="E25" s="5"/>
      <c r="F25" s="5"/>
      <c r="G25" s="5"/>
    </row>
    <row r="26" spans="1:7" ht="18.75" x14ac:dyDescent="0.3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.75" x14ac:dyDescent="0.3">
      <c r="A27" s="70">
        <f>COUNTA(B3:B13)+COUNTBLANK(B3:B13)</f>
        <v>11</v>
      </c>
      <c r="B27" s="70"/>
      <c r="C27" s="14"/>
      <c r="D27" s="13"/>
      <c r="E27" s="5"/>
      <c r="F27" s="5"/>
      <c r="G27" s="5"/>
    </row>
    <row r="28" spans="1:7" x14ac:dyDescent="0.25">
      <c r="A28" s="67"/>
      <c r="B28" s="67"/>
      <c r="C28" s="9"/>
      <c r="D28" s="9"/>
    </row>
    <row r="29" spans="1:7" x14ac:dyDescent="0.25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C15" sqref="C15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6"/>
      <c r="B1" s="46" t="s">
        <v>77</v>
      </c>
      <c r="C1" s="37"/>
    </row>
    <row r="2" spans="1:4" x14ac:dyDescent="0.25">
      <c r="A2" s="40">
        <v>1</v>
      </c>
      <c r="B2" s="41" t="s">
        <v>78</v>
      </c>
      <c r="C2" s="32"/>
    </row>
    <row r="3" spans="1:4" x14ac:dyDescent="0.25">
      <c r="A3" s="47"/>
      <c r="B3" s="48" t="s">
        <v>3</v>
      </c>
      <c r="C3" s="44" t="s">
        <v>79</v>
      </c>
    </row>
    <row r="4" spans="1:4" x14ac:dyDescent="0.25">
      <c r="A4" s="40"/>
      <c r="B4" s="41" t="s">
        <v>80</v>
      </c>
      <c r="C4" s="45">
        <v>200</v>
      </c>
    </row>
    <row r="5" spans="1:4" x14ac:dyDescent="0.25">
      <c r="A5" s="40"/>
      <c r="B5" s="41" t="s">
        <v>81</v>
      </c>
      <c r="C5" s="45">
        <v>120</v>
      </c>
    </row>
    <row r="6" spans="1:4" x14ac:dyDescent="0.25">
      <c r="A6" s="40"/>
      <c r="B6" s="41" t="s">
        <v>82</v>
      </c>
      <c r="C6" s="45">
        <v>156</v>
      </c>
    </row>
    <row r="7" spans="1:4" x14ac:dyDescent="0.25">
      <c r="A7" s="40"/>
      <c r="B7" s="41" t="s">
        <v>83</v>
      </c>
      <c r="C7" s="45">
        <v>190</v>
      </c>
    </row>
    <row r="8" spans="1:4" x14ac:dyDescent="0.25">
      <c r="A8" s="40"/>
      <c r="B8" s="41" t="s">
        <v>84</v>
      </c>
      <c r="C8" s="45">
        <v>320</v>
      </c>
    </row>
    <row r="9" spans="1:4" x14ac:dyDescent="0.25">
      <c r="A9" s="40"/>
      <c r="B9" s="41" t="s">
        <v>85</v>
      </c>
      <c r="C9" s="45">
        <v>89</v>
      </c>
    </row>
    <row r="10" spans="1:4" ht="15.75" thickBot="1" x14ac:dyDescent="0.3">
      <c r="A10" s="38"/>
      <c r="B10" s="32"/>
      <c r="C10" s="32"/>
    </row>
    <row r="11" spans="1:4" ht="15.75" thickBot="1" x14ac:dyDescent="0.3">
      <c r="A11" s="40">
        <v>1.1000000000000001</v>
      </c>
      <c r="B11" s="41" t="s">
        <v>86</v>
      </c>
      <c r="C11" s="39">
        <f>MAX(C4:C9)</f>
        <v>320</v>
      </c>
    </row>
    <row r="12" spans="1:4" ht="15.75" thickBot="1" x14ac:dyDescent="0.3">
      <c r="A12" s="40">
        <v>1.2</v>
      </c>
      <c r="B12" s="41" t="s">
        <v>87</v>
      </c>
      <c r="C12" s="39">
        <f>MIN(C4:C9)</f>
        <v>89</v>
      </c>
    </row>
    <row r="13" spans="1:4" ht="15.75" thickBot="1" x14ac:dyDescent="0.3">
      <c r="A13" s="40">
        <v>1.3</v>
      </c>
      <c r="B13" s="41" t="s">
        <v>88</v>
      </c>
      <c r="C13" s="39">
        <f>AVERAGE(C11,C12)</f>
        <v>204.5</v>
      </c>
    </row>
    <row r="14" spans="1:4" ht="15.75" thickBot="1" x14ac:dyDescent="0.3">
      <c r="A14" s="42">
        <v>1.4</v>
      </c>
      <c r="B14" s="43" t="s">
        <v>90</v>
      </c>
      <c r="C14" s="39">
        <f>LARGE(C4:C9,2)</f>
        <v>200</v>
      </c>
      <c r="D14" s="62">
        <f>LARGE(C4:C9,3)</f>
        <v>190</v>
      </c>
    </row>
    <row r="15" spans="1:4" ht="15.75" thickBot="1" x14ac:dyDescent="0.3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opLeftCell="A13" workbookViewId="0">
      <selection activeCell="H21" sqref="H21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25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25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25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25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25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25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25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25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25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25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25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25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9.5" thickBot="1" x14ac:dyDescent="0.35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9.5" thickBot="1" x14ac:dyDescent="0.35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SUMIF(D2:D11,D2,C2:C11)</f>
        <v>79000</v>
      </c>
      <c r="I15" s="21"/>
    </row>
    <row r="16" spans="1:9" ht="19.5" thickBot="1" x14ac:dyDescent="0.35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SUMIF(D2:D11,D4,C2:C11)</f>
        <v>27000</v>
      </c>
      <c r="I16" s="21"/>
    </row>
    <row r="17" spans="1:9" ht="19.5" thickBot="1" x14ac:dyDescent="0.35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SUMIF(C2:C11,"&gt;10000",E2:E11)</f>
        <v>1028</v>
      </c>
      <c r="I18" s="21"/>
    </row>
    <row r="19" spans="1:9" ht="19.5" thickBot="1" x14ac:dyDescent="0.35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SUMIF(C2:C11,"&gt;10000")</f>
        <v>65000</v>
      </c>
      <c r="I20" s="21"/>
    </row>
    <row r="21" spans="1:9" ht="19.5" thickBot="1" x14ac:dyDescent="0.35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SUMIF(C2:C11,"&lt;9500")</f>
        <v>31000</v>
      </c>
      <c r="I21" s="21"/>
    </row>
    <row r="22" spans="1:9" ht="18.75" x14ac:dyDescent="0.3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opLeftCell="A13" workbookViewId="0">
      <selection activeCell="C30" sqref="C30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25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25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25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25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25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25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25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25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25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25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25">
      <c r="A12" s="74"/>
      <c r="B12" s="74"/>
      <c r="C12" s="54"/>
      <c r="D12" s="54"/>
      <c r="E12" s="54"/>
      <c r="F12" s="54"/>
    </row>
    <row r="13" spans="1:6" ht="15.75" x14ac:dyDescent="0.25">
      <c r="A13" s="23"/>
      <c r="B13" s="58" t="s">
        <v>126</v>
      </c>
      <c r="C13" s="23"/>
      <c r="D13" s="23"/>
      <c r="E13" s="55"/>
      <c r="F13" s="54"/>
    </row>
    <row r="14" spans="1:6" ht="15.75" x14ac:dyDescent="0.25">
      <c r="A14" s="73"/>
      <c r="B14" s="73"/>
      <c r="C14" s="23"/>
      <c r="D14" s="23"/>
      <c r="E14" s="54"/>
      <c r="F14" s="54"/>
    </row>
    <row r="15" spans="1:6" ht="15.75" x14ac:dyDescent="0.25">
      <c r="A15" s="23">
        <v>1</v>
      </c>
      <c r="B15" s="59" t="s">
        <v>127</v>
      </c>
      <c r="C15" s="23"/>
      <c r="D15" s="23"/>
      <c r="E15" s="54"/>
      <c r="F15" s="54"/>
    </row>
    <row r="16" spans="1:6" ht="15.75" x14ac:dyDescent="0.25">
      <c r="A16" s="73"/>
      <c r="B16" s="73"/>
      <c r="C16" s="60" t="s">
        <v>128</v>
      </c>
      <c r="D16" s="60"/>
      <c r="E16" s="54"/>
      <c r="F16" s="54"/>
    </row>
    <row r="17" spans="1:6" ht="15.75" x14ac:dyDescent="0.25">
      <c r="A17" s="23"/>
      <c r="B17" s="22" t="s">
        <v>129</v>
      </c>
      <c r="C17" s="61">
        <f>SUMIFS($E$2:$E$11,$C$2:$C$11,C3,$D$2:$D$11,D2)</f>
        <v>9</v>
      </c>
      <c r="D17" s="23"/>
      <c r="E17" s="54"/>
      <c r="F17" s="54"/>
    </row>
    <row r="18" spans="1:6" ht="15.75" x14ac:dyDescent="0.25">
      <c r="A18" s="73"/>
      <c r="B18" s="73"/>
      <c r="C18" s="23"/>
      <c r="D18" s="23"/>
      <c r="E18" s="54"/>
      <c r="F18" s="54"/>
    </row>
    <row r="19" spans="1:6" ht="15.75" x14ac:dyDescent="0.25">
      <c r="A19" s="23">
        <v>2</v>
      </c>
      <c r="B19" s="59" t="s">
        <v>130</v>
      </c>
      <c r="C19" s="23"/>
      <c r="D19" s="23"/>
      <c r="E19" s="54"/>
      <c r="F19" s="54"/>
    </row>
    <row r="20" spans="1:6" ht="15.75" x14ac:dyDescent="0.25">
      <c r="A20" s="73"/>
      <c r="B20" s="73"/>
      <c r="C20" s="60" t="s">
        <v>128</v>
      </c>
      <c r="D20" s="60"/>
      <c r="E20" s="54"/>
      <c r="F20" s="54"/>
    </row>
    <row r="21" spans="1:6" ht="15.75" x14ac:dyDescent="0.25">
      <c r="A21" s="23"/>
      <c r="B21" s="22" t="s">
        <v>129</v>
      </c>
      <c r="C21" s="61">
        <f>SUMIFS($E$2:$E$11,$C$2:$C$11,C5)</f>
        <v>5</v>
      </c>
      <c r="D21" s="23"/>
      <c r="E21" s="54"/>
      <c r="F21" s="54"/>
    </row>
    <row r="22" spans="1:6" ht="15.75" x14ac:dyDescent="0.25">
      <c r="A22" s="73"/>
      <c r="B22" s="73"/>
      <c r="C22" s="23"/>
      <c r="D22" s="23"/>
      <c r="E22" s="54"/>
      <c r="F22" s="54"/>
    </row>
    <row r="23" spans="1:6" ht="15.75" x14ac:dyDescent="0.25">
      <c r="A23" s="23">
        <v>3</v>
      </c>
      <c r="B23" s="59" t="s">
        <v>131</v>
      </c>
      <c r="C23" s="23"/>
      <c r="D23" s="23"/>
      <c r="E23" s="54"/>
      <c r="F23" s="54"/>
    </row>
    <row r="24" spans="1:6" ht="15.75" x14ac:dyDescent="0.25">
      <c r="A24" s="73"/>
      <c r="B24" s="73"/>
      <c r="C24" s="60" t="s">
        <v>128</v>
      </c>
      <c r="D24" s="60"/>
      <c r="E24" s="54"/>
      <c r="F24" s="54"/>
    </row>
    <row r="25" spans="1:6" ht="15.75" x14ac:dyDescent="0.25">
      <c r="A25" s="23"/>
      <c r="B25" s="22" t="s">
        <v>129</v>
      </c>
      <c r="C25" s="61">
        <f>SUMIF(D2:D11,D2,E2:E11)+SUMIF(D2:D11,D3,E2:E11)</f>
        <v>75</v>
      </c>
      <c r="D25" s="23"/>
      <c r="E25" s="54"/>
      <c r="F25" s="54"/>
    </row>
    <row r="26" spans="1:6" x14ac:dyDescent="0.25">
      <c r="A26" s="74"/>
      <c r="B26" s="74"/>
      <c r="C26" s="54"/>
      <c r="D26" s="54"/>
      <c r="E26" s="54"/>
      <c r="F26" s="54"/>
    </row>
    <row r="27" spans="1:6" ht="15.75" x14ac:dyDescent="0.25">
      <c r="A27" s="23">
        <v>4</v>
      </c>
      <c r="B27" s="59" t="s">
        <v>132</v>
      </c>
      <c r="C27" s="23"/>
      <c r="D27" s="23"/>
    </row>
    <row r="28" spans="1:6" ht="15.75" x14ac:dyDescent="0.25">
      <c r="A28" s="73"/>
      <c r="B28" s="73"/>
      <c r="C28" s="60" t="s">
        <v>128</v>
      </c>
      <c r="D28" s="60"/>
    </row>
    <row r="29" spans="1:6" ht="15.75" x14ac:dyDescent="0.25">
      <c r="A29" s="23"/>
      <c r="B29" s="22" t="s">
        <v>129</v>
      </c>
      <c r="C29" s="61">
        <f>COUNTIF(D2:D11,D2)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Dell</cp:lastModifiedBy>
  <dcterms:created xsi:type="dcterms:W3CDTF">2023-02-28T05:02:53Z</dcterms:created>
  <dcterms:modified xsi:type="dcterms:W3CDTF">2023-08-23T17:54:19Z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