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hirin\thesis\Cost&amp;Reliability\simulation\DataSet\Little_dataset\Nodes\"/>
    </mc:Choice>
  </mc:AlternateContent>
  <xr:revisionPtr revIDLastSave="0" documentId="13_ncr:1_{766F9004-9858-4322-8AE7-EE92EB49DF95}" xr6:coauthVersionLast="46" xr6:coauthVersionMax="46" xr10:uidLastSave="{00000000-0000-0000-0000-000000000000}"/>
  <bookViews>
    <workbookView xWindow="768" yWindow="0" windowWidth="21636" windowHeight="12360" xr2:uid="{1A66D93C-39DF-4EA7-9107-2F9B34E2F52F}"/>
  </bookViews>
  <sheets>
    <sheet name="Sheet1" sheetId="1" r:id="rId1"/>
    <sheet name="NodeTypes" sheetId="2" r:id="rId2"/>
    <sheet name="Energy&amp;Cost" sheetId="3" r:id="rId3"/>
  </sheets>
  <definedNames>
    <definedName name="_xlnm._FilterDatabase" localSheetId="0" hidden="1">Sheet1!$B$1:$B$12</definedName>
    <definedName name="ConfigCost">Sheet1!$K$2:$K$12</definedName>
    <definedName name="DeviceCost">Sheet1!$M$2:$M$12</definedName>
    <definedName name="MaintianPrice">Sheet1!$O$2:$O$12</definedName>
    <definedName name="NodeCost">Sheet1!$Q$2:$Q$12</definedName>
    <definedName name="RechargeEnergy">Sheet1!$G$2:$G$12</definedName>
    <definedName name="TotalCapacity">Sheet1!$F$2:$F$12</definedName>
    <definedName name="TotalEnergy">Sheet1!$D$2:$D$12</definedName>
  </definedNames>
  <calcPr calcId="18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D13" i="1" l="1"/>
  <c r="F13" i="1"/>
  <c r="I13" i="1"/>
  <c r="M13" i="1"/>
  <c r="O13" i="1"/>
  <c r="Q13" i="1"/>
  <c r="D14" i="1"/>
  <c r="F14" i="1"/>
  <c r="I14" i="1"/>
  <c r="K14" i="1"/>
  <c r="M14" i="1"/>
  <c r="O14" i="1"/>
  <c r="Q14" i="1"/>
  <c r="L12" i="1" l="1"/>
  <c r="L11" i="1"/>
  <c r="L7" i="1"/>
  <c r="L3" i="1"/>
  <c r="L5" i="1"/>
  <c r="E12" i="1"/>
  <c r="E8" i="1"/>
  <c r="E2" i="1"/>
  <c r="E10" i="1"/>
  <c r="E11" i="1"/>
  <c r="E9" i="1"/>
  <c r="H11" i="1"/>
  <c r="H10" i="1"/>
  <c r="H7" i="1"/>
  <c r="H6" i="1"/>
  <c r="H3" i="1"/>
  <c r="H2" i="1"/>
  <c r="E7" i="1"/>
  <c r="E6" i="1"/>
  <c r="E3" i="1"/>
  <c r="C10" i="1"/>
  <c r="C6" i="1"/>
  <c r="C2" i="1"/>
  <c r="C3" i="1" l="1"/>
  <c r="C11" i="1"/>
  <c r="N9" i="1"/>
  <c r="N5" i="1"/>
  <c r="N6" i="1"/>
  <c r="N12" i="1"/>
  <c r="N8" i="1"/>
  <c r="N4" i="1"/>
  <c r="N11" i="1"/>
  <c r="N7" i="1"/>
  <c r="N3" i="1"/>
  <c r="N10" i="1"/>
  <c r="N2" i="1"/>
  <c r="C4" i="1"/>
  <c r="C8" i="1"/>
  <c r="C12" i="1"/>
  <c r="E4" i="1"/>
  <c r="H4" i="1"/>
  <c r="H8" i="1"/>
  <c r="H12" i="1"/>
  <c r="J9" i="1"/>
  <c r="J5" i="1"/>
  <c r="J4" i="1"/>
  <c r="J11" i="1"/>
  <c r="J3" i="1"/>
  <c r="J10" i="1"/>
  <c r="J2" i="1"/>
  <c r="J12" i="1"/>
  <c r="J8" i="1"/>
  <c r="J7" i="1"/>
  <c r="J6" i="1"/>
  <c r="L9" i="1"/>
  <c r="L10" i="1"/>
  <c r="L2" i="1"/>
  <c r="L8" i="1"/>
  <c r="L4" i="1"/>
  <c r="L6" i="1"/>
  <c r="C7" i="1"/>
  <c r="P9" i="1"/>
  <c r="P5" i="1"/>
  <c r="S5" i="1" s="1"/>
  <c r="P11" i="1"/>
  <c r="P3" i="1"/>
  <c r="P6" i="1"/>
  <c r="P12" i="1"/>
  <c r="P8" i="1"/>
  <c r="P4" i="1"/>
  <c r="P7" i="1"/>
  <c r="P10" i="1"/>
  <c r="P2" i="1"/>
  <c r="C5" i="1"/>
  <c r="C9" i="1"/>
  <c r="E5" i="1"/>
  <c r="H5" i="1"/>
  <c r="H9" i="1"/>
  <c r="S8" i="1" l="1"/>
  <c r="S7" i="1"/>
  <c r="S12" i="1"/>
  <c r="S6" i="1"/>
  <c r="S3" i="1"/>
  <c r="S10" i="1"/>
  <c r="S9" i="1"/>
  <c r="S11" i="1"/>
  <c r="S4" i="1"/>
  <c r="S2" i="1"/>
  <c r="S13" i="1" l="1"/>
  <c r="S14" i="1"/>
  <c r="R3" i="1" s="1"/>
  <c r="R8" i="1" l="1"/>
  <c r="R7" i="1"/>
  <c r="R4" i="1"/>
  <c r="R5" i="1"/>
  <c r="R10" i="1"/>
  <c r="R12" i="1"/>
  <c r="R11" i="1"/>
  <c r="R6" i="1"/>
  <c r="R9" i="1"/>
  <c r="R2" i="1"/>
</calcChain>
</file>

<file path=xl/sharedStrings.xml><?xml version="1.0" encoding="utf-8"?>
<sst xmlns="http://schemas.openxmlformats.org/spreadsheetml/2006/main" count="52" uniqueCount="26">
  <si>
    <t>Node IP Add</t>
  </si>
  <si>
    <t>NodeType</t>
  </si>
  <si>
    <t>Vehicle</t>
  </si>
  <si>
    <t>RSU</t>
  </si>
  <si>
    <t>BaseStation</t>
  </si>
  <si>
    <t>MaintianPrice</t>
  </si>
  <si>
    <t>TotalEnergy</t>
  </si>
  <si>
    <t>TotalCapacity</t>
  </si>
  <si>
    <t>RechargeEnergy</t>
  </si>
  <si>
    <t>ConfigCost</t>
  </si>
  <si>
    <t>DeviceCost</t>
  </si>
  <si>
    <t>NodeCost</t>
  </si>
  <si>
    <t>Count of NodeType</t>
  </si>
  <si>
    <t>No rechargable</t>
  </si>
  <si>
    <t>Is rechargable</t>
  </si>
  <si>
    <t>rechargable</t>
  </si>
  <si>
    <t>Count of Is rechargable</t>
  </si>
  <si>
    <t>TotalCost</t>
  </si>
  <si>
    <t>TOTALENGNORM</t>
  </si>
  <si>
    <t>TOTALCOSTNORM</t>
  </si>
  <si>
    <t>RECHENRGNORM</t>
  </si>
  <si>
    <t>CONFIGCOSTNORM</t>
  </si>
  <si>
    <t>DEVICECOSTNORM</t>
  </si>
  <si>
    <t>MAINPRNORM</t>
  </si>
  <si>
    <t>NODECOSTNORM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</si>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</sst>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49" fontId="0" fillId="0" borderId="0" xfId="0" applyNumberFormat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[Nodes_10Pr_ga.xlsx]NodeTypes!PivotTable7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NodeTypes!$B$3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NodeTypes!$A$4:$A$6</c:f>
              <c:strCache>
                <c:ptCount val="3"/>
                <c:pt idx="0">
                  <c:v>BaseStation</c:v>
                </c:pt>
                <c:pt idx="1">
                  <c:v>RSU</c:v>
                </c:pt>
                <c:pt idx="2">
                  <c:v>Vehicle</c:v>
                </c:pt>
              </c:strCache>
            </c:strRef>
          </c:cat>
          <c:val>
            <c:numRef>
              <c:f>NodeTypes!$B$4:$B$6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5-4F16-8EC3-97E990AB7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5344175"/>
        <c:axId val="389216319"/>
      </c:barChart>
      <c:catAx>
        <c:axId val="38534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16319"/>
        <c:crosses val="autoZero"/>
        <c:auto val="1"/>
        <c:lblAlgn val="ctr"/>
        <c:lblOffset val="100"/>
        <c:noMultiLvlLbl val="0"/>
      </c:catAx>
      <c:valAx>
        <c:axId val="38921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[Nodes_10Pr_ga.xlsx]NodeTypes!PivotTable24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rechargable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NodeTypes!$B$38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NodeTypes!$A$39:$A$40</c:f>
              <c:strCache>
                <c:ptCount val="2"/>
                <c:pt idx="0">
                  <c:v>No rechargable</c:v>
                </c:pt>
                <c:pt idx="1">
                  <c:v>rechargable</c:v>
                </c:pt>
              </c:strCache>
            </c:strRef>
          </c:cat>
          <c:val>
            <c:numRef>
              <c:f>NodeTypes!$B$39:$B$40</c:f>
              <c:numCache>
                <c:formatCode>General</c:formatCode>
                <c:ptCount val="2"/>
                <c:pt idx="0">
                  <c:v>17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2-4CD9-8B3A-0DEBF98C6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200079"/>
        <c:axId val="486963151"/>
      </c:barChart>
      <c:catAx>
        <c:axId val="38120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63151"/>
        <c:crosses val="autoZero"/>
        <c:auto val="1"/>
        <c:lblAlgn val="ctr"/>
        <c:lblOffset val="100"/>
        <c:noMultiLvlLbl val="0"/>
      </c:catAx>
      <c:valAx>
        <c:axId val="48696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0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[Nodes_10Pr_ga.xlsx]NodeTypes!PivotTable24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Rechargable/No</a:t>
            </a:r>
            <a:r>
              <a:rPr lang="en-US" baseline="0"/>
              <a:t> Recharge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NodeTypes!$B$38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8C-4F60-82FD-64688A6DFA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8C-4F60-82FD-64688A6DFA3F}"/>
              </c:ext>
            </c:extLst>
          </c:dPt>
          <c:cat>
            <c:strRef>
              <c:f>NodeTypes!$A$39:$A$40</c:f>
              <c:strCache>
                <c:ptCount val="2"/>
                <c:pt idx="0">
                  <c:v>No rechargable</c:v>
                </c:pt>
                <c:pt idx="1">
                  <c:v>rechargable</c:v>
                </c:pt>
              </c:strCache>
            </c:strRef>
          </c:cat>
          <c:val>
            <c:numRef>
              <c:f>NodeTypes!$B$39:$B$40</c:f>
              <c:numCache>
                <c:formatCode>General</c:formatCode>
                <c:ptCount val="2"/>
                <c:pt idx="0">
                  <c:v>17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9-4777-80BA-01F675222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[Nodes_10Pr_ga.xlsx]NodeTypes!PivotTable7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NodeTypes!$B$3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54-4D9A-8CE7-653D9282A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54-4D9A-8CE7-653D9282A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54-4D9A-8CE7-653D9282A035}"/>
              </c:ext>
            </c:extLst>
          </c:dPt>
          <c:cat>
            <c:strRef>
              <c:f>NodeTypes!$A$4:$A$6</c:f>
              <c:strCache>
                <c:ptCount val="3"/>
                <c:pt idx="0">
                  <c:v>BaseStation</c:v>
                </c:pt>
                <c:pt idx="1">
                  <c:v>RSU</c:v>
                </c:pt>
                <c:pt idx="2">
                  <c:v>Vehicle</c:v>
                </c:pt>
              </c:strCache>
            </c:strRef>
          </c:cat>
          <c:val>
            <c:numRef>
              <c:f>NodeTypes!$B$4:$B$6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1-4B4E-9D39-A55D3304C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1804461942257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TotalCapacity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Sheet1!$F$2:$F$12</c:f>
              <c:numCache>
                <c:formatCode>General</c:formatCode>
                <c:ptCount val="11"/>
                <c:pt idx="0">
                  <c:v>8</c:v>
                </c:pt>
                <c:pt idx="1">
                  <c:v>23</c:v>
                </c:pt>
                <c:pt idx="2">
                  <c:v>18</c:v>
                </c:pt>
                <c:pt idx="3">
                  <c:v>18</c:v>
                </c:pt>
                <c:pt idx="4">
                  <c:v>12</c:v>
                </c:pt>
                <c:pt idx="5">
                  <c:v>18</c:v>
                </c:pt>
                <c:pt idx="6">
                  <c:v>10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72-4E72-97F0-6F5BCDD84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879375"/>
        <c:axId val="486941935"/>
      </c:scatterChart>
      <c:valAx>
        <c:axId val="48587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41935"/>
        <c:crosses val="autoZero"/>
        <c:crossBetween val="midCat"/>
      </c:valAx>
      <c:valAx>
        <c:axId val="48694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7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TotalEnergy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Sheet1!$D$2:$D$12</c:f>
              <c:numCache>
                <c:formatCode>General</c:formatCode>
                <c:ptCount val="11"/>
                <c:pt idx="0">
                  <c:v>280</c:v>
                </c:pt>
                <c:pt idx="1">
                  <c:v>270</c:v>
                </c:pt>
                <c:pt idx="2">
                  <c:v>130</c:v>
                </c:pt>
                <c:pt idx="3">
                  <c:v>160</c:v>
                </c:pt>
                <c:pt idx="4">
                  <c:v>170</c:v>
                </c:pt>
                <c:pt idx="5">
                  <c:v>120</c:v>
                </c:pt>
                <c:pt idx="6">
                  <c:v>2023.68</c:v>
                </c:pt>
                <c:pt idx="7">
                  <c:v>1341.43</c:v>
                </c:pt>
                <c:pt idx="8">
                  <c:v>5288.95</c:v>
                </c:pt>
                <c:pt idx="9">
                  <c:v>680.79</c:v>
                </c:pt>
                <c:pt idx="10">
                  <c:v>2096.4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3-4658-8424-D6A926132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17071"/>
        <c:axId val="486934863"/>
      </c:scatterChart>
      <c:valAx>
        <c:axId val="49471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34863"/>
        <c:crosses val="autoZero"/>
        <c:crossBetween val="midCat"/>
      </c:valAx>
      <c:valAx>
        <c:axId val="48693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1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1111111111111269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RechargeEnergy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700</c:v>
                </c:pt>
                <c:pt idx="10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75-4A33-9148-E01E8F607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788191"/>
        <c:axId val="486937359"/>
      </c:scatterChart>
      <c:valAx>
        <c:axId val="51178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37359"/>
        <c:crosses val="autoZero"/>
        <c:crossBetween val="midCat"/>
      </c:valAx>
      <c:valAx>
        <c:axId val="48693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78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CinfigCost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Sheet1!$K$2:$K$12</c:f>
              <c:numCache>
                <c:formatCode>General</c:formatCode>
                <c:ptCount val="11"/>
                <c:pt idx="0">
                  <c:v>4500</c:v>
                </c:pt>
                <c:pt idx="1">
                  <c:v>2100</c:v>
                </c:pt>
                <c:pt idx="2">
                  <c:v>3400</c:v>
                </c:pt>
                <c:pt idx="3">
                  <c:v>2200</c:v>
                </c:pt>
                <c:pt idx="4">
                  <c:v>3240</c:v>
                </c:pt>
                <c:pt idx="5">
                  <c:v>2670</c:v>
                </c:pt>
                <c:pt idx="6">
                  <c:v>6408</c:v>
                </c:pt>
                <c:pt idx="7">
                  <c:v>5403</c:v>
                </c:pt>
                <c:pt idx="8">
                  <c:v>3480</c:v>
                </c:pt>
                <c:pt idx="9">
                  <c:v>1800</c:v>
                </c:pt>
                <c:pt idx="10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5-4C94-A9CB-6DECB5F7379A}"/>
            </c:ext>
          </c:extLst>
        </c:ser>
        <c:ser>
          <c:idx val="1"/>
          <c:order val="1"/>
          <c:tx>
            <c:v>DeviceCost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Sheet1!$M$2:$M$12</c:f>
              <c:numCache>
                <c:formatCode>General</c:formatCode>
                <c:ptCount val="11"/>
                <c:pt idx="0">
                  <c:v>4500</c:v>
                </c:pt>
                <c:pt idx="1">
                  <c:v>2100</c:v>
                </c:pt>
                <c:pt idx="2">
                  <c:v>3400</c:v>
                </c:pt>
                <c:pt idx="3">
                  <c:v>2200</c:v>
                </c:pt>
                <c:pt idx="4">
                  <c:v>3240</c:v>
                </c:pt>
                <c:pt idx="5">
                  <c:v>2670</c:v>
                </c:pt>
                <c:pt idx="6">
                  <c:v>6408</c:v>
                </c:pt>
                <c:pt idx="7">
                  <c:v>5403</c:v>
                </c:pt>
                <c:pt idx="8">
                  <c:v>3480</c:v>
                </c:pt>
                <c:pt idx="9">
                  <c:v>1800</c:v>
                </c:pt>
                <c:pt idx="10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5-4C94-A9CB-6DECB5F7379A}"/>
            </c:ext>
          </c:extLst>
        </c:ser>
        <c:ser>
          <c:idx val="2"/>
          <c:order val="2"/>
          <c:tx>
            <c:v>MaintianCost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Sheet1!$O$2:$O$12</c:f>
              <c:numCache>
                <c:formatCode>General</c:formatCode>
                <c:ptCount val="11"/>
                <c:pt idx="0">
                  <c:v>4500</c:v>
                </c:pt>
                <c:pt idx="1">
                  <c:v>2100</c:v>
                </c:pt>
                <c:pt idx="2">
                  <c:v>3400</c:v>
                </c:pt>
                <c:pt idx="3">
                  <c:v>2200</c:v>
                </c:pt>
                <c:pt idx="4">
                  <c:v>3240</c:v>
                </c:pt>
                <c:pt idx="5">
                  <c:v>2670</c:v>
                </c:pt>
                <c:pt idx="6">
                  <c:v>6408</c:v>
                </c:pt>
                <c:pt idx="7">
                  <c:v>5403</c:v>
                </c:pt>
                <c:pt idx="8">
                  <c:v>3480</c:v>
                </c:pt>
                <c:pt idx="9">
                  <c:v>1800</c:v>
                </c:pt>
                <c:pt idx="10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F5-4C94-A9CB-6DECB5F7379A}"/>
            </c:ext>
          </c:extLst>
        </c:ser>
        <c:ser>
          <c:idx val="3"/>
          <c:order val="3"/>
          <c:tx>
            <c:v>NodeCost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Sheet1!$Q$2:$Q$12</c:f>
              <c:numCache>
                <c:formatCode>General</c:formatCode>
                <c:ptCount val="11"/>
                <c:pt idx="0">
                  <c:v>340</c:v>
                </c:pt>
                <c:pt idx="1">
                  <c:v>100</c:v>
                </c:pt>
                <c:pt idx="2">
                  <c:v>76</c:v>
                </c:pt>
                <c:pt idx="3">
                  <c:v>180</c:v>
                </c:pt>
                <c:pt idx="4">
                  <c:v>130</c:v>
                </c:pt>
                <c:pt idx="5">
                  <c:v>125</c:v>
                </c:pt>
                <c:pt idx="6">
                  <c:v>179</c:v>
                </c:pt>
                <c:pt idx="7">
                  <c:v>90</c:v>
                </c:pt>
                <c:pt idx="8">
                  <c:v>340</c:v>
                </c:pt>
                <c:pt idx="9">
                  <c:v>123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5-4C94-A9CB-6DECB5F7379A}"/>
            </c:ext>
          </c:extLst>
        </c:ser>
        <c:ser>
          <c:idx val="4"/>
          <c:order val="4"/>
          <c:tx>
            <c:v>TotalCost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Sheet1!$S$2:$S$12</c:f>
              <c:numCache>
                <c:formatCode>General</c:formatCode>
                <c:ptCount val="11"/>
                <c:pt idx="0">
                  <c:v>13843.562948918625</c:v>
                </c:pt>
                <c:pt idx="1">
                  <c:v>6399.2773942055783</c:v>
                </c:pt>
                <c:pt idx="2">
                  <c:v>10275.080177972708</c:v>
                </c:pt>
                <c:pt idx="3">
                  <c:v>6780.1819363095483</c:v>
                </c:pt>
                <c:pt idx="4">
                  <c:v>9849.4728846924791</c:v>
                </c:pt>
                <c:pt idx="5">
                  <c:v>8134.5600636130685</c:v>
                </c:pt>
                <c:pt idx="6">
                  <c:v>19405.183722815214</c:v>
                </c:pt>
                <c:pt idx="7">
                  <c:v>16300.965797706029</c:v>
                </c:pt>
                <c:pt idx="8">
                  <c:v>10782.174096516015</c:v>
                </c:pt>
                <c:pt idx="9">
                  <c:v>5522.5374500604694</c:v>
                </c:pt>
                <c:pt idx="10">
                  <c:v>4919.5035297315708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5-4C94-A9CB-6DECB5F73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650687"/>
        <c:axId val="486934863"/>
      </c:lineChart>
      <c:catAx>
        <c:axId val="51965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34863"/>
        <c:crosses val="autoZero"/>
        <c:auto val="1"/>
        <c:lblAlgn val="ctr"/>
        <c:lblOffset val="100"/>
        <c:noMultiLvlLbl val="0"/>
      </c:catAx>
      <c:valAx>
        <c:axId val="48693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5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3</xdr:row>
      <xdr:rowOff>171450</xdr:rowOff>
    </xdr:from>
    <xdr:to>
      <xdr:col>11</xdr:col>
      <xdr:colOff>22860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F340F-7A99-40FC-A2E1-9E3604AB1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10</xdr:col>
      <xdr:colOff>304800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A9A989-9B9F-49BF-894F-3C28ADF3A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45720</xdr:colOff>
      <xdr:row>20</xdr:row>
      <xdr:rowOff>30480</xdr:rowOff>
    </xdr:from>
    <xdr:to>
      <xdr:col>19</xdr:col>
      <xdr:colOff>350520</xdr:colOff>
      <xdr:row>35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890846-0D87-44C4-8E03-99A6EC953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541020</xdr:colOff>
      <xdr:row>3</xdr:row>
      <xdr:rowOff>106680</xdr:rowOff>
    </xdr:from>
    <xdr:to>
      <xdr:col>19</xdr:col>
      <xdr:colOff>236220</xdr:colOff>
      <xdr:row>18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3B4AA5-4DD4-4557-A013-5E6CC1D73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0</xdr:row>
      <xdr:rowOff>45720</xdr:rowOff>
    </xdr:from>
    <xdr:to>
      <xdr:col>15</xdr:col>
      <xdr:colOff>251460</xdr:colOff>
      <xdr:row>15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26E013-E4AB-4D85-8353-08CFE720F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213360</xdr:colOff>
      <xdr:row>0</xdr:row>
      <xdr:rowOff>15240</xdr:rowOff>
    </xdr:from>
    <xdr:to>
      <xdr:col>7</xdr:col>
      <xdr:colOff>518160</xdr:colOff>
      <xdr:row>15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CAA81F-8F15-48F1-858E-86771D30F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99060</xdr:colOff>
      <xdr:row>15</xdr:row>
      <xdr:rowOff>83820</xdr:rowOff>
    </xdr:from>
    <xdr:to>
      <xdr:col>8</xdr:col>
      <xdr:colOff>403860</xdr:colOff>
      <xdr:row>30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2BEB43-3C8F-42B7-9064-A965667F7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541020</xdr:colOff>
      <xdr:row>15</xdr:row>
      <xdr:rowOff>121920</xdr:rowOff>
    </xdr:from>
    <xdr:to>
      <xdr:col>16</xdr:col>
      <xdr:colOff>236220</xdr:colOff>
      <xdr:row>30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1D7223-C2F3-4EC7-8F58-C8731A99A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3932.098091435182" createdVersion="6" refreshedVersion="6" minRefreshableVersion="3" recordCount="30" xr:uid="{E5B2957F-2C94-4A61-9CFF-58848AEB658D}">
  <cacheSource type="worksheet">
    <worksheetSource ref="A1:Q12" sheet="Sheet1"/>
  </cacheSource>
  <cacheFields count="9">
    <cacheField name="Node IP Add" numFmtId="0">
      <sharedItems/>
    </cacheField>
    <cacheField name="NodeType" numFmtId="0">
      <sharedItems count="3">
        <s v="Vehicle"/>
        <s v="RSU"/>
        <s v="BaseStation"/>
      </sharedItems>
    </cacheField>
    <cacheField name="TotalEnergy" numFmtId="0">
      <sharedItems containsSemiMixedTypes="0" containsString="0" containsNumber="1" minValue="120" maxValue="44895.01"/>
    </cacheField>
    <cacheField name="TotalCapacity" numFmtId="0">
      <sharedItems containsSemiMixedTypes="0" containsString="0" containsNumber="1" containsInteger="1" minValue="3" maxValue="23"/>
    </cacheField>
    <cacheField name="RechargeEnergy" numFmtId="0">
      <sharedItems containsSemiMixedTypes="0" containsString="0" containsNumber="1" containsInteger="1" minValue="0" maxValue="420"/>
    </cacheField>
    <cacheField name="ConfigCost" numFmtId="0">
      <sharedItems containsSemiMixedTypes="0" containsString="0" containsNumber="1" containsInteger="1" minValue="1100" maxValue="6708"/>
    </cacheField>
    <cacheField name="DeviceCost" numFmtId="0">
      <sharedItems containsSemiMixedTypes="0" containsString="0" containsNumber="1" containsInteger="1" minValue="1100" maxValue="6708"/>
    </cacheField>
    <cacheField name="MaintianPrice" numFmtId="0">
      <sharedItems containsSemiMixedTypes="0" containsString="0" containsNumber="1" containsInteger="1" minValue="1100" maxValue="6708"/>
    </cacheField>
    <cacheField name="NodeCost" numFmtId="0">
      <sharedItems containsSemiMixedTypes="0" containsString="0" containsNumber="1" containsInteger="1" minValue="23" maxValue="4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3932.121961458331" createdVersion="6" refreshedVersion="6" minRefreshableVersion="3" recordCount="30" xr:uid="{4A42F20D-A96D-4EE3-82DE-C1212DF32C58}">
  <cacheSource type="worksheet">
    <worksheetSource ref="A1:Q12" sheet="Sheet1"/>
  </cacheSource>
  <cacheFields count="10">
    <cacheField name="Node IP Add" numFmtId="0">
      <sharedItems/>
    </cacheField>
    <cacheField name="NodeType" numFmtId="0">
      <sharedItems/>
    </cacheField>
    <cacheField name="TotalEnergy" numFmtId="0">
      <sharedItems containsSemiMixedTypes="0" containsString="0" containsNumber="1" minValue="120" maxValue="44895.01"/>
    </cacheField>
    <cacheField name="TotalCapacity" numFmtId="0">
      <sharedItems containsSemiMixedTypes="0" containsString="0" containsNumber="1" containsInteger="1" minValue="3" maxValue="23"/>
    </cacheField>
    <cacheField name="Is rechargable" numFmtId="0">
      <sharedItems count="2">
        <s v="rechargable"/>
        <s v="No rechargable"/>
      </sharedItems>
    </cacheField>
    <cacheField name="RechargeEnergy" numFmtId="0">
      <sharedItems containsSemiMixedTypes="0" containsString="0" containsNumber="1" containsInteger="1" minValue="0" maxValue="420"/>
    </cacheField>
    <cacheField name="ConfigCost" numFmtId="0">
      <sharedItems containsSemiMixedTypes="0" containsString="0" containsNumber="1" containsInteger="1" minValue="1100" maxValue="6708"/>
    </cacheField>
    <cacheField name="DeviceCost" numFmtId="0">
      <sharedItems containsSemiMixedTypes="0" containsString="0" containsNumber="1" containsInteger="1" minValue="1100" maxValue="6708"/>
    </cacheField>
    <cacheField name="MaintianPrice" numFmtId="0">
      <sharedItems containsSemiMixedTypes="0" containsString="0" containsNumber="1" containsInteger="1" minValue="1100" maxValue="6708"/>
    </cacheField>
    <cacheField name="NodeCost" numFmtId="0">
      <sharedItems containsSemiMixedTypes="0" containsString="0" containsNumber="1" containsInteger="1" minValue="23" maxValue="4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92.168.1.223"/>
    <x v="0"/>
    <n v="5638.33"/>
    <n v="10"/>
    <n v="320"/>
    <n v="3400"/>
    <n v="3400"/>
    <n v="3400"/>
    <n v="220"/>
  </r>
  <r>
    <s v="173.192.82.195"/>
    <x v="1"/>
    <n v="160"/>
    <n v="18"/>
    <n v="0"/>
    <n v="2200"/>
    <n v="2200"/>
    <n v="2200"/>
    <n v="180"/>
  </r>
  <r>
    <s v="192.168.1.241"/>
    <x v="2"/>
    <n v="280"/>
    <n v="8"/>
    <n v="0"/>
    <n v="4500"/>
    <n v="4500"/>
    <n v="4500"/>
    <n v="340"/>
  </r>
  <r>
    <s v="52.8.186.218"/>
    <x v="0"/>
    <n v="2023.68"/>
    <n v="10"/>
    <n v="0"/>
    <n v="6408"/>
    <n v="6408"/>
    <n v="6408"/>
    <n v="179"/>
  </r>
  <r>
    <s v="149.171.189.1"/>
    <x v="1"/>
    <n v="170"/>
    <n v="12"/>
    <n v="0"/>
    <n v="3240"/>
    <n v="3240"/>
    <n v="3240"/>
    <n v="130"/>
  </r>
  <r>
    <s v="192.168.1.106"/>
    <x v="0"/>
    <n v="1369.43"/>
    <n v="12"/>
    <n v="0"/>
    <n v="1800"/>
    <n v="1800"/>
    <n v="1800"/>
    <n v="70"/>
  </r>
  <r>
    <s v="89.30.121.22"/>
    <x v="2"/>
    <n v="280"/>
    <n v="8"/>
    <n v="0"/>
    <n v="3500"/>
    <n v="3500"/>
    <n v="3500"/>
    <n v="350"/>
  </r>
  <r>
    <s v="173.223.175.181"/>
    <x v="2"/>
    <n v="270"/>
    <n v="23"/>
    <n v="0"/>
    <n v="2100"/>
    <n v="2100"/>
    <n v="2100"/>
    <n v="100"/>
  </r>
  <r>
    <s v="192.168.1.193"/>
    <x v="0"/>
    <n v="680.79"/>
    <n v="4"/>
    <n v="35"/>
    <n v="1800"/>
    <n v="1800"/>
    <n v="1800"/>
    <n v="123"/>
  </r>
  <r>
    <s v="149.171.28.12"/>
    <x v="2"/>
    <n v="130"/>
    <n v="18"/>
    <n v="0"/>
    <n v="3400"/>
    <n v="3400"/>
    <n v="3400"/>
    <n v="76"/>
  </r>
  <r>
    <s v="192.168.1.118"/>
    <x v="0"/>
    <n v="1341.43"/>
    <n v="8"/>
    <n v="0"/>
    <n v="5403"/>
    <n v="5403"/>
    <n v="5403"/>
    <n v="90"/>
  </r>
  <r>
    <s v="192.168.1.208"/>
    <x v="0"/>
    <n v="2096.4"/>
    <n v="5"/>
    <n v="65"/>
    <n v="1600"/>
    <n v="1600"/>
    <n v="1600"/>
    <n v="120"/>
  </r>
  <r>
    <s v="151.101.28.207"/>
    <x v="1"/>
    <n v="120"/>
    <n v="20"/>
    <n v="0"/>
    <n v="2780"/>
    <n v="2780"/>
    <n v="2780"/>
    <n v="320"/>
  </r>
  <r>
    <s v="104.98.30.155"/>
    <x v="0"/>
    <n v="1067.1400000000001"/>
    <n v="7"/>
    <n v="0"/>
    <n v="2540"/>
    <n v="2540"/>
    <n v="2540"/>
    <n v="94"/>
  </r>
  <r>
    <s v="179.60.193.36"/>
    <x v="0"/>
    <n v="597.47"/>
    <n v="3"/>
    <n v="0"/>
    <n v="2890"/>
    <n v="2890"/>
    <n v="2890"/>
    <n v="129"/>
  </r>
  <r>
    <s v="192.168.1.240"/>
    <x v="0"/>
    <n v="44895.01"/>
    <n v="11"/>
    <n v="23"/>
    <n v="1100"/>
    <n v="1100"/>
    <n v="1100"/>
    <n v="260"/>
  </r>
  <r>
    <s v="192.168.1.208"/>
    <x v="0"/>
    <n v="15285"/>
    <n v="10"/>
    <n v="34"/>
    <n v="6708"/>
    <n v="6708"/>
    <n v="6708"/>
    <n v="68"/>
  </r>
  <r>
    <s v="192.0.77.2"/>
    <x v="0"/>
    <n v="14996.3"/>
    <n v="14"/>
    <n v="420"/>
    <n v="1400"/>
    <n v="1400"/>
    <n v="1400"/>
    <n v="23"/>
  </r>
  <r>
    <s v="192.0.78.19"/>
    <x v="0"/>
    <n v="14834.45"/>
    <n v="9"/>
    <n v="400"/>
    <n v="3400"/>
    <n v="3400"/>
    <n v="3400"/>
    <n v="324"/>
  </r>
  <r>
    <s v="151.101.65.69"/>
    <x v="0"/>
    <n v="6434.4"/>
    <n v="4"/>
    <n v="150"/>
    <n v="2300"/>
    <n v="2300"/>
    <n v="2300"/>
    <n v="458"/>
  </r>
  <r>
    <s v="1.196.218.137"/>
    <x v="0"/>
    <n v="5288.95"/>
    <n v="3"/>
    <n v="0"/>
    <n v="3480"/>
    <n v="3480"/>
    <n v="3480"/>
    <n v="340"/>
  </r>
  <r>
    <s v="1.64.34.161"/>
    <x v="0"/>
    <n v="1621.73"/>
    <n v="11"/>
    <n v="0"/>
    <n v="1400"/>
    <n v="1400"/>
    <n v="1400"/>
    <n v="247"/>
  </r>
  <r>
    <s v="100.3.40.200"/>
    <x v="1"/>
    <n v="120"/>
    <n v="18"/>
    <n v="0"/>
    <n v="2670"/>
    <n v="2670"/>
    <n v="2670"/>
    <n v="125"/>
  </r>
  <r>
    <s v="101.100.143.97"/>
    <x v="0"/>
    <n v="1500.34"/>
    <n v="20"/>
    <n v="70"/>
    <n v="3450"/>
    <n v="3450"/>
    <n v="3450"/>
    <n v="74"/>
  </r>
  <r>
    <s v="104.98.5.24"/>
    <x v="0"/>
    <n v="1513.52"/>
    <n v="15"/>
    <n v="90"/>
    <n v="2980"/>
    <n v="2980"/>
    <n v="2980"/>
    <n v="67"/>
  </r>
  <r>
    <s v="216.58.199.33"/>
    <x v="0"/>
    <n v="1404.93"/>
    <n v="14"/>
    <n v="65"/>
    <n v="6532"/>
    <n v="6532"/>
    <n v="6532"/>
    <n v="90"/>
  </r>
  <r>
    <s v="99.76.206.51"/>
    <x v="1"/>
    <n v="130"/>
    <n v="23"/>
    <n v="0"/>
    <n v="1700"/>
    <n v="1700"/>
    <n v="1700"/>
    <n v="230"/>
  </r>
  <r>
    <s v="97.92.167.44"/>
    <x v="0"/>
    <n v="1235"/>
    <n v="10"/>
    <n v="53"/>
    <n v="3200"/>
    <n v="3200"/>
    <n v="3200"/>
    <n v="150"/>
  </r>
  <r>
    <s v="23.234.53.61"/>
    <x v="0"/>
    <n v="1228.18"/>
    <n v="8"/>
    <n v="260"/>
    <n v="2700"/>
    <n v="2700"/>
    <n v="2700"/>
    <n v="50"/>
  </r>
  <r>
    <s v="50.17.200.36"/>
    <x v="2"/>
    <n v="150"/>
    <n v="18"/>
    <n v="0"/>
    <n v="1760"/>
    <n v="1760"/>
    <n v="1760"/>
    <n v="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92.168.1.223"/>
    <s v="Vehicle"/>
    <n v="5638.33"/>
    <n v="10"/>
    <x v="0"/>
    <n v="320"/>
    <n v="3400"/>
    <n v="3400"/>
    <n v="3400"/>
    <n v="220"/>
  </r>
  <r>
    <s v="173.192.82.195"/>
    <s v="RSU"/>
    <n v="160"/>
    <n v="18"/>
    <x v="1"/>
    <n v="0"/>
    <n v="2200"/>
    <n v="2200"/>
    <n v="2200"/>
    <n v="180"/>
  </r>
  <r>
    <s v="192.168.1.241"/>
    <s v="BaseStation"/>
    <n v="280"/>
    <n v="8"/>
    <x v="1"/>
    <n v="0"/>
    <n v="4500"/>
    <n v="4500"/>
    <n v="4500"/>
    <n v="340"/>
  </r>
  <r>
    <s v="52.8.186.218"/>
    <s v="Vehicle"/>
    <n v="2023.68"/>
    <n v="10"/>
    <x v="1"/>
    <n v="0"/>
    <n v="6408"/>
    <n v="6408"/>
    <n v="6408"/>
    <n v="179"/>
  </r>
  <r>
    <s v="149.171.189.1"/>
    <s v="RSU"/>
    <n v="170"/>
    <n v="12"/>
    <x v="1"/>
    <n v="0"/>
    <n v="3240"/>
    <n v="3240"/>
    <n v="3240"/>
    <n v="130"/>
  </r>
  <r>
    <s v="192.168.1.106"/>
    <s v="Vehicle"/>
    <n v="1369.43"/>
    <n v="12"/>
    <x v="1"/>
    <n v="0"/>
    <n v="1800"/>
    <n v="1800"/>
    <n v="1800"/>
    <n v="70"/>
  </r>
  <r>
    <s v="89.30.121.22"/>
    <s v="BaseStation"/>
    <n v="280"/>
    <n v="8"/>
    <x v="1"/>
    <n v="0"/>
    <n v="3500"/>
    <n v="3500"/>
    <n v="3500"/>
    <n v="350"/>
  </r>
  <r>
    <s v="173.223.175.181"/>
    <s v="BaseStation"/>
    <n v="270"/>
    <n v="23"/>
    <x v="1"/>
    <n v="0"/>
    <n v="2100"/>
    <n v="2100"/>
    <n v="2100"/>
    <n v="100"/>
  </r>
  <r>
    <s v="192.168.1.193"/>
    <s v="Vehicle"/>
    <n v="680.79"/>
    <n v="4"/>
    <x v="0"/>
    <n v="35"/>
    <n v="1800"/>
    <n v="1800"/>
    <n v="1800"/>
    <n v="123"/>
  </r>
  <r>
    <s v="149.171.28.12"/>
    <s v="BaseStation"/>
    <n v="130"/>
    <n v="18"/>
    <x v="1"/>
    <n v="0"/>
    <n v="3400"/>
    <n v="3400"/>
    <n v="3400"/>
    <n v="76"/>
  </r>
  <r>
    <s v="192.168.1.118"/>
    <s v="Vehicle"/>
    <n v="1341.43"/>
    <n v="8"/>
    <x v="1"/>
    <n v="0"/>
    <n v="5403"/>
    <n v="5403"/>
    <n v="5403"/>
    <n v="90"/>
  </r>
  <r>
    <s v="192.168.1.208"/>
    <s v="Vehicle"/>
    <n v="2096.4"/>
    <n v="5"/>
    <x v="0"/>
    <n v="65"/>
    <n v="1600"/>
    <n v="1600"/>
    <n v="1600"/>
    <n v="120"/>
  </r>
  <r>
    <s v="151.101.28.207"/>
    <s v="RSU"/>
    <n v="120"/>
    <n v="20"/>
    <x v="1"/>
    <n v="0"/>
    <n v="2780"/>
    <n v="2780"/>
    <n v="2780"/>
    <n v="320"/>
  </r>
  <r>
    <s v="104.98.30.155"/>
    <s v="Vehicle"/>
    <n v="1067.1400000000001"/>
    <n v="7"/>
    <x v="1"/>
    <n v="0"/>
    <n v="2540"/>
    <n v="2540"/>
    <n v="2540"/>
    <n v="94"/>
  </r>
  <r>
    <s v="179.60.193.36"/>
    <s v="Vehicle"/>
    <n v="597.47"/>
    <n v="3"/>
    <x v="1"/>
    <n v="0"/>
    <n v="2890"/>
    <n v="2890"/>
    <n v="2890"/>
    <n v="129"/>
  </r>
  <r>
    <s v="192.168.1.240"/>
    <s v="Vehicle"/>
    <n v="44895.01"/>
    <n v="11"/>
    <x v="0"/>
    <n v="23"/>
    <n v="1100"/>
    <n v="1100"/>
    <n v="1100"/>
    <n v="260"/>
  </r>
  <r>
    <s v="192.168.1.208"/>
    <s v="Vehicle"/>
    <n v="15285"/>
    <n v="10"/>
    <x v="0"/>
    <n v="34"/>
    <n v="6708"/>
    <n v="6708"/>
    <n v="6708"/>
    <n v="68"/>
  </r>
  <r>
    <s v="192.0.77.2"/>
    <s v="Vehicle"/>
    <n v="14996.3"/>
    <n v="14"/>
    <x v="0"/>
    <n v="420"/>
    <n v="1400"/>
    <n v="1400"/>
    <n v="1400"/>
    <n v="23"/>
  </r>
  <r>
    <s v="192.0.78.19"/>
    <s v="Vehicle"/>
    <n v="14834.45"/>
    <n v="9"/>
    <x v="0"/>
    <n v="400"/>
    <n v="3400"/>
    <n v="3400"/>
    <n v="3400"/>
    <n v="324"/>
  </r>
  <r>
    <s v="151.101.65.69"/>
    <s v="Vehicle"/>
    <n v="6434.4"/>
    <n v="4"/>
    <x v="0"/>
    <n v="150"/>
    <n v="2300"/>
    <n v="2300"/>
    <n v="2300"/>
    <n v="458"/>
  </r>
  <r>
    <s v="1.196.218.137"/>
    <s v="Vehicle"/>
    <n v="5288.95"/>
    <n v="3"/>
    <x v="1"/>
    <n v="0"/>
    <n v="3480"/>
    <n v="3480"/>
    <n v="3480"/>
    <n v="340"/>
  </r>
  <r>
    <s v="1.64.34.161"/>
    <s v="Vehicle"/>
    <n v="1621.73"/>
    <n v="11"/>
    <x v="1"/>
    <n v="0"/>
    <n v="1400"/>
    <n v="1400"/>
    <n v="1400"/>
    <n v="247"/>
  </r>
  <r>
    <s v="100.3.40.200"/>
    <s v="RSU"/>
    <n v="120"/>
    <n v="18"/>
    <x v="1"/>
    <n v="0"/>
    <n v="2670"/>
    <n v="2670"/>
    <n v="2670"/>
    <n v="125"/>
  </r>
  <r>
    <s v="101.100.143.97"/>
    <s v="Vehicle"/>
    <n v="1500.34"/>
    <n v="20"/>
    <x v="0"/>
    <n v="70"/>
    <n v="3450"/>
    <n v="3450"/>
    <n v="3450"/>
    <n v="74"/>
  </r>
  <r>
    <s v="104.98.5.24"/>
    <s v="Vehicle"/>
    <n v="1513.52"/>
    <n v="15"/>
    <x v="0"/>
    <n v="90"/>
    <n v="2980"/>
    <n v="2980"/>
    <n v="2980"/>
    <n v="67"/>
  </r>
  <r>
    <s v="216.58.199.33"/>
    <s v="Vehicle"/>
    <n v="1404.93"/>
    <n v="14"/>
    <x v="0"/>
    <n v="65"/>
    <n v="6532"/>
    <n v="6532"/>
    <n v="6532"/>
    <n v="90"/>
  </r>
  <r>
    <s v="99.76.206.51"/>
    <s v="RSU"/>
    <n v="130"/>
    <n v="23"/>
    <x v="1"/>
    <n v="0"/>
    <n v="1700"/>
    <n v="1700"/>
    <n v="1700"/>
    <n v="230"/>
  </r>
  <r>
    <s v="97.92.167.44"/>
    <s v="Vehicle"/>
    <n v="1235"/>
    <n v="10"/>
    <x v="0"/>
    <n v="53"/>
    <n v="3200"/>
    <n v="3200"/>
    <n v="3200"/>
    <n v="150"/>
  </r>
  <r>
    <s v="23.234.53.61"/>
    <s v="Vehicle"/>
    <n v="1228.18"/>
    <n v="8"/>
    <x v="0"/>
    <n v="260"/>
    <n v="2700"/>
    <n v="2700"/>
    <n v="2700"/>
    <n v="50"/>
  </r>
  <r>
    <s v="50.17.200.36"/>
    <s v="BaseStation"/>
    <n v="150"/>
    <n v="18"/>
    <x v="1"/>
    <n v="0"/>
    <n v="1760"/>
    <n v="1760"/>
    <n v="1760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E3537-0F9C-4869-9424-FA23201ADA45}" name="PivotTable7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2">
  <location ref="A3:B6" firstHeaderRow="1" firstDataRow="1" firstDataCol="1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Count of NodeType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DD152-2756-4FAF-A30D-E4E2ACE5D4FD}" name="PivotTable2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A38:B40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Count of Is rechargable" fld="4" subtotal="count" baseField="0" baseItem="0"/>
  </dataField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7709-4856-47F4-BA89-826CE0E28AF2}">
  <dimension ref="A1:S14"/>
  <sheetViews>
    <sheetView tabSelected="1" zoomScale="90" workbookViewId="0">
      <selection activeCell="A13" sqref="A13:XFD17"/>
    </sheetView>
  </sheetViews>
  <sheetFormatPr defaultRowHeight="14.4" x14ac:dyDescent="0.3"/>
  <cols>
    <col min="1" max="1" width="50.44140625" customWidth="1"/>
    <col min="2" max="2" width="15.6640625" style="6" customWidth="1"/>
    <col min="3" max="3" width="15.6640625" customWidth="1"/>
    <col min="4" max="5" width="21.6640625" customWidth="1"/>
    <col min="6" max="6" width="25" customWidth="1"/>
    <col min="7" max="10" width="28.109375" customWidth="1"/>
    <col min="11" max="11" width="12.33203125" customWidth="1"/>
    <col min="12" max="12" width="17.109375" customWidth="1"/>
    <col min="13" max="14" width="12" customWidth="1"/>
    <col min="15" max="16" width="17.44140625" customWidth="1"/>
    <col min="17" max="18" width="16.33203125" customWidth="1"/>
    <col min="19" max="19" width="24.5546875" customWidth="1"/>
    <col min="20" max="20" width="28.5546875" customWidth="1"/>
  </cols>
  <sheetData>
    <row r="1" spans="1:19" x14ac:dyDescent="0.3">
      <c r="A1" t="s">
        <v>0</v>
      </c>
      <c r="B1" s="6" t="s">
        <v>1</v>
      </c>
      <c r="C1" t="s">
        <v>18</v>
      </c>
      <c r="D1" t="s">
        <v>6</v>
      </c>
      <c r="E1" t="s">
        <v>19</v>
      </c>
      <c r="F1" t="s">
        <v>7</v>
      </c>
      <c r="G1" t="s">
        <v>14</v>
      </c>
      <c r="H1" t="s">
        <v>20</v>
      </c>
      <c r="I1" t="s">
        <v>8</v>
      </c>
      <c r="J1" t="s">
        <v>21</v>
      </c>
      <c r="K1" t="s">
        <v>9</v>
      </c>
      <c r="L1" t="s">
        <v>22</v>
      </c>
      <c r="M1" t="s">
        <v>10</v>
      </c>
      <c r="N1" t="s">
        <v>23</v>
      </c>
      <c r="O1" t="s">
        <v>5</v>
      </c>
      <c r="P1" t="s">
        <v>24</v>
      </c>
      <c r="Q1" t="s">
        <v>11</v>
      </c>
      <c r="R1" t="s">
        <v>19</v>
      </c>
      <c r="S1" t="s">
        <v>17</v>
      </c>
    </row>
    <row r="2" spans="1:19" x14ac:dyDescent="0.3">
      <c r="A2">
        <v>1</v>
      </c>
      <c r="B2" s="6" t="s">
        <v>4</v>
      </c>
      <c r="C2">
        <f>STANDARDIZE(D2,D13,D14)</f>
        <v>-0.5761470048593581</v>
      </c>
      <c r="D2">
        <v>280</v>
      </c>
      <c r="E2">
        <f>ABS(STANDARDIZE(F2,F13,F14))</f>
        <v>0.55022433178352281</v>
      </c>
      <c r="F2">
        <v>8</v>
      </c>
      <c r="G2" t="s">
        <v>13</v>
      </c>
      <c r="H2">
        <f>STANDARDIZE(I2,I13,I14)</f>
        <v>-0.34732385068302646</v>
      </c>
      <c r="I2">
        <v>0</v>
      </c>
      <c r="J2">
        <f>STANDARDIZE(K2,K13,K14)</f>
        <v>0.78596420056793559</v>
      </c>
      <c r="K2">
        <v>4500</v>
      </c>
      <c r="L2" s="8">
        <f>STANDARDIZE(M2,M13,M14)</f>
        <v>0.78596420056793559</v>
      </c>
      <c r="M2">
        <v>4500</v>
      </c>
      <c r="N2">
        <f>STANDARDIZE(O2,O13,O14)</f>
        <v>0.78596420056793559</v>
      </c>
      <c r="O2">
        <v>4500</v>
      </c>
      <c r="P2">
        <f>STANDARDIZE(Q2,Q13,Q14)</f>
        <v>1.9910205174890769</v>
      </c>
      <c r="Q2">
        <v>340</v>
      </c>
      <c r="R2">
        <f>STANDARDIZE(S2,S13,S14)</f>
        <v>0.82222723737357839</v>
      </c>
      <c r="S2" s="3">
        <f t="shared" ref="S2:S12" si="0">SUM(K2:Q2)</f>
        <v>13843.562948918625</v>
      </c>
    </row>
    <row r="3" spans="1:19" x14ac:dyDescent="0.3">
      <c r="A3">
        <v>2</v>
      </c>
      <c r="B3" s="6" t="s">
        <v>4</v>
      </c>
      <c r="C3">
        <f>STANDARDIZE(D3,D13,D14)</f>
        <v>-0.58283137353801651</v>
      </c>
      <c r="D3">
        <v>270</v>
      </c>
      <c r="E3">
        <f>STANDARDIZE(F3,F13,F14)</f>
        <v>1.7776478411467662</v>
      </c>
      <c r="F3">
        <v>23</v>
      </c>
      <c r="G3" t="s">
        <v>13</v>
      </c>
      <c r="H3">
        <f>STANDARDIZE(I3,I13,I14)</f>
        <v>-0.34732385068302646</v>
      </c>
      <c r="I3">
        <v>0</v>
      </c>
      <c r="J3">
        <f>STANDARDIZE(K3,K13,K14)</f>
        <v>-0.84797980250266047</v>
      </c>
      <c r="K3">
        <v>2100</v>
      </c>
      <c r="L3" s="8">
        <f>ABS(STANDARDIZE(M3,M13,M14))</f>
        <v>0.84797980250266047</v>
      </c>
      <c r="M3">
        <v>2100</v>
      </c>
      <c r="N3">
        <f>STANDARDIZE(O3,O13,O14)</f>
        <v>-0.84797980250266047</v>
      </c>
      <c r="O3">
        <v>2100</v>
      </c>
      <c r="P3">
        <f>STANDARDIZE(Q3,Q13,Q14)</f>
        <v>-0.72260579442169381</v>
      </c>
      <c r="Q3">
        <v>100</v>
      </c>
      <c r="R3">
        <f>STANDARDIZE(S3,S13,S14)</f>
        <v>-0.85821688495748316</v>
      </c>
      <c r="S3" s="3">
        <f t="shared" si="0"/>
        <v>6399.2773942055783</v>
      </c>
    </row>
    <row r="4" spans="1:19" x14ac:dyDescent="0.3">
      <c r="A4">
        <v>3</v>
      </c>
      <c r="B4" s="6" t="s">
        <v>4</v>
      </c>
      <c r="C4">
        <f>STANDARDIZE(D4,D13,D14)</f>
        <v>-0.67641253503923326</v>
      </c>
      <c r="D4">
        <v>130</v>
      </c>
      <c r="E4">
        <f>STANDARDIZE(F4,F13,F14)</f>
        <v>1.0016904501700032</v>
      </c>
      <c r="F4">
        <v>18</v>
      </c>
      <c r="G4" t="s">
        <v>13</v>
      </c>
      <c r="H4">
        <f>STANDARDIZE(I4,I13,I14)</f>
        <v>-0.34732385068302646</v>
      </c>
      <c r="I4">
        <v>0</v>
      </c>
      <c r="J4">
        <f>STANDARDIZE(K4,K13,K14)</f>
        <v>3.7073199160579086E-2</v>
      </c>
      <c r="K4">
        <v>3400</v>
      </c>
      <c r="L4" s="8">
        <f>STANDARDIZE(M4,M13,M14)</f>
        <v>3.7073199160579086E-2</v>
      </c>
      <c r="M4">
        <v>3400</v>
      </c>
      <c r="N4">
        <f>STANDARDIZE(O4,O13,O14)</f>
        <v>3.7073199160579086E-2</v>
      </c>
      <c r="O4">
        <v>3400</v>
      </c>
      <c r="P4">
        <f>STANDARDIZE(Q4,Q13,Q14)</f>
        <v>-0.99396842561277088</v>
      </c>
      <c r="Q4">
        <v>76</v>
      </c>
      <c r="R4">
        <f>STANDARDIZE(S4,S13,S14)</f>
        <v>1.6691789545519222E-2</v>
      </c>
      <c r="S4" s="3">
        <f t="shared" si="0"/>
        <v>10275.080177972708</v>
      </c>
    </row>
    <row r="5" spans="1:19" x14ac:dyDescent="0.3">
      <c r="A5">
        <v>4</v>
      </c>
      <c r="B5" s="6" t="s">
        <v>4</v>
      </c>
      <c r="C5">
        <f>STANDARDIZE(D5,D13,D14)</f>
        <v>-0.65635942900325828</v>
      </c>
      <c r="D5">
        <v>160</v>
      </c>
      <c r="E5">
        <f>STANDARDIZE(F5,F13,F14)</f>
        <v>1.0016904501700032</v>
      </c>
      <c r="F5">
        <v>18</v>
      </c>
      <c r="G5" t="s">
        <v>13</v>
      </c>
      <c r="H5">
        <f>STANDARDIZE(I5,I13,I14)</f>
        <v>-0.34732385068302646</v>
      </c>
      <c r="I5">
        <v>0</v>
      </c>
      <c r="J5">
        <f>STANDARDIZE(K5,K13,K14)</f>
        <v>-0.77989880237471898</v>
      </c>
      <c r="K5">
        <v>2200</v>
      </c>
      <c r="L5" s="8">
        <f>ABS(STANDARDIZE(M5,M13,M14))</f>
        <v>0.77989880237471898</v>
      </c>
      <c r="M5">
        <v>2200</v>
      </c>
      <c r="N5">
        <f>STANDARDIZE(O5,O13,O14)</f>
        <v>-0.77989880237471898</v>
      </c>
      <c r="O5">
        <v>2200</v>
      </c>
      <c r="P5">
        <f>STANDARDIZE(Q5,Q13,Q14)</f>
        <v>0.18193630954856307</v>
      </c>
      <c r="Q5">
        <v>180</v>
      </c>
      <c r="R5">
        <f>STANDARDIZE(S5,S13,S14)</f>
        <v>-0.77223297229811794</v>
      </c>
      <c r="S5" s="3">
        <f t="shared" si="0"/>
        <v>6780.1819363095483</v>
      </c>
    </row>
    <row r="6" spans="1:19" x14ac:dyDescent="0.3">
      <c r="A6">
        <v>5</v>
      </c>
      <c r="B6" s="6" t="s">
        <v>2</v>
      </c>
      <c r="C6">
        <f>STANDARDIZE(D6,D13,D14)</f>
        <v>-0.64967506032459987</v>
      </c>
      <c r="D6">
        <v>170</v>
      </c>
      <c r="E6">
        <f>STANDARDIZE(F6,F13,F14)</f>
        <v>7.0541580997887626E-2</v>
      </c>
      <c r="F6">
        <v>12</v>
      </c>
      <c r="G6" t="s">
        <v>13</v>
      </c>
      <c r="H6">
        <f>STANDARDIZE(I6,I13,I14)</f>
        <v>-0.34732385068302646</v>
      </c>
      <c r="I6">
        <v>0</v>
      </c>
      <c r="J6">
        <f>STANDARDIZE(K6,K13,K14)</f>
        <v>-7.1856401044127327E-2</v>
      </c>
      <c r="K6">
        <v>3240</v>
      </c>
      <c r="L6" s="8">
        <f>STANDARDIZE(M6,M13,M14)</f>
        <v>-7.1856401044127327E-2</v>
      </c>
      <c r="M6">
        <v>3240</v>
      </c>
      <c r="N6">
        <f>STANDARDIZE(O6,O13,O14)</f>
        <v>-7.1856401044127327E-2</v>
      </c>
      <c r="O6">
        <v>3240</v>
      </c>
      <c r="P6">
        <f>STANDARDIZE(Q6,Q13,Q14)</f>
        <v>-0.38340250543284748</v>
      </c>
      <c r="Q6">
        <v>130</v>
      </c>
      <c r="R6">
        <f>STANDARDIZE(S6,S13,S14)</f>
        <v>-7.9383148627854241E-2</v>
      </c>
      <c r="S6" s="3">
        <f t="shared" si="0"/>
        <v>9849.4728846924791</v>
      </c>
    </row>
    <row r="7" spans="1:19" x14ac:dyDescent="0.3">
      <c r="A7">
        <v>6</v>
      </c>
      <c r="B7" s="6" t="s">
        <v>2</v>
      </c>
      <c r="C7">
        <f>STANDARDIZE(D7,D13,D14)</f>
        <v>-0.68309690371789156</v>
      </c>
      <c r="D7">
        <v>120</v>
      </c>
      <c r="E7">
        <f>STANDARDIZE(F7,F13,F14)</f>
        <v>1.0016904501700032</v>
      </c>
      <c r="F7">
        <v>18</v>
      </c>
      <c r="G7" t="s">
        <v>13</v>
      </c>
      <c r="H7">
        <f>STANDARDIZE(I7,I13,I14)</f>
        <v>-0.34732385068302646</v>
      </c>
      <c r="I7">
        <v>0</v>
      </c>
      <c r="J7">
        <f>STANDARDIZE(K7,K13,K14)</f>
        <v>-0.45991810177339387</v>
      </c>
      <c r="K7">
        <v>2670</v>
      </c>
      <c r="L7" s="8">
        <f>ABS(STANDARDIZE(M7,M13,M14))</f>
        <v>0.45991810177339387</v>
      </c>
      <c r="M7">
        <v>2670</v>
      </c>
      <c r="N7">
        <f>STANDARDIZE(O7,O13,O14)</f>
        <v>-0.45991810177339387</v>
      </c>
      <c r="O7">
        <v>2670</v>
      </c>
      <c r="P7">
        <f>STANDARDIZE(Q7,Q13,Q14)</f>
        <v>-0.43993638693098858</v>
      </c>
      <c r="Q7">
        <v>125</v>
      </c>
      <c r="R7">
        <f>STANDARDIZE(S7,S13,S14)</f>
        <v>-0.46650091154985435</v>
      </c>
      <c r="S7" s="3">
        <f t="shared" si="0"/>
        <v>8134.5600636130685</v>
      </c>
    </row>
    <row r="8" spans="1:19" s="4" customFormat="1" x14ac:dyDescent="0.3">
      <c r="A8">
        <v>7</v>
      </c>
      <c r="B8" s="6" t="s">
        <v>2</v>
      </c>
      <c r="C8">
        <f>STANDARDIZE(D8,D13,D14)</f>
        <v>0.58939299290093938</v>
      </c>
      <c r="D8">
        <v>2023.68</v>
      </c>
      <c r="E8">
        <f>ABS(STANDARDIZE(F8,F13,F14))</f>
        <v>0.23984137539281758</v>
      </c>
      <c r="F8">
        <v>10</v>
      </c>
      <c r="G8" t="s">
        <v>13</v>
      </c>
      <c r="H8">
        <f>STANDARDIZE(I8,I13,I14)</f>
        <v>-0.34732385068302646</v>
      </c>
      <c r="I8">
        <v>0</v>
      </c>
      <c r="J8">
        <f>STANDARDIZE(K8,K13,K14)</f>
        <v>2.0849496830090595</v>
      </c>
      <c r="K8">
        <v>6408</v>
      </c>
      <c r="L8" s="8">
        <f>STANDARDIZE(M8,M13,M14)</f>
        <v>2.0849496830090595</v>
      </c>
      <c r="M8">
        <v>6408</v>
      </c>
      <c r="N8">
        <f>STANDARDIZE(O6,O13,O14)</f>
        <v>-7.1856401044127327E-2</v>
      </c>
      <c r="O8">
        <v>6408</v>
      </c>
      <c r="P8">
        <f>STANDARDIZE(Q8,Q13,Q14)</f>
        <v>0.17062953324893484</v>
      </c>
      <c r="Q8">
        <v>179</v>
      </c>
      <c r="R8">
        <f>STANDARDIZE(S8,S13,S14)</f>
        <v>2.0776859206063594</v>
      </c>
      <c r="S8" s="3">
        <f t="shared" si="0"/>
        <v>19405.183722815214</v>
      </c>
    </row>
    <row r="9" spans="1:19" x14ac:dyDescent="0.3">
      <c r="A9">
        <v>8</v>
      </c>
      <c r="B9" s="6" t="s">
        <v>2</v>
      </c>
      <c r="C9">
        <f>STANDARDIZE(D9,D13,D14)</f>
        <v>0.13335193979947413</v>
      </c>
      <c r="D9">
        <v>1341.43</v>
      </c>
      <c r="E9">
        <f>ABS(STANDARDIZE(F9,F13,F14))</f>
        <v>0.55022433178352281</v>
      </c>
      <c r="F9">
        <v>8</v>
      </c>
      <c r="G9" t="s">
        <v>13</v>
      </c>
      <c r="H9">
        <f>STANDARDIZE(I9,I13,I14)</f>
        <v>-0.34732385068302646</v>
      </c>
      <c r="I9">
        <v>0</v>
      </c>
      <c r="J9">
        <f>STANDARDIZE(K9,K13,K14)</f>
        <v>1.4007356317232473</v>
      </c>
      <c r="K9">
        <v>5403</v>
      </c>
      <c r="L9" s="8">
        <f>STANDARDIZE(M9,M13,M14)</f>
        <v>1.4007356317232473</v>
      </c>
      <c r="M9">
        <v>5403</v>
      </c>
      <c r="N9">
        <f>STANDARDIZE(O9,O13,O14)</f>
        <v>1.4007356317232473</v>
      </c>
      <c r="O9">
        <v>5403</v>
      </c>
      <c r="P9">
        <f>STANDARDIZE(Q9,Q13,Q14)</f>
        <v>-0.835673557417976</v>
      </c>
      <c r="Q9">
        <v>90</v>
      </c>
      <c r="R9">
        <f>STANDARDIZE(S9,S13,S14)</f>
        <v>1.3769518167967787</v>
      </c>
      <c r="S9" s="3">
        <f t="shared" si="0"/>
        <v>16300.965797706029</v>
      </c>
    </row>
    <row r="10" spans="1:19" x14ac:dyDescent="0.3">
      <c r="A10">
        <v>9</v>
      </c>
      <c r="B10" s="6" t="s">
        <v>2</v>
      </c>
      <c r="C10">
        <f>STANDARDIZE(D10,D13,D14)</f>
        <v>2.7720198444372115</v>
      </c>
      <c r="D10">
        <v>5288.95</v>
      </c>
      <c r="E10">
        <f>ABS(STANDARDIZE(F10,F13,F14))</f>
        <v>1.3261817227602859</v>
      </c>
      <c r="F10">
        <v>3</v>
      </c>
      <c r="G10" t="s">
        <v>13</v>
      </c>
      <c r="H10">
        <f>STANDARDIZE(I10,I13,I14)</f>
        <v>-0.34732385068302646</v>
      </c>
      <c r="I10">
        <v>0</v>
      </c>
      <c r="J10">
        <f>STANDARDIZE(K10,K13,K14)</f>
        <v>9.1537999262932282E-2</v>
      </c>
      <c r="K10">
        <v>3480</v>
      </c>
      <c r="L10" s="8">
        <f>STANDARDIZE(M10,M13,M14)</f>
        <v>9.1537999262932282E-2</v>
      </c>
      <c r="M10">
        <v>3480</v>
      </c>
      <c r="N10">
        <f>STANDARDIZE(O10,O13,O14)</f>
        <v>9.1537999262932282E-2</v>
      </c>
      <c r="O10">
        <v>3480</v>
      </c>
      <c r="P10">
        <f>STANDARDIZE(Q10,Q13,Q14)</f>
        <v>1.9910205174890769</v>
      </c>
      <c r="Q10">
        <v>340</v>
      </c>
      <c r="R10">
        <f>STANDARDIZE(S10,S13,S14)</f>
        <v>0.1311612021738979</v>
      </c>
      <c r="S10" s="3">
        <f t="shared" si="0"/>
        <v>10782.174096516015</v>
      </c>
    </row>
    <row r="11" spans="1:19" s="4" customFormat="1" x14ac:dyDescent="0.3">
      <c r="A11" s="4">
        <v>10</v>
      </c>
      <c r="B11" s="7" t="s">
        <v>2</v>
      </c>
      <c r="C11" s="4">
        <f>STANDARDIZE(D11,D13,D14)</f>
        <v>-0.30824419258741054</v>
      </c>
      <c r="D11" s="4">
        <v>680.79</v>
      </c>
      <c r="E11" s="4">
        <f>ABS(STANDARDIZE(F11,F13,F14))</f>
        <v>1.1709902445649332</v>
      </c>
      <c r="F11" s="4">
        <v>4</v>
      </c>
      <c r="G11" s="4" t="s">
        <v>15</v>
      </c>
      <c r="H11" s="4">
        <f>STANDARDIZE(I11,I13,I14)</f>
        <v>3.1486155614206384</v>
      </c>
      <c r="I11" s="4">
        <v>700</v>
      </c>
      <c r="J11" s="4">
        <f>STANDARDIZE(K11,K13,K14)</f>
        <v>-1.0522228028864851</v>
      </c>
      <c r="K11" s="4">
        <v>1800</v>
      </c>
      <c r="L11" s="9">
        <f>ABS(STANDARDIZE(M11,M13,M14))</f>
        <v>1.0522228028864851</v>
      </c>
      <c r="M11" s="4">
        <v>1800</v>
      </c>
      <c r="N11" s="4">
        <f>STANDARDIZE(O11,O13,O14)</f>
        <v>-1.0522228028864851</v>
      </c>
      <c r="O11" s="4">
        <v>1800</v>
      </c>
      <c r="P11" s="4">
        <f>STANDARDIZE(Q11,Q13,Q14)</f>
        <v>-0.46254993953024498</v>
      </c>
      <c r="Q11" s="4">
        <v>123</v>
      </c>
      <c r="R11" s="4">
        <f>STANDARDIZE(S11,S13,S14)</f>
        <v>-1.0561287564356996</v>
      </c>
      <c r="S11" s="5">
        <f t="shared" si="0"/>
        <v>5522.5374500604694</v>
      </c>
    </row>
    <row r="12" spans="1:19" x14ac:dyDescent="0.3">
      <c r="A12">
        <v>11</v>
      </c>
      <c r="B12" s="6" t="s">
        <v>2</v>
      </c>
      <c r="C12">
        <f>STANDARDIZE(D12,D13,D14)</f>
        <v>0.63800172193214288</v>
      </c>
      <c r="D12">
        <v>2096.4</v>
      </c>
      <c r="E12">
        <f>ABS(STANDARDIZE(F12,F13,F14))</f>
        <v>1.0157987663695807</v>
      </c>
      <c r="F12">
        <v>5</v>
      </c>
      <c r="G12" t="s">
        <v>15</v>
      </c>
      <c r="H12">
        <f>STANDARDIZE(I12,I13,I14)</f>
        <v>-2.2700905273400428E-2</v>
      </c>
      <c r="I12">
        <v>65</v>
      </c>
      <c r="J12">
        <f>STANDARDIZE(K12,K13,K14)</f>
        <v>-1.1883848031423681</v>
      </c>
      <c r="K12">
        <v>1600</v>
      </c>
      <c r="L12" s="8">
        <f>ABS(STANDARDIZE(M12,M13,M14))</f>
        <v>1.1883848031423681</v>
      </c>
      <c r="M12">
        <v>1600</v>
      </c>
      <c r="N12">
        <f>STANDARDIZE(O12,O13,O14)</f>
        <v>-1.1883848031423681</v>
      </c>
      <c r="O12">
        <v>1600</v>
      </c>
      <c r="P12">
        <f>STANDARDIZE(Q12,Q13,Q14)</f>
        <v>-0.49647026842912961</v>
      </c>
      <c r="Q12">
        <v>120</v>
      </c>
      <c r="R12">
        <f>STANDARDIZE(S12,S13,S14)</f>
        <v>-1.1922552926271257</v>
      </c>
      <c r="S12" s="3">
        <f t="shared" si="0"/>
        <v>4919.5035297315708</v>
      </c>
    </row>
    <row r="13" spans="1:19" x14ac:dyDescent="0.3">
      <c r="A13">
        <v>0</v>
      </c>
      <c r="B13" s="6" t="s">
        <v>25</v>
      </c>
      <c r="C13">
        <v>0</v>
      </c>
      <c r="D13">
        <f>AVERAGE(D2:D12)</f>
        <v>1141.9318181818182</v>
      </c>
      <c r="E13">
        <v>0</v>
      </c>
      <c r="F13">
        <f>AVERAGE(F2:F12)</f>
        <v>11.545454545454545</v>
      </c>
      <c r="G13">
        <v>0</v>
      </c>
      <c r="H13">
        <v>0</v>
      </c>
      <c r="I13">
        <f>AVERAGE(I2:I12)</f>
        <v>69.545454545454547</v>
      </c>
      <c r="J13">
        <v>0</v>
      </c>
      <c r="K13">
        <f>AVERAGE(K2:K12)</f>
        <v>3345.5454545454545</v>
      </c>
      <c r="L13" s="8">
        <v>0</v>
      </c>
      <c r="M13">
        <f>AVERAGE(M2:M12)</f>
        <v>3345.5454545454545</v>
      </c>
      <c r="N13">
        <v>0</v>
      </c>
      <c r="O13">
        <f>AVERAGE(O2:O12)</f>
        <v>3345.5454545454545</v>
      </c>
      <c r="P13">
        <v>0</v>
      </c>
      <c r="Q13">
        <f>AVERAGE(Q2:Q12)</f>
        <v>163.90909090909091</v>
      </c>
      <c r="R13">
        <v>0</v>
      </c>
      <c r="S13" s="3">
        <f>AVERAGE(S2:S12)</f>
        <v>10201.136363867392</v>
      </c>
    </row>
    <row r="14" spans="1:19" x14ac:dyDescent="0.3">
      <c r="A14">
        <v>0</v>
      </c>
      <c r="B14" s="6" t="s">
        <v>25</v>
      </c>
      <c r="C14">
        <v>0</v>
      </c>
      <c r="D14">
        <f>_xlfn.STDEV.P(D2:D12)</f>
        <v>1496.0275952353902</v>
      </c>
      <c r="E14">
        <v>0</v>
      </c>
      <c r="F14">
        <f>_xlfn.STDEV.P(F2:F12)</f>
        <v>6.4436527806070361</v>
      </c>
      <c r="G14">
        <v>0</v>
      </c>
      <c r="H14">
        <v>0</v>
      </c>
      <c r="I14">
        <f>_xlfn.STDEV.P(I2:I12)</f>
        <v>200.23230310469779</v>
      </c>
      <c r="J14">
        <v>0</v>
      </c>
      <c r="K14">
        <f>_xlfn.STDEV.P(K2:K12)</f>
        <v>1468.8385865670978</v>
      </c>
      <c r="L14" s="8">
        <v>0</v>
      </c>
      <c r="M14">
        <f>_xlfn.STDEV.P(M2:M12)</f>
        <v>1468.8385865670978</v>
      </c>
      <c r="N14">
        <v>0</v>
      </c>
      <c r="O14">
        <f>_xlfn.STDEV.P(O2:O12)</f>
        <v>1468.8385865670978</v>
      </c>
      <c r="P14">
        <v>0</v>
      </c>
      <c r="Q14">
        <f>_xlfn.STDEV.P(Q2:Q12)</f>
        <v>88.442538660014165</v>
      </c>
      <c r="R14">
        <v>0</v>
      </c>
      <c r="S14" s="3">
        <f>_xlfn.STDEV.P(S2:S12)</f>
        <v>4429.9512585914235</v>
      </c>
    </row>
  </sheetData>
  <sortState xmlns:xlrd2="http://schemas.microsoft.com/office/spreadsheetml/2017/richdata2" ref="A2:S12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A26E-AE06-4CEB-AE5F-B761B7293405}">
  <dimension ref="A3:B40"/>
  <sheetViews>
    <sheetView topLeftCell="E1" workbookViewId="0">
      <selection activeCell="L7" sqref="L7"/>
    </sheetView>
  </sheetViews>
  <sheetFormatPr defaultRowHeight="14.4" x14ac:dyDescent="0.3"/>
  <cols>
    <col min="1" max="1" width="11.88671875" bestFit="1" customWidth="1"/>
    <col min="2" max="2" width="17.6640625" bestFit="1" customWidth="1"/>
  </cols>
  <sheetData>
    <row r="3" spans="1:2" x14ac:dyDescent="0.3">
      <c r="A3" s="1" t="s">
        <v>1</v>
      </c>
      <c r="B3" t="s">
        <v>12</v>
      </c>
    </row>
    <row r="4" spans="1:2" x14ac:dyDescent="0.3">
      <c r="A4" t="s">
        <v>4</v>
      </c>
      <c r="B4" s="2">
        <v>5</v>
      </c>
    </row>
    <row r="5" spans="1:2" x14ac:dyDescent="0.3">
      <c r="A5" t="s">
        <v>3</v>
      </c>
      <c r="B5" s="2">
        <v>5</v>
      </c>
    </row>
    <row r="6" spans="1:2" x14ac:dyDescent="0.3">
      <c r="A6" t="s">
        <v>2</v>
      </c>
      <c r="B6" s="2">
        <v>20</v>
      </c>
    </row>
    <row r="38" spans="1:2" x14ac:dyDescent="0.3">
      <c r="A38" s="1" t="s">
        <v>14</v>
      </c>
      <c r="B38" t="s">
        <v>16</v>
      </c>
    </row>
    <row r="39" spans="1:2" x14ac:dyDescent="0.3">
      <c r="A39" t="s">
        <v>13</v>
      </c>
      <c r="B39" s="2">
        <v>17</v>
      </c>
    </row>
    <row r="40" spans="1:2" x14ac:dyDescent="0.3">
      <c r="A40" t="s">
        <v>15</v>
      </c>
      <c r="B40" s="2">
        <v>13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F9BF-0078-4D83-9484-2B574992F22F}">
  <dimension ref="A1"/>
  <sheetViews>
    <sheetView workbookViewId="0">
      <selection activeCell="L21" sqref="L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NodeTypes</vt:lpstr>
      <vt:lpstr>Energy&amp;Cost</vt:lpstr>
      <vt:lpstr>ConfigCost</vt:lpstr>
      <vt:lpstr>DeviceCost</vt:lpstr>
      <vt:lpstr>MaintianPrice</vt:lpstr>
      <vt:lpstr>NodeCost</vt:lpstr>
      <vt:lpstr>RechargeEnergy</vt:lpstr>
      <vt:lpstr>TotalCapacity</vt:lpstr>
      <vt:lpstr>TotalEnergy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2020-03-30T23:30:03Z</dcterms:created>
  <dcterms:modified xsi:type="dcterms:W3CDTF">2021-03-26T00:24:21Z</dcterms:modified>
</cp:coreProperties>
</file>