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NewCodeforThree\Paper3\"/>
    </mc:Choice>
  </mc:AlternateContent>
  <xr:revisionPtr revIDLastSave="0" documentId="13_ncr:1_{F9442B09-E573-4076-84DE-A7E2B5D20054}" xr6:coauthVersionLast="46" xr6:coauthVersionMax="46" xr10:uidLastSave="{00000000-0000-0000-0000-000000000000}"/>
  <bookViews>
    <workbookView xWindow="768" yWindow="0" windowWidth="21636" windowHeight="12360" xr2:uid="{1A66D93C-39DF-4EA7-9107-2F9B34E2F52F}"/>
  </bookViews>
  <sheets>
    <sheet name="Sheet1" sheetId="1" r:id="rId1"/>
    <sheet name="NodeTypes" sheetId="2" r:id="rId2"/>
    <sheet name="Energy&amp;Cost" sheetId="3" r:id="rId3"/>
  </sheets>
  <definedNames>
    <definedName name="_xlnm._FilterDatabase" localSheetId="0" hidden="1">Sheet1!$B$1:$B$10</definedName>
    <definedName name="ConfigCost">Sheet1!$K$2:$K$10</definedName>
    <definedName name="DeviceCost">Sheet1!$M$2:$M$10</definedName>
    <definedName name="MaintianPrice">Sheet1!$O$2:$O$10</definedName>
    <definedName name="NodeCost">Sheet1!$Q$2:$Q$10</definedName>
    <definedName name="RechargeEnergy">Sheet1!$G$2:$G$10</definedName>
    <definedName name="TotalCapacity">Sheet1!$F$2:$F$10</definedName>
    <definedName name="TotalEnergy">Sheet1!$D$2:$D$10</definedName>
  </definedNames>
  <calcPr calcId="18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2" i="1" l="1"/>
  <c r="Q11" i="1"/>
  <c r="O12" i="1"/>
  <c r="O11" i="1"/>
  <c r="M12" i="1"/>
  <c r="M11" i="1"/>
  <c r="K12" i="1"/>
  <c r="K11" i="1"/>
  <c r="I12" i="1"/>
  <c r="I11" i="1"/>
  <c r="H10" i="1" s="1"/>
  <c r="F12" i="1"/>
  <c r="F11" i="1"/>
  <c r="E7" i="1" s="1"/>
  <c r="D12" i="1"/>
  <c r="D11" i="1"/>
  <c r="C8" i="1" s="1"/>
  <c r="C5" i="1" l="1"/>
  <c r="C9" i="1"/>
  <c r="E4" i="1"/>
  <c r="E8" i="1"/>
  <c r="H3" i="1"/>
  <c r="H7" i="1"/>
  <c r="J7" i="1"/>
  <c r="J3" i="1"/>
  <c r="J10" i="1"/>
  <c r="J6" i="1"/>
  <c r="J2" i="1"/>
  <c r="J9" i="1"/>
  <c r="J5" i="1"/>
  <c r="J8" i="1"/>
  <c r="J4" i="1"/>
  <c r="N9" i="1"/>
  <c r="N5" i="1"/>
  <c r="N8" i="1"/>
  <c r="N4" i="1"/>
  <c r="N7" i="1"/>
  <c r="N3" i="1"/>
  <c r="N10" i="1"/>
  <c r="N6" i="1"/>
  <c r="N2" i="1"/>
  <c r="C2" i="1"/>
  <c r="C6" i="1"/>
  <c r="C10" i="1"/>
  <c r="E5" i="1"/>
  <c r="E9" i="1"/>
  <c r="H4" i="1"/>
  <c r="H8" i="1"/>
  <c r="C3" i="1"/>
  <c r="C7" i="1"/>
  <c r="E2" i="1"/>
  <c r="E6" i="1"/>
  <c r="E10" i="1"/>
  <c r="H5" i="1"/>
  <c r="H9" i="1"/>
  <c r="L10" i="1"/>
  <c r="L6" i="1"/>
  <c r="L2" i="1"/>
  <c r="L9" i="1"/>
  <c r="L5" i="1"/>
  <c r="L8" i="1"/>
  <c r="L4" i="1"/>
  <c r="L7" i="1"/>
  <c r="L3" i="1"/>
  <c r="R3" i="1" s="1"/>
  <c r="P10" i="1"/>
  <c r="P9" i="1"/>
  <c r="P8" i="1"/>
  <c r="P4" i="1"/>
  <c r="P3" i="1"/>
  <c r="P6" i="1"/>
  <c r="P2" i="1"/>
  <c r="P5" i="1"/>
  <c r="R5" i="1" s="1"/>
  <c r="P7" i="1"/>
  <c r="C4" i="1"/>
  <c r="E3" i="1"/>
  <c r="H2" i="1"/>
  <c r="H6" i="1"/>
  <c r="R4" i="1"/>
  <c r="R9" i="1"/>
  <c r="R10" i="1"/>
  <c r="R7" i="1"/>
  <c r="R6" i="1"/>
  <c r="R2" i="1"/>
  <c r="R12" i="1" l="1"/>
  <c r="R11" i="1"/>
</calcChain>
</file>

<file path=xl/sharedStrings.xml><?xml version="1.0" encoding="utf-8"?>
<sst xmlns="http://schemas.openxmlformats.org/spreadsheetml/2006/main" count="54" uniqueCount="34">
  <si>
    <t>173.192.82.195</t>
  </si>
  <si>
    <t>192.168.1.241</t>
  </si>
  <si>
    <t>52.8.186.218</t>
  </si>
  <si>
    <t>149.171.189.1</t>
  </si>
  <si>
    <t>173.223.175.181</t>
  </si>
  <si>
    <t>149.171.28.12</t>
  </si>
  <si>
    <t>192.168.1.118</t>
  </si>
  <si>
    <t>1.196.218.137</t>
  </si>
  <si>
    <t>100.3.40.200</t>
  </si>
  <si>
    <t>Node IP Add</t>
  </si>
  <si>
    <t>NodeType</t>
  </si>
  <si>
    <t>Vehicle</t>
  </si>
  <si>
    <t>RSU</t>
  </si>
  <si>
    <t>BaseStation</t>
  </si>
  <si>
    <t>MaintianPrice</t>
  </si>
  <si>
    <t>TotalEnergy</t>
  </si>
  <si>
    <t>TotalCapacity</t>
  </si>
  <si>
    <t>RechargeEnergy</t>
  </si>
  <si>
    <t>ConfigCost</t>
  </si>
  <si>
    <t>DeviceCost</t>
  </si>
  <si>
    <t>NodeCost</t>
  </si>
  <si>
    <t>Count of NodeType</t>
  </si>
  <si>
    <t>No rechargable</t>
  </si>
  <si>
    <t>Is rechargable</t>
  </si>
  <si>
    <t>rechargable</t>
  </si>
  <si>
    <t>Count of Is rechargable</t>
  </si>
  <si>
    <t>TotalCost</t>
  </si>
  <si>
    <t>TOTENEGNORM</t>
  </si>
  <si>
    <t>TOTCAPNORM</t>
  </si>
  <si>
    <t>RECHENGNORM</t>
  </si>
  <si>
    <t>CONFCOSTNORM</t>
  </si>
  <si>
    <t>DEVICECOSTNORM</t>
  </si>
  <si>
    <t>MAINPRICENORM</t>
  </si>
  <si>
    <t>NODECOSTNORM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</si>
</sst>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NumberFormat="1"/>
    <xf numFmtId="0" fontId="1" fillId="0" borderId="0" xfId="0" applyFont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[Nodes_15Pr_ga.xlsx]NodeTypes!PivotTable7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NodeTypes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NodeTypes!$B$3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NodeTypes!$A$4:$A$6</c:f>
              <c:strCache>
                <c:ptCount val="3"/>
                <c:pt idx="0">
                  <c:v>BaseStation</c:v>
                </c:pt>
                <c:pt idx="1">
                  <c:v>RSU</c:v>
                </c:pt>
                <c:pt idx="2">
                  <c:v>Vehicle</c:v>
                </c:pt>
              </c:strCache>
            </c:strRef>
          </c:cat>
          <c:val>
            <c:numRef>
              <c:f>NodeTypes!$B$4:$B$6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5-4F16-8EC3-97E990AB7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5344175"/>
        <c:axId val="389216319"/>
      </c:barChart>
      <c:catAx>
        <c:axId val="38534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16319"/>
        <c:crosses val="autoZero"/>
        <c:auto val="1"/>
        <c:lblAlgn val="ctr"/>
        <c:lblOffset val="100"/>
        <c:noMultiLvlLbl val="0"/>
      </c:catAx>
      <c:valAx>
        <c:axId val="38921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44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[Nodes_15Pr_ga.xlsx]NodeTypes!PivotTable24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rechargable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NodeTypes!$B$38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NodeTypes!$A$39:$A$40</c:f>
              <c:strCache>
                <c:ptCount val="2"/>
                <c:pt idx="0">
                  <c:v>No rechargable</c:v>
                </c:pt>
                <c:pt idx="1">
                  <c:v>rechargable</c:v>
                </c:pt>
              </c:strCache>
            </c:strRef>
          </c:cat>
          <c:val>
            <c:numRef>
              <c:f>NodeTypes!$B$39:$B$40</c:f>
              <c:numCache>
                <c:formatCode>General</c:formatCode>
                <c:ptCount val="2"/>
                <c:pt idx="0">
                  <c:v>17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32-4CD9-8B3A-0DEBF98C6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200079"/>
        <c:axId val="486963151"/>
      </c:barChart>
      <c:catAx>
        <c:axId val="38120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63151"/>
        <c:crosses val="autoZero"/>
        <c:auto val="1"/>
        <c:lblAlgn val="ctr"/>
        <c:lblOffset val="100"/>
        <c:noMultiLvlLbl val="0"/>
      </c:catAx>
      <c:valAx>
        <c:axId val="48696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00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[Nodes_15Pr_ga.xlsx]NodeTypes!PivotTable24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Rechargable/No</a:t>
            </a:r>
            <a:r>
              <a:rPr lang="en-US" baseline="0"/>
              <a:t> Recharge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NodeTypes!$B$38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8C-4F60-82FD-64688A6DFA3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8C-4F60-82FD-64688A6DFA3F}"/>
              </c:ext>
            </c:extLst>
          </c:dPt>
          <c:cat>
            <c:strRef>
              <c:f>NodeTypes!$A$39:$A$40</c:f>
              <c:strCache>
                <c:ptCount val="2"/>
                <c:pt idx="0">
                  <c:v>No rechargable</c:v>
                </c:pt>
                <c:pt idx="1">
                  <c:v>rechargable</c:v>
                </c:pt>
              </c:strCache>
            </c:strRef>
          </c:cat>
          <c:val>
            <c:numRef>
              <c:f>NodeTypes!$B$39:$B$40</c:f>
              <c:numCache>
                <c:formatCode>General</c:formatCode>
                <c:ptCount val="2"/>
                <c:pt idx="0">
                  <c:v>17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9-4777-80BA-01F675222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[Nodes_15Pr_ga.xlsx]NodeTypes!PivotTable7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NodeTypes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NodeTypes!$B$3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54-4D9A-8CE7-653D9282A0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54-4D9A-8CE7-653D9282A0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554-4D9A-8CE7-653D9282A035}"/>
              </c:ext>
            </c:extLst>
          </c:dPt>
          <c:cat>
            <c:strRef>
              <c:f>NodeTypes!$A$4:$A$6</c:f>
              <c:strCache>
                <c:ptCount val="3"/>
                <c:pt idx="0">
                  <c:v>BaseStation</c:v>
                </c:pt>
                <c:pt idx="1">
                  <c:v>RSU</c:v>
                </c:pt>
                <c:pt idx="2">
                  <c:v>Vehicle</c:v>
                </c:pt>
              </c:strCache>
            </c:strRef>
          </c:cat>
          <c:val>
            <c:numRef>
              <c:f>NodeTypes!$B$4:$B$6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D1-4B4E-9D39-A55D3304C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41804461942257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TotalCapacity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Sheet1!$F$2:$F$10</c:f>
              <c:numCache>
                <c:formatCode>General</c:formatCode>
                <c:ptCount val="9"/>
                <c:pt idx="0">
                  <c:v>8</c:v>
                </c:pt>
                <c:pt idx="1">
                  <c:v>23</c:v>
                </c:pt>
                <c:pt idx="2">
                  <c:v>18</c:v>
                </c:pt>
                <c:pt idx="3">
                  <c:v>18</c:v>
                </c:pt>
                <c:pt idx="4">
                  <c:v>12</c:v>
                </c:pt>
                <c:pt idx="5">
                  <c:v>18</c:v>
                </c:pt>
                <c:pt idx="6">
                  <c:v>10</c:v>
                </c:pt>
                <c:pt idx="7">
                  <c:v>8</c:v>
                </c:pt>
                <c:pt idx="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72-4E72-97F0-6F5BCDD84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879375"/>
        <c:axId val="486941935"/>
      </c:scatterChart>
      <c:valAx>
        <c:axId val="48587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41935"/>
        <c:crosses val="autoZero"/>
        <c:crossBetween val="midCat"/>
      </c:valAx>
      <c:valAx>
        <c:axId val="48694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7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TotalEnergy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Sheet1!$D$2:$D$10</c:f>
              <c:numCache>
                <c:formatCode>General</c:formatCode>
                <c:ptCount val="9"/>
                <c:pt idx="0">
                  <c:v>280</c:v>
                </c:pt>
                <c:pt idx="1">
                  <c:v>270</c:v>
                </c:pt>
                <c:pt idx="2">
                  <c:v>130</c:v>
                </c:pt>
                <c:pt idx="3">
                  <c:v>160</c:v>
                </c:pt>
                <c:pt idx="4">
                  <c:v>170</c:v>
                </c:pt>
                <c:pt idx="5">
                  <c:v>120</c:v>
                </c:pt>
                <c:pt idx="6">
                  <c:v>2023.68</c:v>
                </c:pt>
                <c:pt idx="7">
                  <c:v>1341.43</c:v>
                </c:pt>
                <c:pt idx="8">
                  <c:v>5288.95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C3-4658-8424-D6A926132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717071"/>
        <c:axId val="486934863"/>
      </c:scatterChart>
      <c:valAx>
        <c:axId val="49471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34863"/>
        <c:crosses val="autoZero"/>
        <c:crossBetween val="midCat"/>
      </c:valAx>
      <c:valAx>
        <c:axId val="48693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17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1111111111111269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RechargeEnergy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Sheet1!$I$2:$I$10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75-4A33-9148-E01E8F607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788191"/>
        <c:axId val="486937359"/>
      </c:scatterChart>
      <c:valAx>
        <c:axId val="511788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37359"/>
        <c:crosses val="autoZero"/>
        <c:crossBetween val="midCat"/>
      </c:valAx>
      <c:valAx>
        <c:axId val="48693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88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CinfigCost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Sheet1!$K$2:$K$10</c:f>
              <c:numCache>
                <c:formatCode>General</c:formatCode>
                <c:ptCount val="9"/>
                <c:pt idx="0">
                  <c:v>4500</c:v>
                </c:pt>
                <c:pt idx="1">
                  <c:v>2100</c:v>
                </c:pt>
                <c:pt idx="2">
                  <c:v>3400</c:v>
                </c:pt>
                <c:pt idx="3">
                  <c:v>2200</c:v>
                </c:pt>
                <c:pt idx="4">
                  <c:v>3240</c:v>
                </c:pt>
                <c:pt idx="5">
                  <c:v>2670</c:v>
                </c:pt>
                <c:pt idx="6">
                  <c:v>6408</c:v>
                </c:pt>
                <c:pt idx="7">
                  <c:v>5403</c:v>
                </c:pt>
                <c:pt idx="8">
                  <c:v>3480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5-4C94-A9CB-6DECB5F7379A}"/>
            </c:ext>
          </c:extLst>
        </c:ser>
        <c:ser>
          <c:idx val="1"/>
          <c:order val="1"/>
          <c:tx>
            <c:v>DeviceCost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Sheet1!$M$2:$M$10</c:f>
              <c:numCache>
                <c:formatCode>General</c:formatCode>
                <c:ptCount val="9"/>
                <c:pt idx="0">
                  <c:v>4500</c:v>
                </c:pt>
                <c:pt idx="1">
                  <c:v>2100</c:v>
                </c:pt>
                <c:pt idx="2">
                  <c:v>3400</c:v>
                </c:pt>
                <c:pt idx="3">
                  <c:v>2200</c:v>
                </c:pt>
                <c:pt idx="4">
                  <c:v>3240</c:v>
                </c:pt>
                <c:pt idx="5">
                  <c:v>2670</c:v>
                </c:pt>
                <c:pt idx="6">
                  <c:v>6408</c:v>
                </c:pt>
                <c:pt idx="7">
                  <c:v>5403</c:v>
                </c:pt>
                <c:pt idx="8">
                  <c:v>3480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F5-4C94-A9CB-6DECB5F7379A}"/>
            </c:ext>
          </c:extLst>
        </c:ser>
        <c:ser>
          <c:idx val="2"/>
          <c:order val="2"/>
          <c:tx>
            <c:v>MaintianCost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Sheet1!$O$2:$O$10</c:f>
              <c:numCache>
                <c:formatCode>General</c:formatCode>
                <c:ptCount val="9"/>
                <c:pt idx="0">
                  <c:v>4500</c:v>
                </c:pt>
                <c:pt idx="1">
                  <c:v>2100</c:v>
                </c:pt>
                <c:pt idx="2">
                  <c:v>3400</c:v>
                </c:pt>
                <c:pt idx="3">
                  <c:v>2200</c:v>
                </c:pt>
                <c:pt idx="4">
                  <c:v>3240</c:v>
                </c:pt>
                <c:pt idx="5">
                  <c:v>2670</c:v>
                </c:pt>
                <c:pt idx="6">
                  <c:v>6408</c:v>
                </c:pt>
                <c:pt idx="7">
                  <c:v>5403</c:v>
                </c:pt>
                <c:pt idx="8">
                  <c:v>3480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F5-4C94-A9CB-6DECB5F7379A}"/>
            </c:ext>
          </c:extLst>
        </c:ser>
        <c:ser>
          <c:idx val="3"/>
          <c:order val="3"/>
          <c:tx>
            <c:v>NodeCost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Sheet1!$Q$2:$Q$10</c:f>
              <c:numCache>
                <c:formatCode>General</c:formatCode>
                <c:ptCount val="9"/>
                <c:pt idx="0">
                  <c:v>340</c:v>
                </c:pt>
                <c:pt idx="1">
                  <c:v>100</c:v>
                </c:pt>
                <c:pt idx="2">
                  <c:v>76</c:v>
                </c:pt>
                <c:pt idx="3">
                  <c:v>180</c:v>
                </c:pt>
                <c:pt idx="4">
                  <c:v>130</c:v>
                </c:pt>
                <c:pt idx="5">
                  <c:v>125</c:v>
                </c:pt>
                <c:pt idx="6">
                  <c:v>179</c:v>
                </c:pt>
                <c:pt idx="7">
                  <c:v>90</c:v>
                </c:pt>
                <c:pt idx="8">
                  <c:v>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F5-4C94-A9CB-6DECB5F7379A}"/>
            </c:ext>
          </c:extLst>
        </c:ser>
        <c:ser>
          <c:idx val="4"/>
          <c:order val="4"/>
          <c:tx>
            <c:v>TotalCost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Sheet1!$R$2:$R$10</c:f>
              <c:numCache>
                <c:formatCode>General</c:formatCode>
                <c:ptCount val="9"/>
                <c:pt idx="0">
                  <c:v>13842.894605210537</c:v>
                </c:pt>
                <c:pt idx="1">
                  <c:v>6396.8917749066932</c:v>
                </c:pt>
                <c:pt idx="2">
                  <c:v>10274.526400553243</c:v>
                </c:pt>
                <c:pt idx="3">
                  <c:v>6777.876850760882</c:v>
                </c:pt>
                <c:pt idx="4">
                  <c:v>9848.861169791182</c:v>
                </c:pt>
                <c:pt idx="5">
                  <c:v>8132.981466338204</c:v>
                </c:pt>
                <c:pt idx="6">
                  <c:v>3490</c:v>
                </c:pt>
                <c:pt idx="7">
                  <c:v>16300.580224657631</c:v>
                </c:pt>
                <c:pt idx="8">
                  <c:v>10781.414341021919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F5-4C94-A9CB-6DECB5F73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650687"/>
        <c:axId val="486934863"/>
      </c:lineChart>
      <c:catAx>
        <c:axId val="51965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34863"/>
        <c:crosses val="autoZero"/>
        <c:auto val="1"/>
        <c:lblAlgn val="ctr"/>
        <c:lblOffset val="100"/>
        <c:noMultiLvlLbl val="0"/>
      </c:catAx>
      <c:valAx>
        <c:axId val="48693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65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327660</xdr:colOff>
      <xdr:row>3</xdr:row>
      <xdr:rowOff>171450</xdr:rowOff>
    </xdr:from>
    <xdr:to>
      <xdr:col>11</xdr:col>
      <xdr:colOff>22860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EF340F-7A99-40FC-A2E1-9E3604AB1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21</xdr:row>
      <xdr:rowOff>0</xdr:rowOff>
    </xdr:from>
    <xdr:to>
      <xdr:col>10</xdr:col>
      <xdr:colOff>304800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A9A989-9B9F-49BF-894F-3C28ADF3A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45720</xdr:colOff>
      <xdr:row>20</xdr:row>
      <xdr:rowOff>30480</xdr:rowOff>
    </xdr:from>
    <xdr:to>
      <xdr:col>19</xdr:col>
      <xdr:colOff>350520</xdr:colOff>
      <xdr:row>35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890846-0D87-44C4-8E03-99A6EC953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541020</xdr:colOff>
      <xdr:row>3</xdr:row>
      <xdr:rowOff>106680</xdr:rowOff>
    </xdr:from>
    <xdr:to>
      <xdr:col>19</xdr:col>
      <xdr:colOff>236220</xdr:colOff>
      <xdr:row>18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3B4AA5-4DD4-4557-A013-5E6CC1D73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556260</xdr:colOff>
      <xdr:row>0</xdr:row>
      <xdr:rowOff>45720</xdr:rowOff>
    </xdr:from>
    <xdr:to>
      <xdr:col>15</xdr:col>
      <xdr:colOff>251460</xdr:colOff>
      <xdr:row>15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26E013-E4AB-4D85-8353-08CFE720FC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213360</xdr:colOff>
      <xdr:row>0</xdr:row>
      <xdr:rowOff>15240</xdr:rowOff>
    </xdr:from>
    <xdr:to>
      <xdr:col>7</xdr:col>
      <xdr:colOff>518160</xdr:colOff>
      <xdr:row>15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CAA81F-8F15-48F1-858E-86771D30F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99060</xdr:colOff>
      <xdr:row>15</xdr:row>
      <xdr:rowOff>83820</xdr:rowOff>
    </xdr:from>
    <xdr:to>
      <xdr:col>8</xdr:col>
      <xdr:colOff>403860</xdr:colOff>
      <xdr:row>30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2BEB43-3C8F-42B7-9064-A965667F7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541020</xdr:colOff>
      <xdr:row>15</xdr:row>
      <xdr:rowOff>121920</xdr:rowOff>
    </xdr:from>
    <xdr:to>
      <xdr:col>16</xdr:col>
      <xdr:colOff>236220</xdr:colOff>
      <xdr:row>30</xdr:row>
      <xdr:rowOff>121920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1D7223-C2F3-4EC7-8F58-C8731A99A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3932.098091435182" createdVersion="6" refreshedVersion="6" minRefreshableVersion="3" recordCount="30" xr:uid="{E5B2957F-2C94-4A61-9CFF-58848AEB658D}">
  <cacheSource type="worksheet">
    <worksheetSource ref="A1:Q10" sheet="Sheet1"/>
  </cacheSource>
  <cacheFields count="9">
    <cacheField name="Node IP Add" numFmtId="0">
      <sharedItems/>
    </cacheField>
    <cacheField name="NodeType" numFmtId="0">
      <sharedItems count="3">
        <s v="Vehicle"/>
        <s v="RSU"/>
        <s v="BaseStation"/>
      </sharedItems>
    </cacheField>
    <cacheField name="TotalEnergy" numFmtId="0">
      <sharedItems containsSemiMixedTypes="0" containsString="0" containsNumber="1" minValue="120" maxValue="44895.01"/>
    </cacheField>
    <cacheField name="TotalCapacity" numFmtId="0">
      <sharedItems containsSemiMixedTypes="0" containsString="0" containsNumber="1" containsInteger="1" minValue="3" maxValue="23"/>
    </cacheField>
    <cacheField name="RechargeEnergy" numFmtId="0">
      <sharedItems containsSemiMixedTypes="0" containsString="0" containsNumber="1" containsInteger="1" minValue="0" maxValue="420"/>
    </cacheField>
    <cacheField name="ConfigCost" numFmtId="0">
      <sharedItems containsSemiMixedTypes="0" containsString="0" containsNumber="1" containsInteger="1" minValue="1100" maxValue="6708"/>
    </cacheField>
    <cacheField name="DeviceCost" numFmtId="0">
      <sharedItems containsSemiMixedTypes="0" containsString="0" containsNumber="1" containsInteger="1" minValue="1100" maxValue="6708"/>
    </cacheField>
    <cacheField name="MaintianPrice" numFmtId="0">
      <sharedItems containsSemiMixedTypes="0" containsString="0" containsNumber="1" containsInteger="1" minValue="1100" maxValue="6708"/>
    </cacheField>
    <cacheField name="NodeCost" numFmtId="0">
      <sharedItems containsSemiMixedTypes="0" containsString="0" containsNumber="1" containsInteger="1" minValue="23" maxValue="4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3932.121961458331" createdVersion="6" refreshedVersion="6" minRefreshableVersion="3" recordCount="30" xr:uid="{4A42F20D-A96D-4EE3-82DE-C1212DF32C58}">
  <cacheSource type="worksheet">
    <worksheetSource ref="A1:Q10" sheet="Sheet1"/>
  </cacheSource>
  <cacheFields count="10">
    <cacheField name="Node IP Add" numFmtId="0">
      <sharedItems/>
    </cacheField>
    <cacheField name="NodeType" numFmtId="0">
      <sharedItems/>
    </cacheField>
    <cacheField name="TotalEnergy" numFmtId="0">
      <sharedItems containsSemiMixedTypes="0" containsString="0" containsNumber="1" minValue="120" maxValue="44895.01"/>
    </cacheField>
    <cacheField name="TotalCapacity" numFmtId="0">
      <sharedItems containsSemiMixedTypes="0" containsString="0" containsNumber="1" containsInteger="1" minValue="3" maxValue="23"/>
    </cacheField>
    <cacheField name="Is rechargable" numFmtId="0">
      <sharedItems count="2">
        <s v="rechargable"/>
        <s v="No rechargable"/>
      </sharedItems>
    </cacheField>
    <cacheField name="RechargeEnergy" numFmtId="0">
      <sharedItems containsSemiMixedTypes="0" containsString="0" containsNumber="1" containsInteger="1" minValue="0" maxValue="420"/>
    </cacheField>
    <cacheField name="ConfigCost" numFmtId="0">
      <sharedItems containsSemiMixedTypes="0" containsString="0" containsNumber="1" containsInteger="1" minValue="1100" maxValue="6708"/>
    </cacheField>
    <cacheField name="DeviceCost" numFmtId="0">
      <sharedItems containsSemiMixedTypes="0" containsString="0" containsNumber="1" containsInteger="1" minValue="1100" maxValue="6708"/>
    </cacheField>
    <cacheField name="MaintianPrice" numFmtId="0">
      <sharedItems containsSemiMixedTypes="0" containsString="0" containsNumber="1" containsInteger="1" minValue="1100" maxValue="6708"/>
    </cacheField>
    <cacheField name="NodeCost" numFmtId="0">
      <sharedItems containsSemiMixedTypes="0" containsString="0" containsNumber="1" containsInteger="1" minValue="23" maxValue="4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192.168.1.223"/>
    <x v="0"/>
    <n v="5638.33"/>
    <n v="10"/>
    <n v="320"/>
    <n v="3400"/>
    <n v="3400"/>
    <n v="3400"/>
    <n v="220"/>
  </r>
  <r>
    <s v="173.192.82.195"/>
    <x v="1"/>
    <n v="160"/>
    <n v="18"/>
    <n v="0"/>
    <n v="2200"/>
    <n v="2200"/>
    <n v="2200"/>
    <n v="180"/>
  </r>
  <r>
    <s v="192.168.1.241"/>
    <x v="2"/>
    <n v="280"/>
    <n v="8"/>
    <n v="0"/>
    <n v="4500"/>
    <n v="4500"/>
    <n v="4500"/>
    <n v="340"/>
  </r>
  <r>
    <s v="52.8.186.218"/>
    <x v="0"/>
    <n v="2023.68"/>
    <n v="10"/>
    <n v="0"/>
    <n v="6408"/>
    <n v="6408"/>
    <n v="6408"/>
    <n v="179"/>
  </r>
  <r>
    <s v="149.171.189.1"/>
    <x v="1"/>
    <n v="170"/>
    <n v="12"/>
    <n v="0"/>
    <n v="3240"/>
    <n v="3240"/>
    <n v="3240"/>
    <n v="130"/>
  </r>
  <r>
    <s v="192.168.1.106"/>
    <x v="0"/>
    <n v="1369.43"/>
    <n v="12"/>
    <n v="0"/>
    <n v="1800"/>
    <n v="1800"/>
    <n v="1800"/>
    <n v="70"/>
  </r>
  <r>
    <s v="89.30.121.22"/>
    <x v="2"/>
    <n v="280"/>
    <n v="8"/>
    <n v="0"/>
    <n v="3500"/>
    <n v="3500"/>
    <n v="3500"/>
    <n v="350"/>
  </r>
  <r>
    <s v="173.223.175.181"/>
    <x v="2"/>
    <n v="270"/>
    <n v="23"/>
    <n v="0"/>
    <n v="2100"/>
    <n v="2100"/>
    <n v="2100"/>
    <n v="100"/>
  </r>
  <r>
    <s v="192.168.1.193"/>
    <x v="0"/>
    <n v="680.79"/>
    <n v="4"/>
    <n v="35"/>
    <n v="1800"/>
    <n v="1800"/>
    <n v="1800"/>
    <n v="123"/>
  </r>
  <r>
    <s v="149.171.28.12"/>
    <x v="2"/>
    <n v="130"/>
    <n v="18"/>
    <n v="0"/>
    <n v="3400"/>
    <n v="3400"/>
    <n v="3400"/>
    <n v="76"/>
  </r>
  <r>
    <s v="192.168.1.118"/>
    <x v="0"/>
    <n v="1341.43"/>
    <n v="8"/>
    <n v="0"/>
    <n v="5403"/>
    <n v="5403"/>
    <n v="5403"/>
    <n v="90"/>
  </r>
  <r>
    <s v="192.168.1.208"/>
    <x v="0"/>
    <n v="2096.4"/>
    <n v="5"/>
    <n v="65"/>
    <n v="1600"/>
    <n v="1600"/>
    <n v="1600"/>
    <n v="120"/>
  </r>
  <r>
    <s v="151.101.28.207"/>
    <x v="1"/>
    <n v="120"/>
    <n v="20"/>
    <n v="0"/>
    <n v="2780"/>
    <n v="2780"/>
    <n v="2780"/>
    <n v="320"/>
  </r>
  <r>
    <s v="104.98.30.155"/>
    <x v="0"/>
    <n v="1067.1400000000001"/>
    <n v="7"/>
    <n v="0"/>
    <n v="2540"/>
    <n v="2540"/>
    <n v="2540"/>
    <n v="94"/>
  </r>
  <r>
    <s v="179.60.193.36"/>
    <x v="0"/>
    <n v="597.47"/>
    <n v="3"/>
    <n v="0"/>
    <n v="2890"/>
    <n v="2890"/>
    <n v="2890"/>
    <n v="129"/>
  </r>
  <r>
    <s v="192.168.1.240"/>
    <x v="0"/>
    <n v="44895.01"/>
    <n v="11"/>
    <n v="23"/>
    <n v="1100"/>
    <n v="1100"/>
    <n v="1100"/>
    <n v="260"/>
  </r>
  <r>
    <s v="192.168.1.208"/>
    <x v="0"/>
    <n v="15285"/>
    <n v="10"/>
    <n v="34"/>
    <n v="6708"/>
    <n v="6708"/>
    <n v="6708"/>
    <n v="68"/>
  </r>
  <r>
    <s v="192.0.77.2"/>
    <x v="0"/>
    <n v="14996.3"/>
    <n v="14"/>
    <n v="420"/>
    <n v="1400"/>
    <n v="1400"/>
    <n v="1400"/>
    <n v="23"/>
  </r>
  <r>
    <s v="192.0.78.19"/>
    <x v="0"/>
    <n v="14834.45"/>
    <n v="9"/>
    <n v="400"/>
    <n v="3400"/>
    <n v="3400"/>
    <n v="3400"/>
    <n v="324"/>
  </r>
  <r>
    <s v="151.101.65.69"/>
    <x v="0"/>
    <n v="6434.4"/>
    <n v="4"/>
    <n v="150"/>
    <n v="2300"/>
    <n v="2300"/>
    <n v="2300"/>
    <n v="458"/>
  </r>
  <r>
    <s v="1.196.218.137"/>
    <x v="0"/>
    <n v="5288.95"/>
    <n v="3"/>
    <n v="0"/>
    <n v="3480"/>
    <n v="3480"/>
    <n v="3480"/>
    <n v="340"/>
  </r>
  <r>
    <s v="1.64.34.161"/>
    <x v="0"/>
    <n v="1621.73"/>
    <n v="11"/>
    <n v="0"/>
    <n v="1400"/>
    <n v="1400"/>
    <n v="1400"/>
    <n v="247"/>
  </r>
  <r>
    <s v="100.3.40.200"/>
    <x v="1"/>
    <n v="120"/>
    <n v="18"/>
    <n v="0"/>
    <n v="2670"/>
    <n v="2670"/>
    <n v="2670"/>
    <n v="125"/>
  </r>
  <r>
    <s v="101.100.143.97"/>
    <x v="0"/>
    <n v="1500.34"/>
    <n v="20"/>
    <n v="70"/>
    <n v="3450"/>
    <n v="3450"/>
    <n v="3450"/>
    <n v="74"/>
  </r>
  <r>
    <s v="104.98.5.24"/>
    <x v="0"/>
    <n v="1513.52"/>
    <n v="15"/>
    <n v="90"/>
    <n v="2980"/>
    <n v="2980"/>
    <n v="2980"/>
    <n v="67"/>
  </r>
  <r>
    <s v="216.58.199.33"/>
    <x v="0"/>
    <n v="1404.93"/>
    <n v="14"/>
    <n v="65"/>
    <n v="6532"/>
    <n v="6532"/>
    <n v="6532"/>
    <n v="90"/>
  </r>
  <r>
    <s v="99.76.206.51"/>
    <x v="1"/>
    <n v="130"/>
    <n v="23"/>
    <n v="0"/>
    <n v="1700"/>
    <n v="1700"/>
    <n v="1700"/>
    <n v="230"/>
  </r>
  <r>
    <s v="97.92.167.44"/>
    <x v="0"/>
    <n v="1235"/>
    <n v="10"/>
    <n v="53"/>
    <n v="3200"/>
    <n v="3200"/>
    <n v="3200"/>
    <n v="150"/>
  </r>
  <r>
    <s v="23.234.53.61"/>
    <x v="0"/>
    <n v="1228.18"/>
    <n v="8"/>
    <n v="260"/>
    <n v="2700"/>
    <n v="2700"/>
    <n v="2700"/>
    <n v="50"/>
  </r>
  <r>
    <s v="50.17.200.36"/>
    <x v="2"/>
    <n v="150"/>
    <n v="18"/>
    <n v="0"/>
    <n v="1760"/>
    <n v="1760"/>
    <n v="1760"/>
    <n v="3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192.168.1.223"/>
    <s v="Vehicle"/>
    <n v="5638.33"/>
    <n v="10"/>
    <x v="0"/>
    <n v="320"/>
    <n v="3400"/>
    <n v="3400"/>
    <n v="3400"/>
    <n v="220"/>
  </r>
  <r>
    <s v="173.192.82.195"/>
    <s v="RSU"/>
    <n v="160"/>
    <n v="18"/>
    <x v="1"/>
    <n v="0"/>
    <n v="2200"/>
    <n v="2200"/>
    <n v="2200"/>
    <n v="180"/>
  </r>
  <r>
    <s v="192.168.1.241"/>
    <s v="BaseStation"/>
    <n v="280"/>
    <n v="8"/>
    <x v="1"/>
    <n v="0"/>
    <n v="4500"/>
    <n v="4500"/>
    <n v="4500"/>
    <n v="340"/>
  </r>
  <r>
    <s v="52.8.186.218"/>
    <s v="Vehicle"/>
    <n v="2023.68"/>
    <n v="10"/>
    <x v="1"/>
    <n v="0"/>
    <n v="6408"/>
    <n v="6408"/>
    <n v="6408"/>
    <n v="179"/>
  </r>
  <r>
    <s v="149.171.189.1"/>
    <s v="RSU"/>
    <n v="170"/>
    <n v="12"/>
    <x v="1"/>
    <n v="0"/>
    <n v="3240"/>
    <n v="3240"/>
    <n v="3240"/>
    <n v="130"/>
  </r>
  <r>
    <s v="192.168.1.106"/>
    <s v="Vehicle"/>
    <n v="1369.43"/>
    <n v="12"/>
    <x v="1"/>
    <n v="0"/>
    <n v="1800"/>
    <n v="1800"/>
    <n v="1800"/>
    <n v="70"/>
  </r>
  <r>
    <s v="89.30.121.22"/>
    <s v="BaseStation"/>
    <n v="280"/>
    <n v="8"/>
    <x v="1"/>
    <n v="0"/>
    <n v="3500"/>
    <n v="3500"/>
    <n v="3500"/>
    <n v="350"/>
  </r>
  <r>
    <s v="173.223.175.181"/>
    <s v="BaseStation"/>
    <n v="270"/>
    <n v="23"/>
    <x v="1"/>
    <n v="0"/>
    <n v="2100"/>
    <n v="2100"/>
    <n v="2100"/>
    <n v="100"/>
  </r>
  <r>
    <s v="192.168.1.193"/>
    <s v="Vehicle"/>
    <n v="680.79"/>
    <n v="4"/>
    <x v="0"/>
    <n v="35"/>
    <n v="1800"/>
    <n v="1800"/>
    <n v="1800"/>
    <n v="123"/>
  </r>
  <r>
    <s v="149.171.28.12"/>
    <s v="BaseStation"/>
    <n v="130"/>
    <n v="18"/>
    <x v="1"/>
    <n v="0"/>
    <n v="3400"/>
    <n v="3400"/>
    <n v="3400"/>
    <n v="76"/>
  </r>
  <r>
    <s v="192.168.1.118"/>
    <s v="Vehicle"/>
    <n v="1341.43"/>
    <n v="8"/>
    <x v="1"/>
    <n v="0"/>
    <n v="5403"/>
    <n v="5403"/>
    <n v="5403"/>
    <n v="90"/>
  </r>
  <r>
    <s v="192.168.1.208"/>
    <s v="Vehicle"/>
    <n v="2096.4"/>
    <n v="5"/>
    <x v="0"/>
    <n v="65"/>
    <n v="1600"/>
    <n v="1600"/>
    <n v="1600"/>
    <n v="120"/>
  </r>
  <r>
    <s v="151.101.28.207"/>
    <s v="RSU"/>
    <n v="120"/>
    <n v="20"/>
    <x v="1"/>
    <n v="0"/>
    <n v="2780"/>
    <n v="2780"/>
    <n v="2780"/>
    <n v="320"/>
  </r>
  <r>
    <s v="104.98.30.155"/>
    <s v="Vehicle"/>
    <n v="1067.1400000000001"/>
    <n v="7"/>
    <x v="1"/>
    <n v="0"/>
    <n v="2540"/>
    <n v="2540"/>
    <n v="2540"/>
    <n v="94"/>
  </r>
  <r>
    <s v="179.60.193.36"/>
    <s v="Vehicle"/>
    <n v="597.47"/>
    <n v="3"/>
    <x v="1"/>
    <n v="0"/>
    <n v="2890"/>
    <n v="2890"/>
    <n v="2890"/>
    <n v="129"/>
  </r>
  <r>
    <s v="192.168.1.240"/>
    <s v="Vehicle"/>
    <n v="44895.01"/>
    <n v="11"/>
    <x v="0"/>
    <n v="23"/>
    <n v="1100"/>
    <n v="1100"/>
    <n v="1100"/>
    <n v="260"/>
  </r>
  <r>
    <s v="192.168.1.208"/>
    <s v="Vehicle"/>
    <n v="15285"/>
    <n v="10"/>
    <x v="0"/>
    <n v="34"/>
    <n v="6708"/>
    <n v="6708"/>
    <n v="6708"/>
    <n v="68"/>
  </r>
  <r>
    <s v="192.0.77.2"/>
    <s v="Vehicle"/>
    <n v="14996.3"/>
    <n v="14"/>
    <x v="0"/>
    <n v="420"/>
    <n v="1400"/>
    <n v="1400"/>
    <n v="1400"/>
    <n v="23"/>
  </r>
  <r>
    <s v="192.0.78.19"/>
    <s v="Vehicle"/>
    <n v="14834.45"/>
    <n v="9"/>
    <x v="0"/>
    <n v="400"/>
    <n v="3400"/>
    <n v="3400"/>
    <n v="3400"/>
    <n v="324"/>
  </r>
  <r>
    <s v="151.101.65.69"/>
    <s v="Vehicle"/>
    <n v="6434.4"/>
    <n v="4"/>
    <x v="0"/>
    <n v="150"/>
    <n v="2300"/>
    <n v="2300"/>
    <n v="2300"/>
    <n v="458"/>
  </r>
  <r>
    <s v="1.196.218.137"/>
    <s v="Vehicle"/>
    <n v="5288.95"/>
    <n v="3"/>
    <x v="1"/>
    <n v="0"/>
    <n v="3480"/>
    <n v="3480"/>
    <n v="3480"/>
    <n v="340"/>
  </r>
  <r>
    <s v="1.64.34.161"/>
    <s v="Vehicle"/>
    <n v="1621.73"/>
    <n v="11"/>
    <x v="1"/>
    <n v="0"/>
    <n v="1400"/>
    <n v="1400"/>
    <n v="1400"/>
    <n v="247"/>
  </r>
  <r>
    <s v="100.3.40.200"/>
    <s v="RSU"/>
    <n v="120"/>
    <n v="18"/>
    <x v="1"/>
    <n v="0"/>
    <n v="2670"/>
    <n v="2670"/>
    <n v="2670"/>
    <n v="125"/>
  </r>
  <r>
    <s v="101.100.143.97"/>
    <s v="Vehicle"/>
    <n v="1500.34"/>
    <n v="20"/>
    <x v="0"/>
    <n v="70"/>
    <n v="3450"/>
    <n v="3450"/>
    <n v="3450"/>
    <n v="74"/>
  </r>
  <r>
    <s v="104.98.5.24"/>
    <s v="Vehicle"/>
    <n v="1513.52"/>
    <n v="15"/>
    <x v="0"/>
    <n v="90"/>
    <n v="2980"/>
    <n v="2980"/>
    <n v="2980"/>
    <n v="67"/>
  </r>
  <r>
    <s v="216.58.199.33"/>
    <s v="Vehicle"/>
    <n v="1404.93"/>
    <n v="14"/>
    <x v="0"/>
    <n v="65"/>
    <n v="6532"/>
    <n v="6532"/>
    <n v="6532"/>
    <n v="90"/>
  </r>
  <r>
    <s v="99.76.206.51"/>
    <s v="RSU"/>
    <n v="130"/>
    <n v="23"/>
    <x v="1"/>
    <n v="0"/>
    <n v="1700"/>
    <n v="1700"/>
    <n v="1700"/>
    <n v="230"/>
  </r>
  <r>
    <s v="97.92.167.44"/>
    <s v="Vehicle"/>
    <n v="1235"/>
    <n v="10"/>
    <x v="0"/>
    <n v="53"/>
    <n v="3200"/>
    <n v="3200"/>
    <n v="3200"/>
    <n v="150"/>
  </r>
  <r>
    <s v="23.234.53.61"/>
    <s v="Vehicle"/>
    <n v="1228.18"/>
    <n v="8"/>
    <x v="0"/>
    <n v="260"/>
    <n v="2700"/>
    <n v="2700"/>
    <n v="2700"/>
    <n v="50"/>
  </r>
  <r>
    <s v="50.17.200.36"/>
    <s v="BaseStation"/>
    <n v="150"/>
    <n v="18"/>
    <x v="1"/>
    <n v="0"/>
    <n v="1760"/>
    <n v="1760"/>
    <n v="1760"/>
    <n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7DD152-2756-4FAF-A30D-E4E2ACE5D4FD}" name="PivotTable24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4">
  <location ref="A38:B40" firstHeaderRow="1" firstDataRow="1" firstDataCol="1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2">
    <i>
      <x/>
    </i>
    <i>
      <x v="1"/>
    </i>
  </rowItems>
  <colItems count="1">
    <i/>
  </colItems>
  <dataFields count="1">
    <dataField name="Count of Is rechargable" fld="4" subtotal="count" baseField="0" baseItem="0"/>
  </dataFields>
  <chartFormats count="4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5E3537-0F9C-4869-9424-FA23201ADA45}" name="PivotTable7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2">
  <location ref="A3:B6" firstHeaderRow="1" firstDataRow="1" firstDataCol="1"/>
  <pivotFields count="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3">
    <i>
      <x/>
    </i>
    <i>
      <x v="1"/>
    </i>
    <i>
      <x v="2"/>
    </i>
  </rowItems>
  <colItems count="1">
    <i/>
  </colItems>
  <dataFields count="1">
    <dataField name="Count of NodeType" fld="1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97709-4856-47F4-BA89-826CE0E28AF2}">
  <dimension ref="A1:R12"/>
  <sheetViews>
    <sheetView tabSelected="1" topLeftCell="H1" zoomScale="90" workbookViewId="0">
      <selection activeCell="J1" sqref="J1"/>
    </sheetView>
  </sheetViews>
  <sheetFormatPr defaultRowHeight="14.4" x14ac:dyDescent="0.3"/>
  <cols>
    <col min="1" max="1" width="50.44140625" customWidth="1"/>
    <col min="2" max="3" width="15.6640625" customWidth="1"/>
    <col min="4" max="5" width="21.6640625" customWidth="1"/>
    <col min="6" max="6" width="25" customWidth="1"/>
    <col min="7" max="10" width="28.109375" customWidth="1"/>
    <col min="11" max="11" width="12.33203125" customWidth="1"/>
    <col min="12" max="12" width="19.33203125" customWidth="1"/>
    <col min="13" max="13" width="12" customWidth="1"/>
    <col min="14" max="14" width="22.44140625" customWidth="1"/>
    <col min="15" max="16" width="17.44140625" customWidth="1"/>
    <col min="17" max="17" width="16.33203125" customWidth="1"/>
    <col min="18" max="18" width="24.5546875" customWidth="1"/>
    <col min="19" max="19" width="28.5546875" customWidth="1"/>
  </cols>
  <sheetData>
    <row r="1" spans="1:18" x14ac:dyDescent="0.3">
      <c r="A1" t="s">
        <v>9</v>
      </c>
      <c r="B1" t="s">
        <v>10</v>
      </c>
      <c r="C1" t="s">
        <v>27</v>
      </c>
      <c r="D1" t="s">
        <v>15</v>
      </c>
      <c r="E1" t="s">
        <v>28</v>
      </c>
      <c r="F1" t="s">
        <v>16</v>
      </c>
      <c r="G1" t="s">
        <v>23</v>
      </c>
      <c r="H1" t="s">
        <v>29</v>
      </c>
      <c r="I1" t="s">
        <v>17</v>
      </c>
      <c r="J1" t="s">
        <v>30</v>
      </c>
      <c r="K1" t="s">
        <v>18</v>
      </c>
      <c r="L1" t="s">
        <v>31</v>
      </c>
      <c r="M1" t="s">
        <v>19</v>
      </c>
      <c r="N1" t="s">
        <v>32</v>
      </c>
      <c r="O1" t="s">
        <v>14</v>
      </c>
      <c r="P1" t="s">
        <v>33</v>
      </c>
      <c r="Q1" t="s">
        <v>20</v>
      </c>
      <c r="R1" t="s">
        <v>26</v>
      </c>
    </row>
    <row r="2" spans="1:18" x14ac:dyDescent="0.3">
      <c r="A2" t="s">
        <v>1</v>
      </c>
      <c r="B2" t="s">
        <v>13</v>
      </c>
      <c r="C2">
        <f>STANDARDIZE(D2,D11,D12)</f>
        <v>-0.49982341355052701</v>
      </c>
      <c r="D2">
        <v>280</v>
      </c>
      <c r="E2">
        <f>STANDARDIZE(F2,F11,F12)</f>
        <v>-0.83788845738592832</v>
      </c>
      <c r="F2">
        <v>8</v>
      </c>
      <c r="G2" t="s">
        <v>22</v>
      </c>
      <c r="H2" t="e">
        <f>STANDARDIZE(I2,I11,I12)</f>
        <v>#NUM!</v>
      </c>
      <c r="I2">
        <v>0</v>
      </c>
      <c r="J2">
        <f>STANDARDIZE(K2,K11,K12)</f>
        <v>0.57235269471707639</v>
      </c>
      <c r="K2">
        <v>4500</v>
      </c>
      <c r="L2">
        <f>STANDARDIZE(M2,M11,M12)</f>
        <v>0.57235269471707639</v>
      </c>
      <c r="M2">
        <v>4500</v>
      </c>
      <c r="N2">
        <f>STANDARDIZE(O2,O11,O12)</f>
        <v>0.57235269471707639</v>
      </c>
      <c r="O2">
        <v>4500</v>
      </c>
      <c r="P2">
        <f>STANDARDIZE(Q2,Q11,Q12)</f>
        <v>1.7498998211027805</v>
      </c>
      <c r="Q2">
        <v>340</v>
      </c>
      <c r="R2" s="3">
        <f t="shared" ref="R2:R10" si="0">SUM(K2:Q2)</f>
        <v>13842.894605210537</v>
      </c>
    </row>
    <row r="3" spans="1:18" x14ac:dyDescent="0.3">
      <c r="A3" t="s">
        <v>4</v>
      </c>
      <c r="B3" t="s">
        <v>13</v>
      </c>
      <c r="C3">
        <f>STANDARDIZE(D3,D11,D12)</f>
        <v>-0.50601610843734612</v>
      </c>
      <c r="D3">
        <v>270</v>
      </c>
      <c r="E3">
        <f>STANDARDIZE(F3,F11,F12)</f>
        <v>1.6211320153771225</v>
      </c>
      <c r="F3">
        <v>23</v>
      </c>
      <c r="G3" t="s">
        <v>22</v>
      </c>
      <c r="H3" t="e">
        <f>STANDARDIZE(I3,I11,I12)</f>
        <v>#NUM!</v>
      </c>
      <c r="I3">
        <v>0</v>
      </c>
      <c r="J3">
        <f>STANDARDIZE(K3,K11,K12)</f>
        <v>-1.1691345860110332</v>
      </c>
      <c r="K3">
        <v>2100</v>
      </c>
      <c r="L3">
        <f>STANDARDIZE(M3,M11,M12)</f>
        <v>-1.1691345860110332</v>
      </c>
      <c r="M3">
        <v>2100</v>
      </c>
      <c r="N3">
        <f>STANDARDIZE(O3,O11,O12)</f>
        <v>-1.1691345860110332</v>
      </c>
      <c r="O3">
        <v>2100</v>
      </c>
      <c r="P3">
        <f>STANDARDIZE(Q3,Q11,Q12)</f>
        <v>-0.76995592128522361</v>
      </c>
      <c r="Q3">
        <v>100</v>
      </c>
      <c r="R3" s="3">
        <f t="shared" si="0"/>
        <v>6396.8917749066932</v>
      </c>
    </row>
    <row r="4" spans="1:18" x14ac:dyDescent="0.3">
      <c r="A4" t="s">
        <v>5</v>
      </c>
      <c r="B4" t="s">
        <v>13</v>
      </c>
      <c r="C4">
        <f>STANDARDIZE(D4,D11,D12)</f>
        <v>-0.59271383685281409</v>
      </c>
      <c r="D4">
        <v>130</v>
      </c>
      <c r="E4">
        <f>STANDARDIZE(F4,F11,F12)</f>
        <v>0.80145852445610555</v>
      </c>
      <c r="F4">
        <v>18</v>
      </c>
      <c r="G4" t="s">
        <v>22</v>
      </c>
      <c r="H4" t="e">
        <f>STANDARDIZE(I4,I11,I12)</f>
        <v>#NUM!</v>
      </c>
      <c r="I4">
        <v>0</v>
      </c>
      <c r="J4">
        <f>STANDARDIZE(K4,K11,K12)</f>
        <v>-0.22582897561664045</v>
      </c>
      <c r="K4">
        <v>3400</v>
      </c>
      <c r="L4">
        <f>STANDARDIZE(M4,M11,M12)</f>
        <v>-0.22582897561664045</v>
      </c>
      <c r="M4">
        <v>3400</v>
      </c>
      <c r="N4">
        <f>STANDARDIZE(O4,O11,O12)</f>
        <v>-0.22582897561664045</v>
      </c>
      <c r="O4">
        <v>3400</v>
      </c>
      <c r="P4">
        <f>STANDARDIZE(Q4,Q11,Q12)</f>
        <v>-1.021941495524024</v>
      </c>
      <c r="Q4">
        <v>76</v>
      </c>
      <c r="R4" s="3">
        <f t="shared" si="0"/>
        <v>10274.526400553243</v>
      </c>
    </row>
    <row r="5" spans="1:18" x14ac:dyDescent="0.3">
      <c r="A5" t="s">
        <v>0</v>
      </c>
      <c r="B5" t="s">
        <v>12</v>
      </c>
      <c r="C5">
        <f>STANDARDIZE(D5,D11,D12)</f>
        <v>-0.57413575219235669</v>
      </c>
      <c r="D5">
        <v>160</v>
      </c>
      <c r="E5">
        <f>STANDARDIZE(F5,F11,F12)</f>
        <v>0.80145852445610555</v>
      </c>
      <c r="F5">
        <v>18</v>
      </c>
      <c r="G5" t="s">
        <v>22</v>
      </c>
      <c r="H5" t="e">
        <f>STANDARDIZE(I5,I11,I12)</f>
        <v>#NUM!</v>
      </c>
      <c r="I5">
        <v>0</v>
      </c>
      <c r="J5">
        <f>STANDARDIZE(K5,K11,K12)</f>
        <v>-1.0965726159806952</v>
      </c>
      <c r="K5">
        <v>2200</v>
      </c>
      <c r="L5">
        <f>STANDARDIZE(M5,M11,M12)</f>
        <v>-1.0965726159806952</v>
      </c>
      <c r="M5">
        <v>2200</v>
      </c>
      <c r="N5">
        <f>STANDARDIZE(O5,O11,O12)</f>
        <v>-1.0965726159806952</v>
      </c>
      <c r="O5">
        <v>2200</v>
      </c>
      <c r="P5">
        <f>STANDARDIZE(Q5,Q11,Q12)</f>
        <v>6.9995992844111135E-2</v>
      </c>
      <c r="Q5">
        <v>180</v>
      </c>
      <c r="R5" s="3">
        <f t="shared" si="0"/>
        <v>6777.876850760882</v>
      </c>
    </row>
    <row r="6" spans="1:18" x14ac:dyDescent="0.3">
      <c r="A6" t="s">
        <v>3</v>
      </c>
      <c r="B6" t="s">
        <v>12</v>
      </c>
      <c r="C6">
        <f>STANDARDIZE(D6,D11,D12)</f>
        <v>-0.56794305730553751</v>
      </c>
      <c r="D6">
        <v>170</v>
      </c>
      <c r="E6">
        <f>STANDARDIZE(F6,F11,F12)</f>
        <v>-0.18214966464911481</v>
      </c>
      <c r="F6">
        <v>12</v>
      </c>
      <c r="G6" t="s">
        <v>22</v>
      </c>
      <c r="H6" t="e">
        <f>STANDARDIZE(I6,I11,I12)</f>
        <v>#NUM!</v>
      </c>
      <c r="I6">
        <v>0</v>
      </c>
      <c r="J6">
        <f>STANDARDIZE(K6,K11,K12)</f>
        <v>-0.3419281276651811</v>
      </c>
      <c r="K6">
        <v>3240</v>
      </c>
      <c r="L6">
        <f>STANDARDIZE(M6,M11,M12)</f>
        <v>-0.3419281276651811</v>
      </c>
      <c r="M6">
        <v>3240</v>
      </c>
      <c r="N6">
        <f>STANDARDIZE(O6,O11,O12)</f>
        <v>-0.3419281276651811</v>
      </c>
      <c r="O6">
        <v>3240</v>
      </c>
      <c r="P6">
        <f>STANDARDIZE(Q6,Q11,Q12)</f>
        <v>-0.45497395348672309</v>
      </c>
      <c r="Q6">
        <v>130</v>
      </c>
      <c r="R6" s="3">
        <f t="shared" si="0"/>
        <v>9848.861169791182</v>
      </c>
    </row>
    <row r="7" spans="1:18" x14ac:dyDescent="0.3">
      <c r="A7" t="s">
        <v>8</v>
      </c>
      <c r="B7" t="s">
        <v>12</v>
      </c>
      <c r="C7">
        <f>STANDARDIZE(D7,D11,D12)</f>
        <v>-0.59890653173963315</v>
      </c>
      <c r="D7">
        <v>120</v>
      </c>
      <c r="E7">
        <f>STANDARDIZE(F7,F11,F12)</f>
        <v>0.80145852445610555</v>
      </c>
      <c r="F7">
        <v>18</v>
      </c>
      <c r="G7" t="s">
        <v>22</v>
      </c>
      <c r="H7" t="e">
        <f>STANDARDIZE(I7,I11,I12)</f>
        <v>#NUM!</v>
      </c>
      <c r="I7">
        <v>0</v>
      </c>
      <c r="J7">
        <f>STANDARDIZE(K7,K11,K12)</f>
        <v>-0.75553135683810702</v>
      </c>
      <c r="K7">
        <v>2670</v>
      </c>
      <c r="L7">
        <f>STANDARDIZE(M7,M11,M12)</f>
        <v>-0.75553135683810702</v>
      </c>
      <c r="M7">
        <v>2670</v>
      </c>
      <c r="N7">
        <f>STANDARDIZE(O7,O11,O12)</f>
        <v>-0.75553135683810702</v>
      </c>
      <c r="O7">
        <v>2670</v>
      </c>
      <c r="P7">
        <f>STANDARDIZE(Q7,Q11,Q12)</f>
        <v>-0.50747094811980653</v>
      </c>
      <c r="Q7">
        <v>125</v>
      </c>
      <c r="R7" s="3">
        <f t="shared" si="0"/>
        <v>8132.981466338204</v>
      </c>
    </row>
    <row r="8" spans="1:18" s="4" customFormat="1" x14ac:dyDescent="0.3">
      <c r="A8" s="4" t="s">
        <v>2</v>
      </c>
      <c r="B8" s="4" t="s">
        <v>11</v>
      </c>
      <c r="C8" s="4">
        <f>STANDARDIZE(D8,D11,D12)</f>
        <v>0.57998440847435229</v>
      </c>
      <c r="D8" s="4">
        <v>2023.68</v>
      </c>
      <c r="E8" s="4">
        <f>STANDARDIZE(F8,F11,F12)</f>
        <v>-0.51001906101752159</v>
      </c>
      <c r="F8" s="4">
        <v>10</v>
      </c>
      <c r="G8" s="4" t="s">
        <v>22</v>
      </c>
      <c r="H8" s="4" t="e">
        <f>STANDARDIZE(I8,I11,I12)</f>
        <v>#NUM!</v>
      </c>
      <c r="I8" s="4">
        <v>0</v>
      </c>
      <c r="J8" s="4">
        <f>STANDARDIZE(K8,K11,K12)</f>
        <v>1.9568350828959233</v>
      </c>
      <c r="K8" s="4">
        <v>6408</v>
      </c>
      <c r="L8" s="4">
        <f>STANDARDIZE(M8,M11,M12)</f>
        <v>1.9568350828959233</v>
      </c>
      <c r="M8" s="4">
        <v>6408</v>
      </c>
      <c r="N8" s="4">
        <f>STANDARDIZE(O8,O11,O12)</f>
        <v>1.9568350828959233</v>
      </c>
      <c r="O8" s="4">
        <v>6408</v>
      </c>
      <c r="P8" s="4">
        <f>STANDARDIZE(Q8,Q11,Q12)</f>
        <v>5.9496593917494442E-2</v>
      </c>
      <c r="Q8" s="4">
        <v>179</v>
      </c>
      <c r="R8" s="5">
        <v>3490</v>
      </c>
    </row>
    <row r="9" spans="1:18" x14ac:dyDescent="0.3">
      <c r="A9" t="s">
        <v>6</v>
      </c>
      <c r="B9" t="s">
        <v>11</v>
      </c>
      <c r="C9">
        <f>STANDARDIZE(D9,D11,D12)</f>
        <v>0.15748779982111669</v>
      </c>
      <c r="D9">
        <v>1341.43</v>
      </c>
      <c r="E9">
        <f>STANDARDIZE(F9,F11,F12)</f>
        <v>-0.83788845738592832</v>
      </c>
      <c r="F9">
        <v>8</v>
      </c>
      <c r="G9" t="s">
        <v>22</v>
      </c>
      <c r="H9" t="e">
        <f>STANDARDIZE(I9,I11,I12)</f>
        <v>#NUM!</v>
      </c>
      <c r="I9">
        <v>0</v>
      </c>
      <c r="J9">
        <f>STANDARDIZE(K9,K11,K12)</f>
        <v>1.2275872840910276</v>
      </c>
      <c r="K9">
        <v>5403</v>
      </c>
      <c r="L9">
        <f>STANDARDIZE(M9,M11,M12)</f>
        <v>1.2275872840910276</v>
      </c>
      <c r="M9">
        <v>5403</v>
      </c>
      <c r="N9">
        <f>STANDARDIZE(O9,O11,O12)</f>
        <v>1.2275872840910276</v>
      </c>
      <c r="O9">
        <v>5403</v>
      </c>
      <c r="P9">
        <f>STANDARDIZE(Q9,Q11,Q12)</f>
        <v>-0.87494991055139049</v>
      </c>
      <c r="Q9">
        <v>90</v>
      </c>
      <c r="R9" s="3">
        <f t="shared" si="0"/>
        <v>16300.580224657631</v>
      </c>
    </row>
    <row r="10" spans="1:18" x14ac:dyDescent="0.3">
      <c r="A10" t="s">
        <v>7</v>
      </c>
      <c r="B10" t="s">
        <v>11</v>
      </c>
      <c r="C10">
        <f>STANDARDIZE(D10,D11,D12)</f>
        <v>2.6020664917827441</v>
      </c>
      <c r="D10">
        <v>5288.95</v>
      </c>
      <c r="E10">
        <f>STANDARDIZE(F10,F11,F12)</f>
        <v>-1.6575619483069453</v>
      </c>
      <c r="F10">
        <v>3</v>
      </c>
      <c r="G10" t="s">
        <v>22</v>
      </c>
      <c r="H10" t="e">
        <f>STANDARDIZE(I10,I11,I12)</f>
        <v>#NUM!</v>
      </c>
      <c r="I10">
        <v>0</v>
      </c>
      <c r="J10">
        <f>STANDARDIZE(K10,K11,K12)</f>
        <v>-0.16777939959237012</v>
      </c>
      <c r="K10">
        <v>3480</v>
      </c>
      <c r="L10">
        <f>STANDARDIZE(M10,M11,M12)</f>
        <v>-0.16777939959237012</v>
      </c>
      <c r="M10">
        <v>3480</v>
      </c>
      <c r="N10">
        <f>STANDARDIZE(O10,O11,O12)</f>
        <v>-0.16777939959237012</v>
      </c>
      <c r="O10">
        <v>3480</v>
      </c>
      <c r="P10">
        <f>STANDARDIZE(Q10,Q11,Q12)</f>
        <v>1.7498998211027805</v>
      </c>
      <c r="Q10">
        <v>340</v>
      </c>
      <c r="R10" s="3">
        <f t="shared" si="0"/>
        <v>10781.414341021919</v>
      </c>
    </row>
    <row r="11" spans="1:18" x14ac:dyDescent="0.3">
      <c r="D11">
        <f>AVERAGE(D2:D10)</f>
        <v>1087.117777777778</v>
      </c>
      <c r="F11">
        <f>AVERAGE(F2:F10)</f>
        <v>13.111111111111111</v>
      </c>
      <c r="I11">
        <f>AVERAGE(I2:I10)</f>
        <v>0</v>
      </c>
      <c r="K11">
        <f>AVERAGE(K2:K10)</f>
        <v>3711.2222222222222</v>
      </c>
      <c r="M11">
        <f>AVERAGE(M2:M10)</f>
        <v>3711.2222222222222</v>
      </c>
      <c r="O11">
        <f>AVERAGE(O2:O10)</f>
        <v>3711.2222222222222</v>
      </c>
      <c r="Q11">
        <f>AVERAGE(Q2:Q10)</f>
        <v>173.33333333333334</v>
      </c>
      <c r="R11" s="3">
        <f>AVERAGE(R2:R10)</f>
        <v>9538.4474259155886</v>
      </c>
    </row>
    <row r="12" spans="1:18" x14ac:dyDescent="0.3">
      <c r="D12">
        <f>_xlfn.STDEV.P(D2:D10)</f>
        <v>1614.805861222799</v>
      </c>
      <c r="F12">
        <f>_xlfn.STDEV.P(F2:F10)</f>
        <v>6.0999898805825792</v>
      </c>
      <c r="I12">
        <f>_xlfn.STDEV.P(I2:I10)</f>
        <v>0</v>
      </c>
      <c r="K12">
        <f>_xlfn.STDEV.P(K2:K10)</f>
        <v>1378.1323737240095</v>
      </c>
      <c r="M12">
        <f>_xlfn.STDEV.P(M2:M10)</f>
        <v>1378.1323737240095</v>
      </c>
      <c r="O12">
        <f>_xlfn.STDEV.P(O2:O10)</f>
        <v>1378.1323737240095</v>
      </c>
      <c r="Q12">
        <f>_xlfn.STDEV.P(Q2:Q10)</f>
        <v>95.24354746298215</v>
      </c>
      <c r="R12" s="3">
        <f>_xlfn.STDEV.P(R2:R10)</f>
        <v>3689.1283801174814</v>
      </c>
    </row>
  </sheetData>
  <sortState xmlns:xlrd2="http://schemas.microsoft.com/office/spreadsheetml/2017/richdata2" ref="A2:R10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A26E-AE06-4CEB-AE5F-B761B7293405}">
  <dimension ref="A3:B40"/>
  <sheetViews>
    <sheetView topLeftCell="E1" workbookViewId="0">
      <selection activeCell="L7" sqref="L7"/>
    </sheetView>
  </sheetViews>
  <sheetFormatPr defaultRowHeight="14.4" x14ac:dyDescent="0.3"/>
  <cols>
    <col min="1" max="1" width="11.88671875" bestFit="1" customWidth="1"/>
    <col min="2" max="2" width="17.6640625" bestFit="1" customWidth="1"/>
  </cols>
  <sheetData>
    <row r="3" spans="1:2" x14ac:dyDescent="0.3">
      <c r="A3" s="1" t="s">
        <v>10</v>
      </c>
      <c r="B3" t="s">
        <v>21</v>
      </c>
    </row>
    <row r="4" spans="1:2" x14ac:dyDescent="0.3">
      <c r="A4" t="s">
        <v>13</v>
      </c>
      <c r="B4" s="2">
        <v>5</v>
      </c>
    </row>
    <row r="5" spans="1:2" x14ac:dyDescent="0.3">
      <c r="A5" t="s">
        <v>12</v>
      </c>
      <c r="B5" s="2">
        <v>5</v>
      </c>
    </row>
    <row r="6" spans="1:2" x14ac:dyDescent="0.3">
      <c r="A6" t="s">
        <v>11</v>
      </c>
      <c r="B6" s="2">
        <v>20</v>
      </c>
    </row>
    <row r="38" spans="1:2" x14ac:dyDescent="0.3">
      <c r="A38" s="1" t="s">
        <v>23</v>
      </c>
      <c r="B38" t="s">
        <v>25</v>
      </c>
    </row>
    <row r="39" spans="1:2" x14ac:dyDescent="0.3">
      <c r="A39" t="s">
        <v>22</v>
      </c>
      <c r="B39" s="2">
        <v>17</v>
      </c>
    </row>
    <row r="40" spans="1:2" x14ac:dyDescent="0.3">
      <c r="A40" t="s">
        <v>24</v>
      </c>
      <c r="B40" s="2">
        <v>13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BF9BF-0078-4D83-9484-2B574992F22F}">
  <dimension ref="A1"/>
  <sheetViews>
    <sheetView workbookViewId="0">
      <selection activeCell="L21" sqref="L2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Sheet1</vt:lpstr>
      <vt:lpstr>NodeTypes</vt:lpstr>
      <vt:lpstr>Energy&amp;Cost</vt:lpstr>
      <vt:lpstr>ConfigCost</vt:lpstr>
      <vt:lpstr>DeviceCost</vt:lpstr>
      <vt:lpstr>MaintianPrice</vt:lpstr>
      <vt:lpstr>NodeCost</vt:lpstr>
      <vt:lpstr>RechargeEnergy</vt:lpstr>
      <vt:lpstr>TotalCapacity</vt:lpstr>
      <vt:lpstr>TotalEnergy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2020-03-30T23:30:03Z</dcterms:created>
  <dcterms:modified xsi:type="dcterms:W3CDTF">2021-04-12T21:20:07Z</dcterms:modified>
</cp:coreProperties>
</file>