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hirin\thesis\Cost&amp;Reliability\simulation\DataSet\Common\Nodes\Medium\"/>
    </mc:Choice>
  </mc:AlternateContent>
  <xr:revisionPtr revIDLastSave="0" documentId="13_ncr:1_{B35978A8-ED95-48F7-8AA0-1C3F584D1E09}" xr6:coauthVersionLast="46" xr6:coauthVersionMax="46" xr10:uidLastSave="{00000000-0000-0000-0000-000000000000}"/>
  <bookViews>
    <workbookView xWindow="-108" yWindow="-108" windowWidth="23256" windowHeight="12576" xr2:uid="{1A66D93C-39DF-4EA7-9107-2F9B34E2F52F}"/>
  </bookViews>
  <sheets>
    <sheet name="Sheet1" sheetId="1" r:id="rId1"/>
    <sheet name="NodeTypes" sheetId="2" r:id="rId2"/>
    <sheet name="Energy&amp;Cost" sheetId="3" r:id="rId3"/>
  </sheets>
  <definedNames>
    <definedName name="_xlnm._FilterDatabase" localSheetId="0" hidden="1">Sheet1!$B$1:$B$17</definedName>
    <definedName name="ConfigCost">Sheet1!$K$2:$K$17</definedName>
    <definedName name="DeviceCost">Sheet1!$M$2:$M$17</definedName>
    <definedName name="MaintianPrice">Sheet1!$O$2:$O$17</definedName>
    <definedName name="NodeCost">Sheet1!$Q$2:$Q$17</definedName>
    <definedName name="RechargeEnergy">Sheet1!$G$2:$G$17</definedName>
    <definedName name="TotalCapacity">Sheet1!$F$2:$F$17</definedName>
    <definedName name="TotalEnergy">Sheet1!$D$2:$D$15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14" i="1"/>
  <c r="P11" i="1"/>
  <c r="P10" i="1"/>
  <c r="P7" i="1"/>
  <c r="P6" i="1"/>
  <c r="P3" i="1"/>
  <c r="P2" i="1"/>
  <c r="L15" i="1"/>
  <c r="L14" i="1"/>
  <c r="L11" i="1"/>
  <c r="L10" i="1"/>
  <c r="L7" i="1"/>
  <c r="L6" i="1"/>
  <c r="L3" i="1"/>
  <c r="L2" i="1"/>
  <c r="H15" i="1"/>
  <c r="H14" i="1"/>
  <c r="H11" i="1"/>
  <c r="H10" i="1"/>
  <c r="H7" i="1"/>
  <c r="H6" i="1"/>
  <c r="H3" i="1"/>
  <c r="H2" i="1"/>
  <c r="P17" i="1"/>
  <c r="N17" i="1"/>
  <c r="L17" i="1"/>
  <c r="J17" i="1"/>
  <c r="H17" i="1"/>
  <c r="E17" i="1"/>
  <c r="E10" i="1" l="1"/>
  <c r="J6" i="1"/>
  <c r="N2" i="1"/>
  <c r="S2" i="1" s="1"/>
  <c r="N10" i="1"/>
  <c r="S10" i="1" s="1"/>
  <c r="E7" i="1"/>
  <c r="J7" i="1"/>
  <c r="N3" i="1"/>
  <c r="N11" i="1"/>
  <c r="C17" i="1"/>
  <c r="E4" i="1"/>
  <c r="E8" i="1"/>
  <c r="E12" i="1"/>
  <c r="E16" i="1"/>
  <c r="H4" i="1"/>
  <c r="H8" i="1"/>
  <c r="H12" i="1"/>
  <c r="H16" i="1"/>
  <c r="J4" i="1"/>
  <c r="J8" i="1"/>
  <c r="J12" i="1"/>
  <c r="J16" i="1"/>
  <c r="L4" i="1"/>
  <c r="L8" i="1"/>
  <c r="L12" i="1"/>
  <c r="L16" i="1"/>
  <c r="N4" i="1"/>
  <c r="N8" i="1"/>
  <c r="N12" i="1"/>
  <c r="N16" i="1"/>
  <c r="P4" i="1"/>
  <c r="P8" i="1"/>
  <c r="P12" i="1"/>
  <c r="P16" i="1"/>
  <c r="E2" i="1"/>
  <c r="E6" i="1"/>
  <c r="E14" i="1"/>
  <c r="J2" i="1"/>
  <c r="J10" i="1"/>
  <c r="J14" i="1"/>
  <c r="N6" i="1"/>
  <c r="N14" i="1"/>
  <c r="E3" i="1"/>
  <c r="E11" i="1"/>
  <c r="E15" i="1"/>
  <c r="J3" i="1"/>
  <c r="J11" i="1"/>
  <c r="J15" i="1"/>
  <c r="N7" i="1"/>
  <c r="S7" i="1" s="1"/>
  <c r="N15" i="1"/>
  <c r="S15" i="1" s="1"/>
  <c r="E5" i="1"/>
  <c r="E9" i="1"/>
  <c r="E13" i="1"/>
  <c r="H5" i="1"/>
  <c r="H9" i="1"/>
  <c r="H13" i="1"/>
  <c r="J5" i="1"/>
  <c r="J9" i="1"/>
  <c r="J13" i="1"/>
  <c r="L5" i="1"/>
  <c r="L9" i="1"/>
  <c r="S9" i="1" s="1"/>
  <c r="L13" i="1"/>
  <c r="N5" i="1"/>
  <c r="N9" i="1"/>
  <c r="N13" i="1"/>
  <c r="S13" i="1" s="1"/>
  <c r="P5" i="1"/>
  <c r="P9" i="1"/>
  <c r="P13" i="1"/>
  <c r="C6" i="1"/>
  <c r="C10" i="1"/>
  <c r="C3" i="1"/>
  <c r="C11" i="1"/>
  <c r="C15" i="1"/>
  <c r="C4" i="1"/>
  <c r="C8" i="1"/>
  <c r="C12" i="1"/>
  <c r="C16" i="1"/>
  <c r="C2" i="1"/>
  <c r="C14" i="1"/>
  <c r="C7" i="1"/>
  <c r="C5" i="1"/>
  <c r="C9" i="1"/>
  <c r="C13" i="1"/>
  <c r="S3" i="1"/>
  <c r="S11" i="1"/>
  <c r="S14" i="1"/>
  <c r="S17" i="1"/>
  <c r="S5" i="1" l="1"/>
  <c r="S12" i="1"/>
  <c r="S4" i="1"/>
  <c r="R16" i="1"/>
  <c r="R8" i="1"/>
  <c r="R6" i="1"/>
  <c r="R15" i="1"/>
  <c r="R13" i="1"/>
  <c r="R10" i="1"/>
  <c r="R3" i="1"/>
  <c r="R7" i="1"/>
  <c r="R12" i="1"/>
  <c r="R14" i="1"/>
  <c r="R5" i="1"/>
  <c r="R4" i="1"/>
  <c r="R9" i="1"/>
  <c r="R17" i="1"/>
  <c r="R11" i="1"/>
  <c r="R2" i="1"/>
</calcChain>
</file>

<file path=xl/sharedStrings.xml><?xml version="1.0" encoding="utf-8"?>
<sst xmlns="http://schemas.openxmlformats.org/spreadsheetml/2006/main" count="118" uniqueCount="42">
  <si>
    <t>173.192.82.195</t>
  </si>
  <si>
    <t>192.168.1.241</t>
  </si>
  <si>
    <t>52.8.186.218</t>
  </si>
  <si>
    <t>149.171.189.1</t>
  </si>
  <si>
    <t>173.223.175.181</t>
  </si>
  <si>
    <t>192.168.1.193</t>
  </si>
  <si>
    <t>149.171.28.12</t>
  </si>
  <si>
    <t>192.168.1.118</t>
  </si>
  <si>
    <t>192.168.1.208</t>
  </si>
  <si>
    <t>192.168.1.240</t>
  </si>
  <si>
    <t>192.0.77.2</t>
  </si>
  <si>
    <t>151.101.65.69</t>
  </si>
  <si>
    <t>1.196.218.137</t>
  </si>
  <si>
    <t>100.3.40.200</t>
  </si>
  <si>
    <t>104.98.5.24</t>
  </si>
  <si>
    <t>97.92.167.44</t>
  </si>
  <si>
    <t>Node IP Add</t>
  </si>
  <si>
    <t>NodeType</t>
  </si>
  <si>
    <t>Vehicle</t>
  </si>
  <si>
    <t>RSU</t>
  </si>
  <si>
    <t>BaseStation</t>
  </si>
  <si>
    <t>MaintianPrice</t>
  </si>
  <si>
    <t>TotalEnergy</t>
  </si>
  <si>
    <t>TotalCapacity</t>
  </si>
  <si>
    <t>RechargeEnergy</t>
  </si>
  <si>
    <t>ConfigCost</t>
  </si>
  <si>
    <t>DeviceCost</t>
  </si>
  <si>
    <t>NodeCost</t>
  </si>
  <si>
    <t>Count of NodeType</t>
  </si>
  <si>
    <t>No rechargable</t>
  </si>
  <si>
    <t>Is rechargable</t>
  </si>
  <si>
    <t>rechargable</t>
  </si>
  <si>
    <t>Count of Is rechargable</t>
  </si>
  <si>
    <t>TotalCost</t>
  </si>
  <si>
    <t>TOTENGNORM</t>
  </si>
  <si>
    <t>TOTCAPNORM</t>
  </si>
  <si>
    <t>RECHENGNORM</t>
  </si>
  <si>
    <t>CONFIGCOSTNORM</t>
  </si>
  <si>
    <t>DEVICECOSTNORM</t>
  </si>
  <si>
    <t>MAINPRICNORM</t>
  </si>
  <si>
    <t>NODECOSTNORM</t>
  </si>
  <si>
    <t>TOTCOSTNORM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</si>
</sst>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[Nodes_30Pr_ga.xlsx]NodeTypes!PivotTable7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4F16-8EC3-97E990AB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344175"/>
        <c:axId val="389216319"/>
      </c:barChart>
      <c:catAx>
        <c:axId val="3853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6319"/>
        <c:crosses val="autoZero"/>
        <c:auto val="1"/>
        <c:lblAlgn val="ctr"/>
        <c:lblOffset val="100"/>
        <c:noMultiLvlLbl val="0"/>
      </c:catAx>
      <c:valAx>
        <c:axId val="3892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[Nodes_30Pr_ga.xlsx]NodeTypes!PivotTable24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CD9-8B3A-0DEBF98C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200079"/>
        <c:axId val="486963151"/>
      </c:barChart>
      <c:catAx>
        <c:axId val="3812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3151"/>
        <c:crosses val="autoZero"/>
        <c:auto val="1"/>
        <c:lblAlgn val="ctr"/>
        <c:lblOffset val="100"/>
        <c:noMultiLvlLbl val="0"/>
      </c:catAx>
      <c:valAx>
        <c:axId val="4869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[Nodes_30Pr_ga.xlsx]NodeTypes!PivotTable24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Rechargable/No</a:t>
            </a:r>
            <a:r>
              <a:rPr lang="en-US" baseline="0"/>
              <a:t> Recharge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8C-4F60-82FD-64688A6DF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8C-4F60-82FD-64688A6DFA3F}"/>
              </c:ext>
            </c:extLst>
          </c:dPt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9-4777-80BA-01F67522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[Nodes_30Pr_ga.xlsx]NodeTypes!PivotTable7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4-4D9A-8CE7-653D9282A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4-4D9A-8CE7-653D9282A0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54-4D9A-8CE7-653D9282A035}"/>
              </c:ext>
            </c:extLst>
          </c:dPt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1-4B4E-9D39-A55D3304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TotalCapacity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Sheet1!$F$2:$F$17</c:f>
              <c:numCache>
                <c:formatCode>General</c:formatCode>
                <c:ptCount val="16"/>
                <c:pt idx="0">
                  <c:v>8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12</c:v>
                </c:pt>
                <c:pt idx="5">
                  <c:v>18</c:v>
                </c:pt>
                <c:pt idx="6">
                  <c:v>10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11</c:v>
                </c:pt>
                <c:pt idx="12">
                  <c:v>14</c:v>
                </c:pt>
                <c:pt idx="13">
                  <c:v>4</c:v>
                </c:pt>
                <c:pt idx="14">
                  <c:v>15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2-4E72-97F0-6F5BCDD8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79375"/>
        <c:axId val="486941935"/>
      </c:scatterChart>
      <c:valAx>
        <c:axId val="4858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1935"/>
        <c:crosses val="autoZero"/>
        <c:crossBetween val="midCat"/>
      </c:valAx>
      <c:valAx>
        <c:axId val="4869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Sheet1!$D$2:$D$17</c:f>
              <c:numCache>
                <c:formatCode>General</c:formatCode>
                <c:ptCount val="16"/>
                <c:pt idx="0">
                  <c:v>280</c:v>
                </c:pt>
                <c:pt idx="1">
                  <c:v>270</c:v>
                </c:pt>
                <c:pt idx="2">
                  <c:v>130</c:v>
                </c:pt>
                <c:pt idx="3">
                  <c:v>160</c:v>
                </c:pt>
                <c:pt idx="4">
                  <c:v>170</c:v>
                </c:pt>
                <c:pt idx="5">
                  <c:v>120</c:v>
                </c:pt>
                <c:pt idx="6">
                  <c:v>2023.68</c:v>
                </c:pt>
                <c:pt idx="7">
                  <c:v>1341.43</c:v>
                </c:pt>
                <c:pt idx="8">
                  <c:v>5288.95</c:v>
                </c:pt>
                <c:pt idx="9">
                  <c:v>680.79</c:v>
                </c:pt>
                <c:pt idx="10">
                  <c:v>2096.4</c:v>
                </c:pt>
                <c:pt idx="11">
                  <c:v>44895.01</c:v>
                </c:pt>
                <c:pt idx="12">
                  <c:v>14996.3</c:v>
                </c:pt>
                <c:pt idx="13">
                  <c:v>0</c:v>
                </c:pt>
                <c:pt idx="14">
                  <c:v>1513.52</c:v>
                </c:pt>
                <c:pt idx="15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4658-8424-D6A92613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7071"/>
        <c:axId val="486934863"/>
      </c:scatterChart>
      <c:valAx>
        <c:axId val="4947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crossBetween val="midCat"/>
      </c:val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11111111111126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RechargeEnergy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700</c:v>
                </c:pt>
                <c:pt idx="10">
                  <c:v>65</c:v>
                </c:pt>
                <c:pt idx="11">
                  <c:v>23</c:v>
                </c:pt>
                <c:pt idx="12">
                  <c:v>420</c:v>
                </c:pt>
                <c:pt idx="13">
                  <c:v>150</c:v>
                </c:pt>
                <c:pt idx="14">
                  <c:v>90</c:v>
                </c:pt>
                <c:pt idx="15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5-4A33-9148-E01E8F60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8191"/>
        <c:axId val="486937359"/>
      </c:scatterChart>
      <c:valAx>
        <c:axId val="5117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7359"/>
        <c:crosses val="autoZero"/>
        <c:crossBetween val="midCat"/>
      </c:valAx>
      <c:valAx>
        <c:axId val="486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CinfigCost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Sheet1!$K$2:$K$17</c:f>
              <c:numCache>
                <c:formatCode>General</c:formatCode>
                <c:ptCount val="16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  <c:pt idx="10">
                  <c:v>1600</c:v>
                </c:pt>
                <c:pt idx="11">
                  <c:v>1100</c:v>
                </c:pt>
                <c:pt idx="12">
                  <c:v>1400</c:v>
                </c:pt>
                <c:pt idx="13">
                  <c:v>2300</c:v>
                </c:pt>
                <c:pt idx="14">
                  <c:v>2980</c:v>
                </c:pt>
                <c:pt idx="15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C94-A9CB-6DECB5F7379A}"/>
            </c:ext>
          </c:extLst>
        </c:ser>
        <c:ser>
          <c:idx val="1"/>
          <c:order val="1"/>
          <c:tx>
            <c:v>DeviceCost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Sheet1!$M$2:$M$17</c:f>
              <c:numCache>
                <c:formatCode>General</c:formatCode>
                <c:ptCount val="16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  <c:pt idx="10">
                  <c:v>1600</c:v>
                </c:pt>
                <c:pt idx="11">
                  <c:v>1100</c:v>
                </c:pt>
                <c:pt idx="12">
                  <c:v>1400</c:v>
                </c:pt>
                <c:pt idx="13">
                  <c:v>2300</c:v>
                </c:pt>
                <c:pt idx="14">
                  <c:v>2980</c:v>
                </c:pt>
                <c:pt idx="15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C94-A9CB-6DECB5F7379A}"/>
            </c:ext>
          </c:extLst>
        </c:ser>
        <c:ser>
          <c:idx val="2"/>
          <c:order val="2"/>
          <c:tx>
            <c:v>MaintianCost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Sheet1!$O$2:$O$17</c:f>
              <c:numCache>
                <c:formatCode>General</c:formatCode>
                <c:ptCount val="16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  <c:pt idx="10">
                  <c:v>1600</c:v>
                </c:pt>
                <c:pt idx="11">
                  <c:v>1100</c:v>
                </c:pt>
                <c:pt idx="12">
                  <c:v>1400</c:v>
                </c:pt>
                <c:pt idx="13">
                  <c:v>2300</c:v>
                </c:pt>
                <c:pt idx="14">
                  <c:v>2980</c:v>
                </c:pt>
                <c:pt idx="15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C94-A9CB-6DECB5F7379A}"/>
            </c:ext>
          </c:extLst>
        </c:ser>
        <c:ser>
          <c:idx val="3"/>
          <c:order val="3"/>
          <c:tx>
            <c:v>NodeCost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Sheet1!$Q$2:$Q$17</c:f>
              <c:numCache>
                <c:formatCode>General</c:formatCode>
                <c:ptCount val="16"/>
                <c:pt idx="0">
                  <c:v>340</c:v>
                </c:pt>
                <c:pt idx="1">
                  <c:v>100</c:v>
                </c:pt>
                <c:pt idx="2">
                  <c:v>76</c:v>
                </c:pt>
                <c:pt idx="3">
                  <c:v>180</c:v>
                </c:pt>
                <c:pt idx="4">
                  <c:v>130</c:v>
                </c:pt>
                <c:pt idx="5">
                  <c:v>125</c:v>
                </c:pt>
                <c:pt idx="6">
                  <c:v>179</c:v>
                </c:pt>
                <c:pt idx="7">
                  <c:v>90</c:v>
                </c:pt>
                <c:pt idx="8">
                  <c:v>340</c:v>
                </c:pt>
                <c:pt idx="9">
                  <c:v>123</c:v>
                </c:pt>
                <c:pt idx="10">
                  <c:v>120</c:v>
                </c:pt>
                <c:pt idx="11">
                  <c:v>260</c:v>
                </c:pt>
                <c:pt idx="12">
                  <c:v>23</c:v>
                </c:pt>
                <c:pt idx="13">
                  <c:v>458</c:v>
                </c:pt>
                <c:pt idx="14">
                  <c:v>67</c:v>
                </c:pt>
                <c:pt idx="1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C94-A9CB-6DECB5F7379A}"/>
            </c:ext>
          </c:extLst>
        </c:ser>
        <c:ser>
          <c:idx val="4"/>
          <c:order val="4"/>
          <c:tx>
            <c:v>TotalCost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Sheet1!$S$2:$S$17</c:f>
              <c:numCache>
                <c:formatCode>General</c:formatCode>
                <c:ptCount val="16"/>
                <c:pt idx="0">
                  <c:v>13844.569659442723</c:v>
                </c:pt>
                <c:pt idx="1">
                  <c:v>6400</c:v>
                </c:pt>
                <c:pt idx="2">
                  <c:v>10276.448916408668</c:v>
                </c:pt>
                <c:pt idx="3">
                  <c:v>6781.1114551083601</c:v>
                </c:pt>
                <c:pt idx="4">
                  <c:v>5234</c:v>
                </c:pt>
                <c:pt idx="5">
                  <c:v>8135.664241486068</c:v>
                </c:pt>
                <c:pt idx="6">
                  <c:v>3490</c:v>
                </c:pt>
                <c:pt idx="7">
                  <c:v>16300.811362229104</c:v>
                </c:pt>
                <c:pt idx="8">
                  <c:v>10783.969659442724</c:v>
                </c:pt>
                <c:pt idx="9">
                  <c:v>5523.1261609907124</c:v>
                </c:pt>
                <c:pt idx="10">
                  <c:v>4919.9690402476772</c:v>
                </c:pt>
                <c:pt idx="11">
                  <c:v>3561.517027863777</c:v>
                </c:pt>
                <c:pt idx="12">
                  <c:v>4221.5750773993805</c:v>
                </c:pt>
                <c:pt idx="13">
                  <c:v>7362.8281733746126</c:v>
                </c:pt>
                <c:pt idx="14">
                  <c:v>3958</c:v>
                </c:pt>
                <c:pt idx="15">
                  <c:v>9751.3049535603714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C94-A9CB-6DECB5F7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50687"/>
        <c:axId val="486934863"/>
      </c:lineChart>
      <c:catAx>
        <c:axId val="5196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auto val="1"/>
        <c:lblAlgn val="ctr"/>
        <c:lblOffset val="100"/>
        <c:noMultiLvlLbl val="0"/>
      </c:cat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3</xdr:row>
      <xdr:rowOff>171450</xdr:rowOff>
    </xdr:from>
    <xdr:to>
      <xdr:col>11</xdr:col>
      <xdr:colOff>22860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F340F-7A99-40FC-A2E1-9E3604AB1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304800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9A989-9B9F-49BF-894F-3C28ADF3A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</xdr:colOff>
      <xdr:row>20</xdr:row>
      <xdr:rowOff>30480</xdr:rowOff>
    </xdr:from>
    <xdr:to>
      <xdr:col>19</xdr:col>
      <xdr:colOff>350520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90846-0D87-44C4-8E03-99A6EC95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541020</xdr:colOff>
      <xdr:row>3</xdr:row>
      <xdr:rowOff>106680</xdr:rowOff>
    </xdr:from>
    <xdr:to>
      <xdr:col>19</xdr:col>
      <xdr:colOff>236220</xdr:colOff>
      <xdr:row>18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B4AA5-4DD4-4557-A013-5E6CC1D7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0</xdr:row>
      <xdr:rowOff>45720</xdr:rowOff>
    </xdr:from>
    <xdr:to>
      <xdr:col>15</xdr:col>
      <xdr:colOff>251460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6E013-E4AB-4D85-8353-08CFE720F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0</xdr:row>
      <xdr:rowOff>15240</xdr:rowOff>
    </xdr:from>
    <xdr:to>
      <xdr:col>7</xdr:col>
      <xdr:colOff>518160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AA81F-8F15-48F1-858E-86771D30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15</xdr:row>
      <xdr:rowOff>83820</xdr:rowOff>
    </xdr:from>
    <xdr:to>
      <xdr:col>8</xdr:col>
      <xdr:colOff>403860</xdr:colOff>
      <xdr:row>30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2BEB43-3C8F-42B7-9064-A965667F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541020</xdr:colOff>
      <xdr:row>15</xdr:row>
      <xdr:rowOff>121920</xdr:rowOff>
    </xdr:from>
    <xdr:to>
      <xdr:col>16</xdr:col>
      <xdr:colOff>236220</xdr:colOff>
      <xdr:row>30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1D7223-C2F3-4EC7-8F58-C8731A99A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098091435182" createdVersion="6" refreshedVersion="6" minRefreshableVersion="3" recordCount="30" xr:uid="{E5B2957F-2C94-4A61-9CFF-58848AEB658D}">
  <cacheSource type="worksheet">
    <worksheetSource ref="A1:Q17" sheet="Sheet1"/>
  </cacheSource>
  <cacheFields count="9">
    <cacheField name="Node IP Add" numFmtId="0">
      <sharedItems/>
    </cacheField>
    <cacheField name="NodeType" numFmtId="0">
      <sharedItems count="3">
        <s v="Vehicle"/>
        <s v="RSU"/>
        <s v="BaseStation"/>
      </sharedItems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121961458331" createdVersion="6" refreshedVersion="6" minRefreshableVersion="3" recordCount="30" xr:uid="{4A42F20D-A96D-4EE3-82DE-C1212DF32C58}">
  <cacheSource type="worksheet">
    <worksheetSource ref="A1:Q17" sheet="Sheet1"/>
  </cacheSource>
  <cacheFields count="10">
    <cacheField name="Node IP Add" numFmtId="0">
      <sharedItems/>
    </cacheField>
    <cacheField name="NodeType" numFmtId="0">
      <sharedItems/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Is rechargable" numFmtId="0">
      <sharedItems count="2">
        <s v="rechargable"/>
        <s v="No rechargable"/>
      </sharedItems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x v="0"/>
    <n v="5638.33"/>
    <n v="10"/>
    <n v="320"/>
    <n v="3400"/>
    <n v="3400"/>
    <n v="3400"/>
    <n v="220"/>
  </r>
  <r>
    <s v="173.192.82.195"/>
    <x v="1"/>
    <n v="160"/>
    <n v="18"/>
    <n v="0"/>
    <n v="2200"/>
    <n v="2200"/>
    <n v="2200"/>
    <n v="180"/>
  </r>
  <r>
    <s v="192.168.1.241"/>
    <x v="2"/>
    <n v="280"/>
    <n v="8"/>
    <n v="0"/>
    <n v="4500"/>
    <n v="4500"/>
    <n v="4500"/>
    <n v="340"/>
  </r>
  <r>
    <s v="52.8.186.218"/>
    <x v="0"/>
    <n v="2023.68"/>
    <n v="10"/>
    <n v="0"/>
    <n v="6408"/>
    <n v="6408"/>
    <n v="6408"/>
    <n v="179"/>
  </r>
  <r>
    <s v="149.171.189.1"/>
    <x v="1"/>
    <n v="170"/>
    <n v="12"/>
    <n v="0"/>
    <n v="3240"/>
    <n v="3240"/>
    <n v="3240"/>
    <n v="130"/>
  </r>
  <r>
    <s v="192.168.1.106"/>
    <x v="0"/>
    <n v="1369.43"/>
    <n v="12"/>
    <n v="0"/>
    <n v="1800"/>
    <n v="1800"/>
    <n v="1800"/>
    <n v="70"/>
  </r>
  <r>
    <s v="89.30.121.22"/>
    <x v="2"/>
    <n v="280"/>
    <n v="8"/>
    <n v="0"/>
    <n v="3500"/>
    <n v="3500"/>
    <n v="3500"/>
    <n v="350"/>
  </r>
  <r>
    <s v="173.223.175.181"/>
    <x v="2"/>
    <n v="270"/>
    <n v="23"/>
    <n v="0"/>
    <n v="2100"/>
    <n v="2100"/>
    <n v="2100"/>
    <n v="100"/>
  </r>
  <r>
    <s v="192.168.1.193"/>
    <x v="0"/>
    <n v="680.79"/>
    <n v="4"/>
    <n v="35"/>
    <n v="1800"/>
    <n v="1800"/>
    <n v="1800"/>
    <n v="123"/>
  </r>
  <r>
    <s v="149.171.28.12"/>
    <x v="2"/>
    <n v="130"/>
    <n v="18"/>
    <n v="0"/>
    <n v="3400"/>
    <n v="3400"/>
    <n v="3400"/>
    <n v="76"/>
  </r>
  <r>
    <s v="192.168.1.118"/>
    <x v="0"/>
    <n v="1341.43"/>
    <n v="8"/>
    <n v="0"/>
    <n v="5403"/>
    <n v="5403"/>
    <n v="5403"/>
    <n v="90"/>
  </r>
  <r>
    <s v="192.168.1.208"/>
    <x v="0"/>
    <n v="2096.4"/>
    <n v="5"/>
    <n v="65"/>
    <n v="1600"/>
    <n v="1600"/>
    <n v="1600"/>
    <n v="120"/>
  </r>
  <r>
    <s v="151.101.28.207"/>
    <x v="1"/>
    <n v="120"/>
    <n v="20"/>
    <n v="0"/>
    <n v="2780"/>
    <n v="2780"/>
    <n v="2780"/>
    <n v="320"/>
  </r>
  <r>
    <s v="104.98.30.155"/>
    <x v="0"/>
    <n v="1067.1400000000001"/>
    <n v="7"/>
    <n v="0"/>
    <n v="2540"/>
    <n v="2540"/>
    <n v="2540"/>
    <n v="94"/>
  </r>
  <r>
    <s v="179.60.193.36"/>
    <x v="0"/>
    <n v="597.47"/>
    <n v="3"/>
    <n v="0"/>
    <n v="2890"/>
    <n v="2890"/>
    <n v="2890"/>
    <n v="129"/>
  </r>
  <r>
    <s v="192.168.1.240"/>
    <x v="0"/>
    <n v="44895.01"/>
    <n v="11"/>
    <n v="23"/>
    <n v="1100"/>
    <n v="1100"/>
    <n v="1100"/>
    <n v="260"/>
  </r>
  <r>
    <s v="192.168.1.208"/>
    <x v="0"/>
    <n v="15285"/>
    <n v="10"/>
    <n v="34"/>
    <n v="6708"/>
    <n v="6708"/>
    <n v="6708"/>
    <n v="68"/>
  </r>
  <r>
    <s v="192.0.77.2"/>
    <x v="0"/>
    <n v="14996.3"/>
    <n v="14"/>
    <n v="420"/>
    <n v="1400"/>
    <n v="1400"/>
    <n v="1400"/>
    <n v="23"/>
  </r>
  <r>
    <s v="192.0.78.19"/>
    <x v="0"/>
    <n v="14834.45"/>
    <n v="9"/>
    <n v="400"/>
    <n v="3400"/>
    <n v="3400"/>
    <n v="3400"/>
    <n v="324"/>
  </r>
  <r>
    <s v="151.101.65.69"/>
    <x v="0"/>
    <n v="6434.4"/>
    <n v="4"/>
    <n v="150"/>
    <n v="2300"/>
    <n v="2300"/>
    <n v="2300"/>
    <n v="458"/>
  </r>
  <r>
    <s v="1.196.218.137"/>
    <x v="0"/>
    <n v="5288.95"/>
    <n v="3"/>
    <n v="0"/>
    <n v="3480"/>
    <n v="3480"/>
    <n v="3480"/>
    <n v="340"/>
  </r>
  <r>
    <s v="1.64.34.161"/>
    <x v="0"/>
    <n v="1621.73"/>
    <n v="11"/>
    <n v="0"/>
    <n v="1400"/>
    <n v="1400"/>
    <n v="1400"/>
    <n v="247"/>
  </r>
  <r>
    <s v="100.3.40.200"/>
    <x v="1"/>
    <n v="120"/>
    <n v="18"/>
    <n v="0"/>
    <n v="2670"/>
    <n v="2670"/>
    <n v="2670"/>
    <n v="125"/>
  </r>
  <r>
    <s v="101.100.143.97"/>
    <x v="0"/>
    <n v="1500.34"/>
    <n v="20"/>
    <n v="70"/>
    <n v="3450"/>
    <n v="3450"/>
    <n v="3450"/>
    <n v="74"/>
  </r>
  <r>
    <s v="104.98.5.24"/>
    <x v="0"/>
    <n v="1513.52"/>
    <n v="15"/>
    <n v="90"/>
    <n v="2980"/>
    <n v="2980"/>
    <n v="2980"/>
    <n v="67"/>
  </r>
  <r>
    <s v="216.58.199.33"/>
    <x v="0"/>
    <n v="1404.93"/>
    <n v="14"/>
    <n v="65"/>
    <n v="6532"/>
    <n v="6532"/>
    <n v="6532"/>
    <n v="90"/>
  </r>
  <r>
    <s v="99.76.206.51"/>
    <x v="1"/>
    <n v="130"/>
    <n v="23"/>
    <n v="0"/>
    <n v="1700"/>
    <n v="1700"/>
    <n v="1700"/>
    <n v="230"/>
  </r>
  <r>
    <s v="97.92.167.44"/>
    <x v="0"/>
    <n v="1235"/>
    <n v="10"/>
    <n v="53"/>
    <n v="3200"/>
    <n v="3200"/>
    <n v="3200"/>
    <n v="150"/>
  </r>
  <r>
    <s v="23.234.53.61"/>
    <x v="0"/>
    <n v="1228.18"/>
    <n v="8"/>
    <n v="260"/>
    <n v="2700"/>
    <n v="2700"/>
    <n v="2700"/>
    <n v="50"/>
  </r>
  <r>
    <s v="50.17.200.36"/>
    <x v="2"/>
    <n v="150"/>
    <n v="18"/>
    <n v="0"/>
    <n v="1760"/>
    <n v="1760"/>
    <n v="1760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s v="Vehicle"/>
    <n v="5638.33"/>
    <n v="10"/>
    <x v="0"/>
    <n v="320"/>
    <n v="3400"/>
    <n v="3400"/>
    <n v="3400"/>
    <n v="220"/>
  </r>
  <r>
    <s v="173.192.82.195"/>
    <s v="RSU"/>
    <n v="160"/>
    <n v="18"/>
    <x v="1"/>
    <n v="0"/>
    <n v="2200"/>
    <n v="2200"/>
    <n v="2200"/>
    <n v="180"/>
  </r>
  <r>
    <s v="192.168.1.241"/>
    <s v="BaseStation"/>
    <n v="280"/>
    <n v="8"/>
    <x v="1"/>
    <n v="0"/>
    <n v="4500"/>
    <n v="4500"/>
    <n v="4500"/>
    <n v="340"/>
  </r>
  <r>
    <s v="52.8.186.218"/>
    <s v="Vehicle"/>
    <n v="2023.68"/>
    <n v="10"/>
    <x v="1"/>
    <n v="0"/>
    <n v="6408"/>
    <n v="6408"/>
    <n v="6408"/>
    <n v="179"/>
  </r>
  <r>
    <s v="149.171.189.1"/>
    <s v="RSU"/>
    <n v="170"/>
    <n v="12"/>
    <x v="1"/>
    <n v="0"/>
    <n v="3240"/>
    <n v="3240"/>
    <n v="3240"/>
    <n v="130"/>
  </r>
  <r>
    <s v="192.168.1.106"/>
    <s v="Vehicle"/>
    <n v="1369.43"/>
    <n v="12"/>
    <x v="1"/>
    <n v="0"/>
    <n v="1800"/>
    <n v="1800"/>
    <n v="1800"/>
    <n v="70"/>
  </r>
  <r>
    <s v="89.30.121.22"/>
    <s v="BaseStation"/>
    <n v="280"/>
    <n v="8"/>
    <x v="1"/>
    <n v="0"/>
    <n v="3500"/>
    <n v="3500"/>
    <n v="3500"/>
    <n v="350"/>
  </r>
  <r>
    <s v="173.223.175.181"/>
    <s v="BaseStation"/>
    <n v="270"/>
    <n v="23"/>
    <x v="1"/>
    <n v="0"/>
    <n v="2100"/>
    <n v="2100"/>
    <n v="2100"/>
    <n v="100"/>
  </r>
  <r>
    <s v="192.168.1.193"/>
    <s v="Vehicle"/>
    <n v="680.79"/>
    <n v="4"/>
    <x v="0"/>
    <n v="35"/>
    <n v="1800"/>
    <n v="1800"/>
    <n v="1800"/>
    <n v="123"/>
  </r>
  <r>
    <s v="149.171.28.12"/>
    <s v="BaseStation"/>
    <n v="130"/>
    <n v="18"/>
    <x v="1"/>
    <n v="0"/>
    <n v="3400"/>
    <n v="3400"/>
    <n v="3400"/>
    <n v="76"/>
  </r>
  <r>
    <s v="192.168.1.118"/>
    <s v="Vehicle"/>
    <n v="1341.43"/>
    <n v="8"/>
    <x v="1"/>
    <n v="0"/>
    <n v="5403"/>
    <n v="5403"/>
    <n v="5403"/>
    <n v="90"/>
  </r>
  <r>
    <s v="192.168.1.208"/>
    <s v="Vehicle"/>
    <n v="2096.4"/>
    <n v="5"/>
    <x v="0"/>
    <n v="65"/>
    <n v="1600"/>
    <n v="1600"/>
    <n v="1600"/>
    <n v="120"/>
  </r>
  <r>
    <s v="151.101.28.207"/>
    <s v="RSU"/>
    <n v="120"/>
    <n v="20"/>
    <x v="1"/>
    <n v="0"/>
    <n v="2780"/>
    <n v="2780"/>
    <n v="2780"/>
    <n v="320"/>
  </r>
  <r>
    <s v="104.98.30.155"/>
    <s v="Vehicle"/>
    <n v="1067.1400000000001"/>
    <n v="7"/>
    <x v="1"/>
    <n v="0"/>
    <n v="2540"/>
    <n v="2540"/>
    <n v="2540"/>
    <n v="94"/>
  </r>
  <r>
    <s v="179.60.193.36"/>
    <s v="Vehicle"/>
    <n v="597.47"/>
    <n v="3"/>
    <x v="1"/>
    <n v="0"/>
    <n v="2890"/>
    <n v="2890"/>
    <n v="2890"/>
    <n v="129"/>
  </r>
  <r>
    <s v="192.168.1.240"/>
    <s v="Vehicle"/>
    <n v="44895.01"/>
    <n v="11"/>
    <x v="0"/>
    <n v="23"/>
    <n v="1100"/>
    <n v="1100"/>
    <n v="1100"/>
    <n v="260"/>
  </r>
  <r>
    <s v="192.168.1.208"/>
    <s v="Vehicle"/>
    <n v="15285"/>
    <n v="10"/>
    <x v="0"/>
    <n v="34"/>
    <n v="6708"/>
    <n v="6708"/>
    <n v="6708"/>
    <n v="68"/>
  </r>
  <r>
    <s v="192.0.77.2"/>
    <s v="Vehicle"/>
    <n v="14996.3"/>
    <n v="14"/>
    <x v="0"/>
    <n v="420"/>
    <n v="1400"/>
    <n v="1400"/>
    <n v="1400"/>
    <n v="23"/>
  </r>
  <r>
    <s v="192.0.78.19"/>
    <s v="Vehicle"/>
    <n v="14834.45"/>
    <n v="9"/>
    <x v="0"/>
    <n v="400"/>
    <n v="3400"/>
    <n v="3400"/>
    <n v="3400"/>
    <n v="324"/>
  </r>
  <r>
    <s v="151.101.65.69"/>
    <s v="Vehicle"/>
    <n v="6434.4"/>
    <n v="4"/>
    <x v="0"/>
    <n v="150"/>
    <n v="2300"/>
    <n v="2300"/>
    <n v="2300"/>
    <n v="458"/>
  </r>
  <r>
    <s v="1.196.218.137"/>
    <s v="Vehicle"/>
    <n v="5288.95"/>
    <n v="3"/>
    <x v="1"/>
    <n v="0"/>
    <n v="3480"/>
    <n v="3480"/>
    <n v="3480"/>
    <n v="340"/>
  </r>
  <r>
    <s v="1.64.34.161"/>
    <s v="Vehicle"/>
    <n v="1621.73"/>
    <n v="11"/>
    <x v="1"/>
    <n v="0"/>
    <n v="1400"/>
    <n v="1400"/>
    <n v="1400"/>
    <n v="247"/>
  </r>
  <r>
    <s v="100.3.40.200"/>
    <s v="RSU"/>
    <n v="120"/>
    <n v="18"/>
    <x v="1"/>
    <n v="0"/>
    <n v="2670"/>
    <n v="2670"/>
    <n v="2670"/>
    <n v="125"/>
  </r>
  <r>
    <s v="101.100.143.97"/>
    <s v="Vehicle"/>
    <n v="1500.34"/>
    <n v="20"/>
    <x v="0"/>
    <n v="70"/>
    <n v="3450"/>
    <n v="3450"/>
    <n v="3450"/>
    <n v="74"/>
  </r>
  <r>
    <s v="104.98.5.24"/>
    <s v="Vehicle"/>
    <n v="1513.52"/>
    <n v="15"/>
    <x v="0"/>
    <n v="90"/>
    <n v="2980"/>
    <n v="2980"/>
    <n v="2980"/>
    <n v="67"/>
  </r>
  <r>
    <s v="216.58.199.33"/>
    <s v="Vehicle"/>
    <n v="1404.93"/>
    <n v="14"/>
    <x v="0"/>
    <n v="65"/>
    <n v="6532"/>
    <n v="6532"/>
    <n v="6532"/>
    <n v="90"/>
  </r>
  <r>
    <s v="99.76.206.51"/>
    <s v="RSU"/>
    <n v="130"/>
    <n v="23"/>
    <x v="1"/>
    <n v="0"/>
    <n v="1700"/>
    <n v="1700"/>
    <n v="1700"/>
    <n v="230"/>
  </r>
  <r>
    <s v="97.92.167.44"/>
    <s v="Vehicle"/>
    <n v="1235"/>
    <n v="10"/>
    <x v="0"/>
    <n v="53"/>
    <n v="3200"/>
    <n v="3200"/>
    <n v="3200"/>
    <n v="150"/>
  </r>
  <r>
    <s v="23.234.53.61"/>
    <s v="Vehicle"/>
    <n v="1228.18"/>
    <n v="8"/>
    <x v="0"/>
    <n v="260"/>
    <n v="2700"/>
    <n v="2700"/>
    <n v="2700"/>
    <n v="50"/>
  </r>
  <r>
    <s v="50.17.200.36"/>
    <s v="BaseStation"/>
    <n v="150"/>
    <n v="18"/>
    <x v="1"/>
    <n v="0"/>
    <n v="1760"/>
    <n v="1760"/>
    <n v="176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DD152-2756-4FAF-A30D-E4E2ACE5D4FD}" name="PivotTable2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8:B40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Is rechargable" fld="4" subtotal="count" baseField="0" baseItem="0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E3537-0F9C-4869-9424-FA23201ADA45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6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Nod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7709-4856-47F4-BA89-826CE0E28AF2}">
  <dimension ref="A1:S31"/>
  <sheetViews>
    <sheetView tabSelected="1" zoomScale="90" workbookViewId="0">
      <selection activeCell="A22" sqref="A22"/>
    </sheetView>
  </sheetViews>
  <sheetFormatPr defaultRowHeight="14.4" x14ac:dyDescent="0.3"/>
  <cols>
    <col min="1" max="1" width="50.44140625" customWidth="1"/>
    <col min="2" max="3" width="15.6640625" customWidth="1"/>
    <col min="4" max="5" width="21.6640625" customWidth="1"/>
    <col min="6" max="6" width="25" customWidth="1"/>
    <col min="7" max="10" width="28.109375" customWidth="1"/>
    <col min="11" max="11" width="12.33203125" customWidth="1"/>
    <col min="12" max="12" width="21.21875" customWidth="1"/>
    <col min="13" max="13" width="12" customWidth="1"/>
    <col min="14" max="14" width="19.88671875" customWidth="1"/>
    <col min="15" max="16" width="17.44140625" customWidth="1"/>
    <col min="17" max="18" width="16.33203125" customWidth="1"/>
    <col min="19" max="19" width="24.5546875" customWidth="1"/>
    <col min="20" max="20" width="28.5546875" customWidth="1"/>
  </cols>
  <sheetData>
    <row r="1" spans="1:19" x14ac:dyDescent="0.3">
      <c r="A1" t="s">
        <v>16</v>
      </c>
      <c r="B1" t="s">
        <v>17</v>
      </c>
      <c r="C1" t="s">
        <v>34</v>
      </c>
      <c r="D1" t="s">
        <v>22</v>
      </c>
      <c r="E1" t="s">
        <v>35</v>
      </c>
      <c r="F1" t="s">
        <v>23</v>
      </c>
      <c r="G1" t="s">
        <v>30</v>
      </c>
      <c r="H1" t="s">
        <v>36</v>
      </c>
      <c r="I1" t="s">
        <v>24</v>
      </c>
      <c r="J1" t="s">
        <v>37</v>
      </c>
      <c r="K1" t="s">
        <v>25</v>
      </c>
      <c r="L1" t="s">
        <v>38</v>
      </c>
      <c r="M1" t="s">
        <v>26</v>
      </c>
      <c r="N1" t="s">
        <v>39</v>
      </c>
      <c r="O1" t="s">
        <v>21</v>
      </c>
      <c r="P1" t="s">
        <v>40</v>
      </c>
      <c r="Q1" t="s">
        <v>27</v>
      </c>
      <c r="R1" t="s">
        <v>41</v>
      </c>
      <c r="S1" t="s">
        <v>33</v>
      </c>
    </row>
    <row r="2" spans="1:19" x14ac:dyDescent="0.3">
      <c r="A2" t="s">
        <v>1</v>
      </c>
      <c r="B2" t="s">
        <v>20</v>
      </c>
      <c r="C2">
        <f>STANDARDIZE(D2,D19,D20)</f>
        <v>7.6923076923076927E-2</v>
      </c>
      <c r="D2">
        <v>280</v>
      </c>
      <c r="E2">
        <f>STANDARDIZE(F2,F19,F20)</f>
        <v>-0.83333333333333337</v>
      </c>
      <c r="F2">
        <v>8</v>
      </c>
      <c r="G2" t="s">
        <v>29</v>
      </c>
      <c r="H2" t="e">
        <f>STANDARDIZE(I2,I19,I20)</f>
        <v>#NUM!</v>
      </c>
      <c r="I2">
        <v>0</v>
      </c>
      <c r="J2">
        <f>STANDARDIZE(K2,K19,K20)</f>
        <v>0.70588235294117652</v>
      </c>
      <c r="K2">
        <v>4500</v>
      </c>
      <c r="L2">
        <f>STANDARDIZE(M2,M19,M20)</f>
        <v>0.70588235294117652</v>
      </c>
      <c r="M2">
        <v>4500</v>
      </c>
      <c r="N2">
        <f>STANDARDIZE(O2,O19,O20)</f>
        <v>0.70588235294117652</v>
      </c>
      <c r="O2">
        <v>4500</v>
      </c>
      <c r="P2">
        <f>STANDARDIZE(Q2,Q19,Q20)</f>
        <v>3.1578947368421053</v>
      </c>
      <c r="Q2">
        <v>340</v>
      </c>
      <c r="R2">
        <f>STANDARDIZE(S2,S19,S20)</f>
        <v>0.7244798292243233</v>
      </c>
      <c r="S2" s="3">
        <f t="shared" ref="S2:S17" si="0">SUM(K2:Q2)</f>
        <v>13844.569659442723</v>
      </c>
    </row>
    <row r="3" spans="1:19" x14ac:dyDescent="0.3">
      <c r="A3" t="s">
        <v>4</v>
      </c>
      <c r="B3" t="s">
        <v>20</v>
      </c>
      <c r="C3">
        <f>STANDARDIZE(D3,D19,D20)</f>
        <v>0</v>
      </c>
      <c r="D3">
        <v>270</v>
      </c>
      <c r="E3">
        <f>STANDARDIZE(F3,F19,F20)</f>
        <v>0</v>
      </c>
      <c r="F3">
        <v>23</v>
      </c>
      <c r="G3" t="s">
        <v>29</v>
      </c>
      <c r="H3" t="e">
        <f>STANDARDIZE(I3,I19,I20)</f>
        <v>#NUM!</v>
      </c>
      <c r="I3">
        <v>0</v>
      </c>
      <c r="J3">
        <f>STANDARDIZE(K3,K19,K20)</f>
        <v>0</v>
      </c>
      <c r="K3">
        <v>2100</v>
      </c>
      <c r="L3">
        <f>STANDARDIZE(M3,M19,M20)</f>
        <v>0</v>
      </c>
      <c r="M3">
        <v>2100</v>
      </c>
      <c r="N3">
        <f>STANDARDIZE(O3,O19,O20)</f>
        <v>0</v>
      </c>
      <c r="O3">
        <v>2100</v>
      </c>
      <c r="P3">
        <f>STANDARDIZE(Q3,Q19,Q20)</f>
        <v>0</v>
      </c>
      <c r="Q3">
        <v>100</v>
      </c>
      <c r="R3">
        <f>STANDARDIZE(S3,S19,S20)</f>
        <v>0</v>
      </c>
      <c r="S3" s="3">
        <f t="shared" si="0"/>
        <v>6400</v>
      </c>
    </row>
    <row r="4" spans="1:19" x14ac:dyDescent="0.3">
      <c r="A4" t="s">
        <v>6</v>
      </c>
      <c r="B4" t="s">
        <v>20</v>
      </c>
      <c r="C4">
        <f>STANDARDIZE(D4,D19,D20)</f>
        <v>-1.0769230769230769</v>
      </c>
      <c r="D4">
        <v>130</v>
      </c>
      <c r="E4">
        <f>STANDARDIZE(F4,F19,F20)</f>
        <v>-0.27777777777777779</v>
      </c>
      <c r="F4">
        <v>18</v>
      </c>
      <c r="G4" t="s">
        <v>29</v>
      </c>
      <c r="H4" t="e">
        <f>STANDARDIZE(I4,I19,I20)</f>
        <v>#NUM!</v>
      </c>
      <c r="I4">
        <v>0</v>
      </c>
      <c r="J4">
        <f>STANDARDIZE(K4,K19,K20)</f>
        <v>0.38235294117647056</v>
      </c>
      <c r="K4">
        <v>3400</v>
      </c>
      <c r="L4">
        <f>STANDARDIZE(M4,M19,M20)</f>
        <v>0.38235294117647056</v>
      </c>
      <c r="M4">
        <v>3400</v>
      </c>
      <c r="N4">
        <f>STANDARDIZE(O4,O19,O20)</f>
        <v>0.38235294117647056</v>
      </c>
      <c r="O4">
        <v>3400</v>
      </c>
      <c r="P4">
        <f>STANDARDIZE(Q4,Q19,Q20)</f>
        <v>-0.31578947368421051</v>
      </c>
      <c r="Q4">
        <v>76</v>
      </c>
      <c r="R4">
        <f>STANDARDIZE(S4,S19,S20)</f>
        <v>0.37724263153268606</v>
      </c>
      <c r="S4" s="3">
        <f t="shared" si="0"/>
        <v>10276.448916408668</v>
      </c>
    </row>
    <row r="5" spans="1:19" x14ac:dyDescent="0.3">
      <c r="A5" t="s">
        <v>0</v>
      </c>
      <c r="B5" t="s">
        <v>19</v>
      </c>
      <c r="C5">
        <f>STANDARDIZE(D5,D19,D20)</f>
        <v>-0.84615384615384615</v>
      </c>
      <c r="D5">
        <v>160</v>
      </c>
      <c r="E5">
        <f>STANDARDIZE(F5,F19,F20)</f>
        <v>-0.27777777777777779</v>
      </c>
      <c r="F5">
        <v>18</v>
      </c>
      <c r="G5" t="s">
        <v>29</v>
      </c>
      <c r="H5" t="e">
        <f>STANDARDIZE(I5,I19,I20)</f>
        <v>#NUM!</v>
      </c>
      <c r="I5">
        <v>0</v>
      </c>
      <c r="J5">
        <f>STANDARDIZE(K5,K19,K20)</f>
        <v>2.9411764705882353E-2</v>
      </c>
      <c r="K5">
        <v>2200</v>
      </c>
      <c r="L5">
        <f>STANDARDIZE(M5,M19,M20)</f>
        <v>2.9411764705882353E-2</v>
      </c>
      <c r="M5">
        <v>2200</v>
      </c>
      <c r="N5">
        <f>STANDARDIZE(O5,O19,O20)</f>
        <v>2.9411764705882353E-2</v>
      </c>
      <c r="O5">
        <v>2200</v>
      </c>
      <c r="P5">
        <f>STANDARDIZE(Q5,Q19,Q20)</f>
        <v>1.0526315789473684</v>
      </c>
      <c r="Q5">
        <v>180</v>
      </c>
      <c r="R5">
        <f>STANDARDIZE(S5,S19,S20)</f>
        <v>3.7088451655781361E-2</v>
      </c>
      <c r="S5" s="3">
        <f t="shared" si="0"/>
        <v>6781.1114551083601</v>
      </c>
    </row>
    <row r="6" spans="1:19" s="4" customFormat="1" x14ac:dyDescent="0.3">
      <c r="A6" s="4" t="s">
        <v>3</v>
      </c>
      <c r="B6" s="4" t="s">
        <v>19</v>
      </c>
      <c r="C6" s="4">
        <f>STANDARDIZE(D6,D19,D20)</f>
        <v>-0.76923076923076927</v>
      </c>
      <c r="D6" s="4">
        <v>170</v>
      </c>
      <c r="E6" s="4">
        <f>STANDARDIZE(F6,F19,F20)</f>
        <v>-0.61111111111111116</v>
      </c>
      <c r="F6" s="4">
        <v>12</v>
      </c>
      <c r="G6" s="4" t="s">
        <v>29</v>
      </c>
      <c r="H6" s="4" t="e">
        <f>STANDARDIZE(I6,I19,I20)</f>
        <v>#NUM!</v>
      </c>
      <c r="I6" s="4">
        <v>0</v>
      </c>
      <c r="J6" s="4">
        <f>STANDARDIZE(K6,K19,K20)</f>
        <v>0.3352941176470588</v>
      </c>
      <c r="K6" s="4">
        <v>3240</v>
      </c>
      <c r="L6" s="4">
        <f>STANDARDIZE(M6,M19,M20)</f>
        <v>0.3352941176470588</v>
      </c>
      <c r="M6" s="4">
        <v>3240</v>
      </c>
      <c r="N6" s="4">
        <f>STANDARDIZE(O6,O19,O20)</f>
        <v>0.3352941176470588</v>
      </c>
      <c r="O6" s="4">
        <v>3240</v>
      </c>
      <c r="P6" s="4">
        <f>STANDARDIZE(Q6,Q19,Q20)</f>
        <v>0.39473684210526316</v>
      </c>
      <c r="Q6" s="4">
        <v>130</v>
      </c>
      <c r="R6" s="4">
        <f>STANDARDIZE(S6,S19,S20)</f>
        <v>-0.11347109631838624</v>
      </c>
      <c r="S6" s="5">
        <v>5234</v>
      </c>
    </row>
    <row r="7" spans="1:19" x14ac:dyDescent="0.3">
      <c r="A7" t="s">
        <v>13</v>
      </c>
      <c r="B7" t="s">
        <v>19</v>
      </c>
      <c r="C7">
        <f>STANDARDIZE(D7,D19,D20)</f>
        <v>-1.1538461538461537</v>
      </c>
      <c r="D7">
        <v>120</v>
      </c>
      <c r="E7">
        <f>STANDARDIZE(F7,F19,F20)</f>
        <v>-0.27777777777777779</v>
      </c>
      <c r="F7">
        <v>18</v>
      </c>
      <c r="G7" t="s">
        <v>29</v>
      </c>
      <c r="H7" t="e">
        <f>STANDARDIZE(I7,I19,I20)</f>
        <v>#NUM!</v>
      </c>
      <c r="I7">
        <v>0</v>
      </c>
      <c r="J7">
        <f>STANDARDIZE(K7,K19,K20)</f>
        <v>0.1676470588235294</v>
      </c>
      <c r="K7">
        <v>2670</v>
      </c>
      <c r="L7">
        <f>STANDARDIZE(M7,M19,M20)</f>
        <v>0.1676470588235294</v>
      </c>
      <c r="M7">
        <v>2670</v>
      </c>
      <c r="N7">
        <f>STANDARDIZE(O7,O19,O20)</f>
        <v>0.1676470588235294</v>
      </c>
      <c r="O7">
        <v>2670</v>
      </c>
      <c r="P7">
        <f>STANDARDIZE(Q7,Q19,Q20)</f>
        <v>0.32894736842105265</v>
      </c>
      <c r="Q7">
        <v>125</v>
      </c>
      <c r="R7">
        <f>STANDARDIZE(S7,S19,S20)</f>
        <v>0.16890885447859727</v>
      </c>
      <c r="S7" s="3">
        <f t="shared" si="0"/>
        <v>8135.664241486068</v>
      </c>
    </row>
    <row r="8" spans="1:19" s="4" customFormat="1" x14ac:dyDescent="0.3">
      <c r="A8" s="4" t="s">
        <v>2</v>
      </c>
      <c r="B8" s="4" t="s">
        <v>18</v>
      </c>
      <c r="C8" s="4">
        <f>STANDARDIZE(D8,D19,D20)</f>
        <v>13.489846153846154</v>
      </c>
      <c r="D8" s="4">
        <v>2023.68</v>
      </c>
      <c r="E8" s="4">
        <f>STANDARDIZE(F8,F19,F20)</f>
        <v>-0.72222222222222221</v>
      </c>
      <c r="F8" s="4">
        <v>10</v>
      </c>
      <c r="G8" s="4" t="s">
        <v>29</v>
      </c>
      <c r="H8" s="4" t="e">
        <f>STANDARDIZE(I8,I19,I20)</f>
        <v>#NUM!</v>
      </c>
      <c r="I8" s="4">
        <v>0</v>
      </c>
      <c r="J8" s="4">
        <f>STANDARDIZE(K8,K19,K20)</f>
        <v>1.2670588235294118</v>
      </c>
      <c r="K8" s="4">
        <v>6408</v>
      </c>
      <c r="L8" s="4">
        <f>STANDARDIZE(M8,M19,M20)</f>
        <v>1.2670588235294118</v>
      </c>
      <c r="M8" s="4">
        <v>6408</v>
      </c>
      <c r="N8" s="4">
        <f>STANDARDIZE(O8,O19,O20)</f>
        <v>1.2670588235294118</v>
      </c>
      <c r="O8" s="4">
        <v>6408</v>
      </c>
      <c r="P8" s="4">
        <f>STANDARDIZE(Q8,Q19,Q20)</f>
        <v>1.0394736842105263</v>
      </c>
      <c r="Q8" s="4">
        <v>179</v>
      </c>
      <c r="R8" s="4">
        <f>STANDARDIZE(S8,S19,S20)</f>
        <v>-0.28319115805017492</v>
      </c>
      <c r="S8" s="5">
        <v>3490</v>
      </c>
    </row>
    <row r="9" spans="1:19" x14ac:dyDescent="0.3">
      <c r="A9" t="s">
        <v>7</v>
      </c>
      <c r="B9" t="s">
        <v>18</v>
      </c>
      <c r="C9">
        <f>STANDARDIZE(D9,D19,D20)</f>
        <v>8.241769230769231</v>
      </c>
      <c r="D9">
        <v>1341.43</v>
      </c>
      <c r="E9">
        <f>STANDARDIZE(F9,F19,F20)</f>
        <v>-0.83333333333333337</v>
      </c>
      <c r="F9">
        <v>8</v>
      </c>
      <c r="G9" t="s">
        <v>29</v>
      </c>
      <c r="H9" t="e">
        <f>STANDARDIZE(I9,I19,I20)</f>
        <v>#NUM!</v>
      </c>
      <c r="I9">
        <v>0</v>
      </c>
      <c r="J9">
        <f>STANDARDIZE(K9,K19,K20)</f>
        <v>0.97147058823529409</v>
      </c>
      <c r="K9">
        <v>5403</v>
      </c>
      <c r="L9">
        <f>STANDARDIZE(M9,M19,M20)</f>
        <v>0.97147058823529409</v>
      </c>
      <c r="M9">
        <v>5403</v>
      </c>
      <c r="N9">
        <f>STANDARDIZE(O9,O19,O20)</f>
        <v>0.97147058823529409</v>
      </c>
      <c r="O9">
        <v>5403</v>
      </c>
      <c r="P9">
        <f>STANDARDIZE(Q9,Q19,Q20)</f>
        <v>-0.13157894736842105</v>
      </c>
      <c r="Q9">
        <v>90</v>
      </c>
      <c r="R9">
        <f>STANDARDIZE(S9,S19,S20)</f>
        <v>0.96351279563779713</v>
      </c>
      <c r="S9" s="3">
        <f t="shared" si="0"/>
        <v>16300.811362229104</v>
      </c>
    </row>
    <row r="10" spans="1:19" x14ac:dyDescent="0.3">
      <c r="A10" t="s">
        <v>12</v>
      </c>
      <c r="B10" t="s">
        <v>18</v>
      </c>
      <c r="C10">
        <f>STANDARDIZE(D10,D19,D20)</f>
        <v>38.607307692307693</v>
      </c>
      <c r="D10">
        <v>5288.95</v>
      </c>
      <c r="E10">
        <f>STANDARDIZE(F10,F19,F20)</f>
        <v>-1.1111111111111112</v>
      </c>
      <c r="F10">
        <v>3</v>
      </c>
      <c r="G10" t="s">
        <v>29</v>
      </c>
      <c r="H10" t="e">
        <f>STANDARDIZE(I10,I19,I20)</f>
        <v>#NUM!</v>
      </c>
      <c r="I10">
        <v>0</v>
      </c>
      <c r="J10">
        <f>STANDARDIZE(K10,K19,K20)</f>
        <v>0.40588235294117647</v>
      </c>
      <c r="K10">
        <v>3480</v>
      </c>
      <c r="L10">
        <f>STANDARDIZE(M10,M19,M20)</f>
        <v>0.40588235294117647</v>
      </c>
      <c r="M10">
        <v>3480</v>
      </c>
      <c r="N10">
        <f>STANDARDIZE(O10,O19,O20)</f>
        <v>0.40588235294117647</v>
      </c>
      <c r="O10">
        <v>3480</v>
      </c>
      <c r="P10">
        <f>STANDARDIZE(Q10,Q19,Q20)</f>
        <v>3.1578947368421053</v>
      </c>
      <c r="Q10">
        <v>340</v>
      </c>
      <c r="R10">
        <f>STANDARDIZE(S10,S19,S20)</f>
        <v>0.42663279887093331</v>
      </c>
      <c r="S10" s="3">
        <f t="shared" si="0"/>
        <v>10783.969659442724</v>
      </c>
    </row>
    <row r="11" spans="1:19" s="4" customFormat="1" x14ac:dyDescent="0.3">
      <c r="A11" s="4" t="s">
        <v>5</v>
      </c>
      <c r="B11" s="4" t="s">
        <v>18</v>
      </c>
      <c r="C11" s="4">
        <f>STANDARDIZE(D11,D19,D20)</f>
        <v>3.1599230769230768</v>
      </c>
      <c r="D11" s="4">
        <v>680.79</v>
      </c>
      <c r="E11" s="4">
        <f>STANDARDIZE(F11,F19,F20)</f>
        <v>-1.0555555555555556</v>
      </c>
      <c r="F11" s="4">
        <v>4</v>
      </c>
      <c r="G11" s="4" t="s">
        <v>31</v>
      </c>
      <c r="H11" s="4" t="e">
        <f>STANDARDIZE(I11,I19,I20)</f>
        <v>#NUM!</v>
      </c>
      <c r="I11" s="4">
        <v>700</v>
      </c>
      <c r="J11" s="4">
        <f>STANDARDIZE(K11,K19,K20)</f>
        <v>-8.8235294117647065E-2</v>
      </c>
      <c r="K11" s="4">
        <v>1800</v>
      </c>
      <c r="L11" s="4">
        <f>STANDARDIZE(M11,M19,M20)</f>
        <v>-8.8235294117647065E-2</v>
      </c>
      <c r="M11" s="4">
        <v>1800</v>
      </c>
      <c r="N11" s="4">
        <f>STANDARDIZE(O11,O19,O20)</f>
        <v>-8.8235294117647065E-2</v>
      </c>
      <c r="O11" s="4">
        <v>1800</v>
      </c>
      <c r="P11" s="4">
        <f>STANDARDIZE(Q11,Q19,Q20)</f>
        <v>0.30263157894736842</v>
      </c>
      <c r="Q11" s="4">
        <v>123</v>
      </c>
      <c r="R11" s="4">
        <f>STANDARDIZE(S11,S19,S20)</f>
        <v>-8.5334336059430513E-2</v>
      </c>
      <c r="S11" s="5">
        <f t="shared" si="0"/>
        <v>5523.1261609907124</v>
      </c>
    </row>
    <row r="12" spans="1:19" x14ac:dyDescent="0.3">
      <c r="A12" t="s">
        <v>8</v>
      </c>
      <c r="B12" t="s">
        <v>18</v>
      </c>
      <c r="C12">
        <f>STANDARDIZE(D12,D19,D20)</f>
        <v>14.049230769230769</v>
      </c>
      <c r="D12">
        <v>2096.4</v>
      </c>
      <c r="E12">
        <f>STANDARDIZE(F12,F19,F20)</f>
        <v>-1</v>
      </c>
      <c r="F12">
        <v>5</v>
      </c>
      <c r="G12" t="s">
        <v>31</v>
      </c>
      <c r="H12" t="e">
        <f>STANDARDIZE(I12,I19,I20)</f>
        <v>#NUM!</v>
      </c>
      <c r="I12">
        <v>65</v>
      </c>
      <c r="J12">
        <f>STANDARDIZE(K12,K19,K20)</f>
        <v>-0.14705882352941177</v>
      </c>
      <c r="K12">
        <v>1600</v>
      </c>
      <c r="L12">
        <f>STANDARDIZE(M12,M19,M20)</f>
        <v>-0.14705882352941177</v>
      </c>
      <c r="M12">
        <v>1600</v>
      </c>
      <c r="N12">
        <f>STANDARDIZE(O12,O19,O20)</f>
        <v>-0.14705882352941177</v>
      </c>
      <c r="O12">
        <v>1600</v>
      </c>
      <c r="P12">
        <f>STANDARDIZE(Q12,Q19,Q20)</f>
        <v>0.26315789473684209</v>
      </c>
      <c r="Q12">
        <v>120</v>
      </c>
      <c r="R12">
        <f>STANDARDIZE(S12,S19,S20)</f>
        <v>-0.14403150565029971</v>
      </c>
      <c r="S12" s="3">
        <f t="shared" si="0"/>
        <v>4919.9690402476772</v>
      </c>
    </row>
    <row r="13" spans="1:19" x14ac:dyDescent="0.3">
      <c r="A13" t="s">
        <v>9</v>
      </c>
      <c r="B13" t="s">
        <v>18</v>
      </c>
      <c r="C13">
        <f>STANDARDIZE(D13,D19,D20)</f>
        <v>343.26930769230773</v>
      </c>
      <c r="D13">
        <v>44895.01</v>
      </c>
      <c r="E13">
        <f>STANDARDIZE(F13,F19,F20)</f>
        <v>-0.66666666666666663</v>
      </c>
      <c r="F13">
        <v>11</v>
      </c>
      <c r="G13" t="s">
        <v>31</v>
      </c>
      <c r="H13" t="e">
        <f>STANDARDIZE(I13,I19,I20)</f>
        <v>#NUM!</v>
      </c>
      <c r="I13">
        <v>23</v>
      </c>
      <c r="J13">
        <f>STANDARDIZE(K13,K19,K20)</f>
        <v>-0.29411764705882354</v>
      </c>
      <c r="K13">
        <v>1100</v>
      </c>
      <c r="L13">
        <f>STANDARDIZE(M13,M19,M20)</f>
        <v>-0.29411764705882354</v>
      </c>
      <c r="M13">
        <v>1100</v>
      </c>
      <c r="N13">
        <f>STANDARDIZE(O13,O19,O20)</f>
        <v>-0.29411764705882354</v>
      </c>
      <c r="O13">
        <v>1100</v>
      </c>
      <c r="P13">
        <f>STANDARDIZE(Q13,Q19,Q20)</f>
        <v>2.1052631578947367</v>
      </c>
      <c r="Q13">
        <v>260</v>
      </c>
      <c r="R13">
        <f>STANDARDIZE(S13,S19,S20)</f>
        <v>-0.2762313676924259</v>
      </c>
      <c r="S13" s="3">
        <f t="shared" si="0"/>
        <v>3561.517027863777</v>
      </c>
    </row>
    <row r="14" spans="1:19" x14ac:dyDescent="0.3">
      <c r="A14" t="s">
        <v>10</v>
      </c>
      <c r="B14" t="s">
        <v>18</v>
      </c>
      <c r="C14">
        <f>STANDARDIZE(D14,D19,D20)</f>
        <v>113.27923076923076</v>
      </c>
      <c r="D14">
        <v>14996.3</v>
      </c>
      <c r="E14">
        <f>STANDARDIZE(F14,F19,F20)</f>
        <v>-0.5</v>
      </c>
      <c r="F14">
        <v>14</v>
      </c>
      <c r="G14" t="s">
        <v>31</v>
      </c>
      <c r="H14" t="e">
        <f>STANDARDIZE(I14,I19,I20)</f>
        <v>#NUM!</v>
      </c>
      <c r="I14">
        <v>420</v>
      </c>
      <c r="J14">
        <f>STANDARDIZE(K14,K19,K20)</f>
        <v>-0.20588235294117646</v>
      </c>
      <c r="K14">
        <v>1400</v>
      </c>
      <c r="L14">
        <f>STANDARDIZE(M14,M19,M20)</f>
        <v>-0.20588235294117646</v>
      </c>
      <c r="M14">
        <v>1400</v>
      </c>
      <c r="N14">
        <f>STANDARDIZE(O14,O19,O20)</f>
        <v>-0.20588235294117646</v>
      </c>
      <c r="O14">
        <v>1400</v>
      </c>
      <c r="P14">
        <f>STANDARDIZE(Q14,Q19,Q20)</f>
        <v>-1.013157894736842</v>
      </c>
      <c r="Q14">
        <v>23</v>
      </c>
      <c r="R14">
        <f>STANDARDIZE(S14,S19,S20)</f>
        <v>-0.21199679606757116</v>
      </c>
      <c r="S14" s="3">
        <f t="shared" si="0"/>
        <v>4221.5750773993805</v>
      </c>
    </row>
    <row r="15" spans="1:19" s="4" customFormat="1" x14ac:dyDescent="0.3">
      <c r="A15" s="4" t="s">
        <v>11</v>
      </c>
      <c r="B15" s="4" t="s">
        <v>18</v>
      </c>
      <c r="C15" s="4">
        <f>STANDARDIZE(D15,D19,D20)</f>
        <v>-2.0769230769230771</v>
      </c>
      <c r="D15" s="4">
        <v>0</v>
      </c>
      <c r="E15" s="4">
        <f>STANDARDIZE(F15,F19,F20)</f>
        <v>-1.0555555555555556</v>
      </c>
      <c r="F15" s="4">
        <v>4</v>
      </c>
      <c r="G15" s="4" t="s">
        <v>31</v>
      </c>
      <c r="H15" s="4" t="e">
        <f>STANDARDIZE(I15,I19,I20)</f>
        <v>#NUM!</v>
      </c>
      <c r="I15" s="4">
        <v>150</v>
      </c>
      <c r="J15" s="4">
        <f>STANDARDIZE(K15,K19,K20)</f>
        <v>5.8823529411764705E-2</v>
      </c>
      <c r="K15" s="4">
        <v>2300</v>
      </c>
      <c r="L15" s="4">
        <f>STANDARDIZE(M15,M19,M20)</f>
        <v>5.8823529411764705E-2</v>
      </c>
      <c r="M15" s="4">
        <v>2300</v>
      </c>
      <c r="N15" s="4">
        <f>STANDARDIZE(O15,O19,O20)</f>
        <v>5.8823529411764705E-2</v>
      </c>
      <c r="O15" s="4">
        <v>2300</v>
      </c>
      <c r="P15" s="4">
        <f>STANDARDIZE(Q15,Q19,Q20)</f>
        <v>4.7105263157894735</v>
      </c>
      <c r="Q15" s="4">
        <v>458</v>
      </c>
      <c r="R15" s="4">
        <f>STANDARDIZE(S15,S19,S20)</f>
        <v>9.3699115265048497E-2</v>
      </c>
      <c r="S15" s="5">
        <f t="shared" si="0"/>
        <v>7362.8281733746126</v>
      </c>
    </row>
    <row r="16" spans="1:19" s="4" customFormat="1" x14ac:dyDescent="0.3">
      <c r="A16" s="4" t="s">
        <v>14</v>
      </c>
      <c r="B16" s="4" t="s">
        <v>18</v>
      </c>
      <c r="C16" s="4">
        <f>STANDARDIZE(D16,D19,D20)</f>
        <v>9.5655384615384609</v>
      </c>
      <c r="D16" s="4">
        <v>1513.52</v>
      </c>
      <c r="E16" s="4">
        <f>STANDARDIZE(F16,F19,F20)</f>
        <v>-0.44444444444444442</v>
      </c>
      <c r="F16" s="4">
        <v>15</v>
      </c>
      <c r="G16" s="4" t="s">
        <v>31</v>
      </c>
      <c r="H16" s="4" t="e">
        <f>STANDARDIZE(I16,I19,I20)</f>
        <v>#NUM!</v>
      </c>
      <c r="I16" s="4">
        <v>90</v>
      </c>
      <c r="J16" s="4">
        <f>STANDARDIZE(K16,K19,K20)</f>
        <v>0.25882352941176473</v>
      </c>
      <c r="K16" s="4">
        <v>2980</v>
      </c>
      <c r="L16" s="4">
        <f>STANDARDIZE(M16,M19,M20)</f>
        <v>0.25882352941176473</v>
      </c>
      <c r="M16" s="4">
        <v>2980</v>
      </c>
      <c r="N16" s="4">
        <f>STANDARDIZE(O16,O19,O20)</f>
        <v>0.25882352941176473</v>
      </c>
      <c r="O16" s="4">
        <v>2980</v>
      </c>
      <c r="P16" s="4">
        <f>STANDARDIZE(Q16,Q19,Q20)</f>
        <v>-0.43421052631578949</v>
      </c>
      <c r="Q16" s="4">
        <v>67</v>
      </c>
      <c r="R16" s="4">
        <f>STANDARDIZE(S16,S19,S20)</f>
        <v>-0.23764701304416741</v>
      </c>
      <c r="S16" s="5">
        <v>3958</v>
      </c>
    </row>
    <row r="17" spans="1:19" x14ac:dyDescent="0.3">
      <c r="A17" t="s">
        <v>15</v>
      </c>
      <c r="B17" t="s">
        <v>18</v>
      </c>
      <c r="C17">
        <f>STANDARDIZE(D17,D19,D20)</f>
        <v>7.4230769230769234</v>
      </c>
      <c r="D17">
        <v>1235</v>
      </c>
      <c r="E17">
        <f>STANDARDIZE(F17,F19,F20)</f>
        <v>-0.72222222222222221</v>
      </c>
      <c r="F17">
        <v>10</v>
      </c>
      <c r="G17" t="s">
        <v>31</v>
      </c>
      <c r="H17" t="e">
        <f>STANDARDIZE(I17,I19,I20)</f>
        <v>#NUM!</v>
      </c>
      <c r="I17">
        <v>53</v>
      </c>
      <c r="J17">
        <f>STANDARDIZE(K17,K19,K20)</f>
        <v>0.3235294117647059</v>
      </c>
      <c r="K17">
        <v>3200</v>
      </c>
      <c r="L17">
        <f>STANDARDIZE(M17,M19,M20)</f>
        <v>0.3235294117647059</v>
      </c>
      <c r="M17">
        <v>3200</v>
      </c>
      <c r="N17">
        <f>STANDARDIZE(O17,O19,O20)</f>
        <v>0.3235294117647059</v>
      </c>
      <c r="O17">
        <v>3200</v>
      </c>
      <c r="P17">
        <f>STANDARDIZE(Q17,Q19,Q20)</f>
        <v>0.65789473684210531</v>
      </c>
      <c r="Q17">
        <v>150</v>
      </c>
      <c r="R17">
        <f>STANDARDIZE(S17,S19,S20)</f>
        <v>0.32613743325706157</v>
      </c>
      <c r="S17" s="3">
        <f t="shared" si="0"/>
        <v>9751.3049535603714</v>
      </c>
    </row>
    <row r="18" spans="1:19" x14ac:dyDescent="0.3">
      <c r="A18" t="s">
        <v>1</v>
      </c>
      <c r="B18" t="s">
        <v>20</v>
      </c>
      <c r="C18">
        <v>-0.40247137787054704</v>
      </c>
      <c r="D18">
        <v>280</v>
      </c>
      <c r="E18">
        <v>-0.57368580873771102</v>
      </c>
      <c r="F18">
        <v>8</v>
      </c>
      <c r="G18" t="s">
        <v>29</v>
      </c>
      <c r="H18">
        <v>-0.49977813831094825</v>
      </c>
      <c r="I18">
        <v>0</v>
      </c>
      <c r="J18">
        <v>1.074659868661566</v>
      </c>
      <c r="K18">
        <v>4500</v>
      </c>
      <c r="L18">
        <v>1.074659868661566</v>
      </c>
      <c r="M18">
        <v>4500</v>
      </c>
      <c r="N18">
        <v>1.074659868661566</v>
      </c>
      <c r="O18">
        <v>4500</v>
      </c>
      <c r="P18">
        <v>1.4614866997577898</v>
      </c>
      <c r="Q18">
        <v>340</v>
      </c>
      <c r="R18">
        <v>1.7254869312531469</v>
      </c>
      <c r="S18" s="3">
        <v>13843.610806437082</v>
      </c>
    </row>
    <row r="19" spans="1:19" x14ac:dyDescent="0.3">
      <c r="A19" t="s">
        <v>4</v>
      </c>
      <c r="B19" t="s">
        <v>20</v>
      </c>
      <c r="C19">
        <v>0</v>
      </c>
      <c r="D19">
        <v>270</v>
      </c>
      <c r="E19">
        <v>0</v>
      </c>
      <c r="F19">
        <v>23</v>
      </c>
      <c r="G19" t="s">
        <v>29</v>
      </c>
      <c r="H19" t="e">
        <v>#NUM!</v>
      </c>
      <c r="I19">
        <v>0</v>
      </c>
      <c r="J19">
        <v>0</v>
      </c>
      <c r="K19">
        <v>2100</v>
      </c>
      <c r="L19">
        <v>0</v>
      </c>
      <c r="M19">
        <v>2100</v>
      </c>
      <c r="N19">
        <v>0</v>
      </c>
      <c r="O19">
        <v>2100</v>
      </c>
      <c r="P19">
        <v>0</v>
      </c>
      <c r="Q19">
        <v>100</v>
      </c>
      <c r="R19">
        <v>1.8410938252443054E-4</v>
      </c>
      <c r="S19" s="3">
        <v>6400</v>
      </c>
    </row>
    <row r="20" spans="1:19" x14ac:dyDescent="0.3">
      <c r="A20" t="s">
        <v>6</v>
      </c>
      <c r="B20" t="s">
        <v>20</v>
      </c>
      <c r="C20">
        <v>-0.41612970021077877</v>
      </c>
      <c r="D20">
        <v>130</v>
      </c>
      <c r="E20">
        <v>1.1581958780176431</v>
      </c>
      <c r="F20">
        <v>18</v>
      </c>
      <c r="G20" t="s">
        <v>29</v>
      </c>
      <c r="H20">
        <v>-0.49977813831094825</v>
      </c>
      <c r="I20">
        <v>0</v>
      </c>
      <c r="J20">
        <v>0.29370220366947047</v>
      </c>
      <c r="K20">
        <v>3400</v>
      </c>
      <c r="L20">
        <v>0.29370220366947047</v>
      </c>
      <c r="M20">
        <v>3400</v>
      </c>
      <c r="N20">
        <v>0.29370220366947047</v>
      </c>
      <c r="O20">
        <v>3400</v>
      </c>
      <c r="P20">
        <v>-0.84285067231272304</v>
      </c>
      <c r="Q20">
        <v>76</v>
      </c>
      <c r="R20">
        <v>0.74999618815699898</v>
      </c>
      <c r="S20">
        <v>10275.744553735027</v>
      </c>
    </row>
    <row r="21" spans="1:19" x14ac:dyDescent="0.3">
      <c r="A21" t="s">
        <v>3</v>
      </c>
      <c r="B21" t="s">
        <v>19</v>
      </c>
      <c r="C21">
        <v>-0.76923076923076927</v>
      </c>
      <c r="D21">
        <v>170</v>
      </c>
      <c r="E21">
        <v>-0.61111111111111116</v>
      </c>
      <c r="F21">
        <v>12</v>
      </c>
      <c r="G21" t="s">
        <v>29</v>
      </c>
      <c r="H21" t="e">
        <v>#NUM!</v>
      </c>
      <c r="I21">
        <v>0</v>
      </c>
      <c r="J21">
        <v>0.3352941176470588</v>
      </c>
      <c r="K21">
        <v>3240</v>
      </c>
      <c r="L21">
        <v>0.3352941176470588</v>
      </c>
      <c r="M21">
        <v>3240</v>
      </c>
      <c r="N21">
        <v>0.3352941176470588</v>
      </c>
      <c r="O21">
        <v>3240</v>
      </c>
      <c r="P21">
        <v>0.39473684210526316</v>
      </c>
      <c r="Q21">
        <v>130</v>
      </c>
      <c r="R21">
        <v>-0.11328698693586181</v>
      </c>
      <c r="S21">
        <v>5234</v>
      </c>
    </row>
    <row r="22" spans="1:19" x14ac:dyDescent="0.3">
      <c r="A22" t="s">
        <v>13</v>
      </c>
      <c r="B22" t="s">
        <v>19</v>
      </c>
      <c r="C22">
        <v>-1.1538461538461537</v>
      </c>
      <c r="D22">
        <v>120</v>
      </c>
      <c r="E22">
        <v>-0.27777777777777779</v>
      </c>
      <c r="F22">
        <v>18</v>
      </c>
      <c r="G22" t="s">
        <v>29</v>
      </c>
      <c r="H22" t="e">
        <v>#NUM!</v>
      </c>
      <c r="I22">
        <v>0</v>
      </c>
      <c r="J22">
        <v>0.1676470588235294</v>
      </c>
      <c r="K22">
        <v>2670</v>
      </c>
      <c r="L22">
        <v>0.1676470588235294</v>
      </c>
      <c r="M22">
        <v>2670</v>
      </c>
      <c r="N22">
        <v>0.1676470588235294</v>
      </c>
      <c r="O22">
        <v>2670</v>
      </c>
      <c r="P22">
        <v>0.32894736842105265</v>
      </c>
      <c r="Q22">
        <v>125</v>
      </c>
      <c r="R22">
        <v>0.16909296386112169</v>
      </c>
      <c r="S22">
        <v>8135.664241486068</v>
      </c>
    </row>
    <row r="23" spans="1:19" s="4" customFormat="1" x14ac:dyDescent="0.3">
      <c r="A23" s="4" t="s">
        <v>2</v>
      </c>
      <c r="B23" s="4" t="s">
        <v>18</v>
      </c>
      <c r="C23" s="4">
        <v>13.489846153846154</v>
      </c>
      <c r="D23" s="4">
        <v>2023.68</v>
      </c>
      <c r="E23" s="4">
        <v>-0.72222222222222221</v>
      </c>
      <c r="F23" s="4">
        <v>10</v>
      </c>
      <c r="G23" s="4" t="s">
        <v>29</v>
      </c>
      <c r="H23" s="4" t="e">
        <v>#NUM!</v>
      </c>
      <c r="I23" s="4">
        <v>0</v>
      </c>
      <c r="J23" s="4">
        <v>1.2670588235294118</v>
      </c>
      <c r="K23" s="4">
        <v>6408</v>
      </c>
      <c r="L23" s="4">
        <v>1.2670588235294118</v>
      </c>
      <c r="M23" s="4">
        <v>6408</v>
      </c>
      <c r="N23" s="4">
        <v>1.2670588235294118</v>
      </c>
      <c r="O23" s="4">
        <v>6408</v>
      </c>
      <c r="P23" s="4">
        <v>1.0394736842105263</v>
      </c>
      <c r="Q23" s="4">
        <v>179</v>
      </c>
      <c r="R23" s="4">
        <v>-0.28300704866765047</v>
      </c>
      <c r="S23" s="4">
        <v>3490</v>
      </c>
    </row>
    <row r="24" spans="1:19" x14ac:dyDescent="0.3">
      <c r="A24" t="s">
        <v>7</v>
      </c>
      <c r="B24" t="s">
        <v>18</v>
      </c>
      <c r="C24">
        <v>8.241769230769231</v>
      </c>
      <c r="D24">
        <v>1341.43</v>
      </c>
      <c r="E24">
        <v>-0.83333333333333337</v>
      </c>
      <c r="F24">
        <v>8</v>
      </c>
      <c r="G24" t="s">
        <v>29</v>
      </c>
      <c r="H24" t="e">
        <v>#NUM!</v>
      </c>
      <c r="I24">
        <v>0</v>
      </c>
      <c r="J24">
        <v>0.97147058823529409</v>
      </c>
      <c r="K24">
        <v>5403</v>
      </c>
      <c r="L24">
        <v>0.97147058823529409</v>
      </c>
      <c r="M24">
        <v>5403</v>
      </c>
      <c r="N24">
        <v>0.97147058823529409</v>
      </c>
      <c r="O24">
        <v>5403</v>
      </c>
      <c r="P24">
        <v>-0.13157894736842105</v>
      </c>
      <c r="Q24">
        <v>90</v>
      </c>
      <c r="R24">
        <v>0.96369690502032146</v>
      </c>
      <c r="S24">
        <v>16300.811362229104</v>
      </c>
    </row>
    <row r="25" spans="1:19" x14ac:dyDescent="0.3">
      <c r="A25" t="s">
        <v>12</v>
      </c>
      <c r="B25" t="s">
        <v>18</v>
      </c>
      <c r="C25">
        <v>38.607307692307693</v>
      </c>
      <c r="D25">
        <v>5288.95</v>
      </c>
      <c r="E25">
        <v>-1.1111111111111112</v>
      </c>
      <c r="F25">
        <v>3</v>
      </c>
      <c r="G25" t="s">
        <v>29</v>
      </c>
      <c r="H25" t="e">
        <v>#NUM!</v>
      </c>
      <c r="I25">
        <v>0</v>
      </c>
      <c r="J25">
        <v>0.40588235294117647</v>
      </c>
      <c r="K25">
        <v>3480</v>
      </c>
      <c r="L25">
        <v>0.40588235294117647</v>
      </c>
      <c r="M25">
        <v>3480</v>
      </c>
      <c r="N25">
        <v>0.40588235294117647</v>
      </c>
      <c r="O25">
        <v>3480</v>
      </c>
      <c r="P25">
        <v>3.1578947368421053</v>
      </c>
      <c r="Q25">
        <v>340</v>
      </c>
      <c r="R25">
        <v>0.42681690825345775</v>
      </c>
      <c r="S25">
        <v>10783.969659442724</v>
      </c>
    </row>
    <row r="26" spans="1:19" s="4" customFormat="1" x14ac:dyDescent="0.3">
      <c r="A26" s="4" t="s">
        <v>5</v>
      </c>
      <c r="B26" s="4" t="s">
        <v>18</v>
      </c>
      <c r="C26" s="4">
        <v>3.1599230769230768</v>
      </c>
      <c r="D26" s="4">
        <v>680.79</v>
      </c>
      <c r="E26" s="4">
        <v>-1.0555555555555556</v>
      </c>
      <c r="F26" s="4">
        <v>4</v>
      </c>
      <c r="G26" s="4" t="s">
        <v>31</v>
      </c>
      <c r="H26" s="4" t="e">
        <v>#NUM!</v>
      </c>
      <c r="I26" s="4">
        <v>700</v>
      </c>
      <c r="J26" s="4">
        <v>-8.8235294117647065E-2</v>
      </c>
      <c r="K26" s="4">
        <v>1800</v>
      </c>
      <c r="L26" s="4">
        <v>-8.8235294117647065E-2</v>
      </c>
      <c r="M26" s="4">
        <v>1800</v>
      </c>
      <c r="N26" s="4">
        <v>-8.8235294117647065E-2</v>
      </c>
      <c r="O26" s="4">
        <v>1800</v>
      </c>
      <c r="P26" s="4">
        <v>0.30263157894736842</v>
      </c>
      <c r="Q26" s="4">
        <v>123</v>
      </c>
      <c r="R26" s="4">
        <v>-8.5150226676906082E-2</v>
      </c>
      <c r="S26" s="4">
        <v>5523.1261609907124</v>
      </c>
    </row>
    <row r="27" spans="1:19" x14ac:dyDescent="0.3">
      <c r="A27" t="s">
        <v>8</v>
      </c>
      <c r="B27" t="s">
        <v>18</v>
      </c>
      <c r="C27">
        <v>14.049230769230769</v>
      </c>
      <c r="D27">
        <v>2096.4</v>
      </c>
      <c r="E27">
        <v>-1</v>
      </c>
      <c r="F27">
        <v>5</v>
      </c>
      <c r="G27" t="s">
        <v>31</v>
      </c>
      <c r="H27" t="e">
        <v>#NUM!</v>
      </c>
      <c r="I27">
        <v>65</v>
      </c>
      <c r="J27">
        <v>-0.14705882352941177</v>
      </c>
      <c r="K27">
        <v>1600</v>
      </c>
      <c r="L27">
        <v>-0.14705882352941177</v>
      </c>
      <c r="M27">
        <v>1600</v>
      </c>
      <c r="N27">
        <v>-0.14705882352941177</v>
      </c>
      <c r="O27">
        <v>1600</v>
      </c>
      <c r="P27">
        <v>0.26315789473684209</v>
      </c>
      <c r="Q27">
        <v>120</v>
      </c>
      <c r="R27">
        <v>-0.14384739626777526</v>
      </c>
      <c r="S27">
        <v>4919.9690402476772</v>
      </c>
    </row>
    <row r="28" spans="1:19" x14ac:dyDescent="0.3">
      <c r="A28" t="s">
        <v>9</v>
      </c>
      <c r="B28" t="s">
        <v>18</v>
      </c>
      <c r="C28">
        <v>343.26930769230773</v>
      </c>
      <c r="D28">
        <v>44895.01</v>
      </c>
      <c r="E28">
        <v>-0.66666666666666663</v>
      </c>
      <c r="F28">
        <v>11</v>
      </c>
      <c r="G28" t="s">
        <v>31</v>
      </c>
      <c r="H28" t="e">
        <v>#NUM!</v>
      </c>
      <c r="I28">
        <v>23</v>
      </c>
      <c r="J28">
        <v>-0.29411764705882354</v>
      </c>
      <c r="K28">
        <v>1100</v>
      </c>
      <c r="L28">
        <v>-0.29411764705882354</v>
      </c>
      <c r="M28">
        <v>1100</v>
      </c>
      <c r="N28">
        <v>-0.29411764705882354</v>
      </c>
      <c r="O28">
        <v>1100</v>
      </c>
      <c r="P28">
        <v>2.1052631578947367</v>
      </c>
      <c r="Q28">
        <v>260</v>
      </c>
      <c r="R28">
        <v>-0.27604725830990146</v>
      </c>
      <c r="S28">
        <v>3561.517027863777</v>
      </c>
    </row>
    <row r="29" spans="1:19" x14ac:dyDescent="0.3">
      <c r="A29" t="s">
        <v>10</v>
      </c>
      <c r="B29" t="s">
        <v>18</v>
      </c>
      <c r="C29">
        <v>113.27923076923076</v>
      </c>
      <c r="D29">
        <v>14996.3</v>
      </c>
      <c r="E29">
        <v>-0.5</v>
      </c>
      <c r="F29">
        <v>14</v>
      </c>
      <c r="G29" t="s">
        <v>31</v>
      </c>
      <c r="H29" t="e">
        <v>#NUM!</v>
      </c>
      <c r="I29">
        <v>420</v>
      </c>
      <c r="J29">
        <v>-0.20588235294117646</v>
      </c>
      <c r="K29">
        <v>1400</v>
      </c>
      <c r="L29">
        <v>-0.20588235294117646</v>
      </c>
      <c r="M29">
        <v>1400</v>
      </c>
      <c r="N29">
        <v>-0.20588235294117646</v>
      </c>
      <c r="O29">
        <v>1400</v>
      </c>
      <c r="P29">
        <v>-1.013157894736842</v>
      </c>
      <c r="Q29">
        <v>23</v>
      </c>
      <c r="R29">
        <v>-0.21181268668504674</v>
      </c>
      <c r="S29">
        <v>4221.5750773993805</v>
      </c>
    </row>
    <row r="30" spans="1:19" s="4" customFormat="1" x14ac:dyDescent="0.3">
      <c r="A30" s="4" t="s">
        <v>11</v>
      </c>
      <c r="B30" s="4" t="s">
        <v>18</v>
      </c>
      <c r="C30" s="4">
        <v>-2.0769230769230771</v>
      </c>
      <c r="D30" s="4">
        <v>0</v>
      </c>
      <c r="E30" s="4">
        <v>-1.0555555555555556</v>
      </c>
      <c r="F30" s="4">
        <v>4</v>
      </c>
      <c r="G30" s="4" t="s">
        <v>31</v>
      </c>
      <c r="H30" s="4" t="e">
        <v>#NUM!</v>
      </c>
      <c r="I30" s="4">
        <v>150</v>
      </c>
      <c r="J30" s="4">
        <v>5.8823529411764705E-2</v>
      </c>
      <c r="K30" s="4">
        <v>2300</v>
      </c>
      <c r="L30" s="4">
        <v>5.8823529411764705E-2</v>
      </c>
      <c r="M30" s="4">
        <v>2300</v>
      </c>
      <c r="N30" s="4">
        <v>5.8823529411764705E-2</v>
      </c>
      <c r="O30" s="4">
        <v>2300</v>
      </c>
      <c r="P30" s="4">
        <v>4.7105263157894735</v>
      </c>
      <c r="Q30" s="4">
        <v>458</v>
      </c>
      <c r="R30" s="4">
        <v>9.3883224647572927E-2</v>
      </c>
      <c r="S30" s="4">
        <v>7362.8281733746126</v>
      </c>
    </row>
    <row r="31" spans="1:19" s="4" customFormat="1" x14ac:dyDescent="0.3">
      <c r="A31" s="4" t="s">
        <v>14</v>
      </c>
      <c r="B31" s="4" t="s">
        <v>18</v>
      </c>
      <c r="C31" s="4">
        <v>9.5655384615384609</v>
      </c>
      <c r="D31" s="4">
        <v>1513.52</v>
      </c>
      <c r="E31" s="4">
        <v>-0.44444444444444442</v>
      </c>
      <c r="F31" s="4">
        <v>15</v>
      </c>
      <c r="G31" s="4" t="s">
        <v>31</v>
      </c>
      <c r="H31" s="4" t="e">
        <v>#NUM!</v>
      </c>
      <c r="I31" s="4">
        <v>90</v>
      </c>
      <c r="J31" s="4">
        <v>0.25882352941176473</v>
      </c>
      <c r="K31" s="4">
        <v>2980</v>
      </c>
      <c r="L31" s="4">
        <v>0.25882352941176473</v>
      </c>
      <c r="M31" s="4">
        <v>2980</v>
      </c>
      <c r="N31" s="4">
        <v>0.25882352941176473</v>
      </c>
      <c r="O31" s="4">
        <v>2980</v>
      </c>
      <c r="P31" s="4">
        <v>-0.43421052631578949</v>
      </c>
      <c r="Q31" s="4">
        <v>67</v>
      </c>
      <c r="R31" s="4">
        <v>-0.23746290366164297</v>
      </c>
      <c r="S31" s="4">
        <v>3958</v>
      </c>
    </row>
  </sheetData>
  <sortState xmlns:xlrd2="http://schemas.microsoft.com/office/spreadsheetml/2017/richdata2" ref="A2:S17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A26E-AE06-4CEB-AE5F-B761B7293405}">
  <dimension ref="A3:B40"/>
  <sheetViews>
    <sheetView topLeftCell="E1" workbookViewId="0">
      <selection activeCell="L7" sqref="L7"/>
    </sheetView>
  </sheetViews>
  <sheetFormatPr defaultRowHeight="14.4" x14ac:dyDescent="0.3"/>
  <cols>
    <col min="1" max="1" width="11.88671875" bestFit="1" customWidth="1"/>
    <col min="2" max="2" width="17.6640625" bestFit="1" customWidth="1"/>
  </cols>
  <sheetData>
    <row r="3" spans="1:2" x14ac:dyDescent="0.3">
      <c r="A3" s="1" t="s">
        <v>17</v>
      </c>
      <c r="B3" t="s">
        <v>28</v>
      </c>
    </row>
    <row r="4" spans="1:2" x14ac:dyDescent="0.3">
      <c r="A4" t="s">
        <v>20</v>
      </c>
      <c r="B4" s="2">
        <v>5</v>
      </c>
    </row>
    <row r="5" spans="1:2" x14ac:dyDescent="0.3">
      <c r="A5" t="s">
        <v>19</v>
      </c>
      <c r="B5" s="2">
        <v>5</v>
      </c>
    </row>
    <row r="6" spans="1:2" x14ac:dyDescent="0.3">
      <c r="A6" t="s">
        <v>18</v>
      </c>
      <c r="B6" s="2">
        <v>20</v>
      </c>
    </row>
    <row r="38" spans="1:2" x14ac:dyDescent="0.3">
      <c r="A38" s="1" t="s">
        <v>30</v>
      </c>
      <c r="B38" t="s">
        <v>32</v>
      </c>
    </row>
    <row r="39" spans="1:2" x14ac:dyDescent="0.3">
      <c r="A39" t="s">
        <v>29</v>
      </c>
      <c r="B39" s="2">
        <v>17</v>
      </c>
    </row>
    <row r="40" spans="1:2" x14ac:dyDescent="0.3">
      <c r="A40" t="s">
        <v>31</v>
      </c>
      <c r="B40" s="2">
        <v>13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F9BF-0078-4D83-9484-2B574992F22F}">
  <dimension ref="A1"/>
  <sheetViews>
    <sheetView workbookViewId="0">
      <selection activeCell="L21" sqref="L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NodeTypes</vt:lpstr>
      <vt:lpstr>Energy&amp;Cost</vt:lpstr>
      <vt:lpstr>ConfigCost</vt:lpstr>
      <vt:lpstr>DeviceCost</vt:lpstr>
      <vt:lpstr>MaintianPrice</vt:lpstr>
      <vt:lpstr>NodeCost</vt:lpstr>
      <vt:lpstr>RechargeEnergy</vt:lpstr>
      <vt:lpstr>TotalCapacity</vt:lpstr>
      <vt:lpstr>TotalEnergy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2020-03-30T23:30:03Z</dcterms:created>
  <dcterms:modified xsi:type="dcterms:W3CDTF">2021-04-09T23:19:26Z</dcterms:modified>
</cp:coreProperties>
</file>