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2.xml" ContentType="application/vnd.ms-excel.slicer+xml"/>
  <Override PartName="/xl/timelines/timeline1.xml" ContentType="application/vnd.ms-excel.timelin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24226"/>
  <mc:AlternateContent xmlns:mc="http://schemas.openxmlformats.org/markup-compatibility/2006">
    <mc:Choice Requires="x15">
      <x15ac:absPath xmlns:x15ac="http://schemas.microsoft.com/office/spreadsheetml/2010/11/ac" url="D:\Analysis\Portifolio Posts\"/>
    </mc:Choice>
  </mc:AlternateContent>
  <xr:revisionPtr revIDLastSave="0" documentId="13_ncr:1_{990F8612-669A-4AF2-A08B-2D2AF3D11981}" xr6:coauthVersionLast="47" xr6:coauthVersionMax="47" xr10:uidLastSave="{00000000-0000-0000-0000-000000000000}"/>
  <bookViews>
    <workbookView xWindow="-110" yWindow="-110" windowWidth="19420" windowHeight="10420" activeTab="3" xr2:uid="{00000000-000D-0000-FFFF-FFFF00000000}"/>
  </bookViews>
  <sheets>
    <sheet name="About" sheetId="5" r:id="rId1"/>
    <sheet name="Sales" sheetId="1" r:id="rId2"/>
    <sheet name="Analysis" sheetId="3" r:id="rId3"/>
    <sheet name="Dashboard" sheetId="2" r:id="rId4"/>
    <sheet name="Insights" sheetId="4" r:id="rId5"/>
    <sheet name="Recomendations" sheetId="6" r:id="rId6"/>
  </sheets>
  <definedNames>
    <definedName name="_xlnm._FilterDatabase" localSheetId="1" hidden="1">Sales!$B$1:$B$231</definedName>
    <definedName name="NativeTimeline_Date">#N/A</definedName>
    <definedName name="Slicer_Customer_Location">#N/A</definedName>
  </definedNames>
  <calcPr calcId="18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9"/>
      </x15:timelineCacheRefs>
    </ext>
  </extLst>
</workbook>
</file>

<file path=xl/calcChain.xml><?xml version="1.0" encoding="utf-8"?>
<calcChain xmlns="http://schemas.openxmlformats.org/spreadsheetml/2006/main">
  <c r="K12" i="2" l="1"/>
  <c r="K13" i="2"/>
  <c r="K14" i="2"/>
  <c r="K15" i="2"/>
  <c r="K16" i="2"/>
  <c r="K17" i="2"/>
  <c r="K18" i="2"/>
  <c r="K19" i="2"/>
  <c r="K20" i="2"/>
  <c r="K11" i="2"/>
  <c r="I12" i="2"/>
  <c r="I13" i="2"/>
  <c r="I14" i="2"/>
  <c r="I15" i="2"/>
  <c r="I16" i="2"/>
  <c r="I17" i="2"/>
  <c r="I18" i="2"/>
  <c r="I19" i="2"/>
  <c r="I20" i="2"/>
  <c r="I11" i="2"/>
  <c r="F19" i="2"/>
  <c r="C19" i="2"/>
  <c r="F18" i="2"/>
  <c r="C18" i="2"/>
  <c r="F17" i="2"/>
  <c r="C17" i="2"/>
  <c r="F16" i="2"/>
  <c r="C16" i="2"/>
  <c r="F15" i="2"/>
  <c r="C15" i="2"/>
  <c r="F14" i="2"/>
  <c r="C14" i="2"/>
  <c r="F13" i="2"/>
  <c r="C13" i="2"/>
  <c r="F12" i="2"/>
  <c r="C12" i="2"/>
  <c r="F11" i="2"/>
  <c r="C11" i="2"/>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 i="1"/>
  <c r="K3" i="1"/>
  <c r="K4" i="1"/>
  <c r="K5" i="1"/>
  <c r="K6" i="1"/>
  <c r="K7"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217" i="1"/>
  <c r="K218" i="1"/>
  <c r="K219" i="1"/>
  <c r="K220" i="1"/>
  <c r="K221" i="1"/>
  <c r="K222" i="1"/>
  <c r="K223" i="1"/>
  <c r="K224" i="1"/>
  <c r="K225" i="1"/>
  <c r="K226" i="1"/>
  <c r="K227" i="1"/>
  <c r="K228" i="1"/>
  <c r="K229" i="1"/>
  <c r="K230" i="1"/>
  <c r="K231" i="1"/>
  <c r="K2" i="1"/>
  <c r="H3" i="1" l="1"/>
  <c r="H4" i="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 i="1"/>
</calcChain>
</file>

<file path=xl/sharedStrings.xml><?xml version="1.0" encoding="utf-8"?>
<sst xmlns="http://schemas.openxmlformats.org/spreadsheetml/2006/main" count="802" uniqueCount="107">
  <si>
    <t>Date</t>
  </si>
  <si>
    <t>Ring_Type</t>
  </si>
  <si>
    <t>Color</t>
  </si>
  <si>
    <t>Rings_Sold</t>
  </si>
  <si>
    <t>Cost_Per_Ring (UGX)</t>
  </si>
  <si>
    <t>Selling_Price_Per_Ring (UGX)</t>
  </si>
  <si>
    <t>Total_Sales (UGX)</t>
  </si>
  <si>
    <t>Profit (UGX)</t>
  </si>
  <si>
    <t>Customer_Location</t>
  </si>
  <si>
    <t>Total_Profit (UGX)</t>
  </si>
  <si>
    <t>Customer_Number</t>
  </si>
  <si>
    <t>Classic Silver Ring</t>
  </si>
  <si>
    <t>Red Gemstone Ring</t>
  </si>
  <si>
    <t>Blue Sapphire Ring</t>
  </si>
  <si>
    <t>Cubic Zirconia Silver Ring</t>
  </si>
  <si>
    <t>Gold Plated Ring</t>
  </si>
  <si>
    <t>Rose Gold Ring</t>
  </si>
  <si>
    <t>Engagement Ring</t>
  </si>
  <si>
    <t>Wedding Band</t>
  </si>
  <si>
    <t>Silver</t>
  </si>
  <si>
    <t>Red</t>
  </si>
  <si>
    <t>Blue</t>
  </si>
  <si>
    <t>Kampala</t>
  </si>
  <si>
    <t>Mukono</t>
  </si>
  <si>
    <t>Entebbe</t>
  </si>
  <si>
    <t>Masaka</t>
  </si>
  <si>
    <t>Jinja</t>
  </si>
  <si>
    <t>Gulu</t>
  </si>
  <si>
    <t>Kabale</t>
  </si>
  <si>
    <t>Fort Portal</t>
  </si>
  <si>
    <t>Mbarara</t>
  </si>
  <si>
    <t>Sales by ring type</t>
  </si>
  <si>
    <t>Row Labels</t>
  </si>
  <si>
    <t>Grand Total</t>
  </si>
  <si>
    <t>Jan</t>
  </si>
  <si>
    <t>Feb</t>
  </si>
  <si>
    <t>Mar</t>
  </si>
  <si>
    <t>Apr</t>
  </si>
  <si>
    <t>May</t>
  </si>
  <si>
    <t>Jun</t>
  </si>
  <si>
    <t>Jul</t>
  </si>
  <si>
    <t>Aug</t>
  </si>
  <si>
    <t>Sep</t>
  </si>
  <si>
    <t>Oct</t>
  </si>
  <si>
    <t>Nov</t>
  </si>
  <si>
    <t>Dec</t>
  </si>
  <si>
    <t>Sum of Total_Sales (UGX)</t>
  </si>
  <si>
    <t>Sum of Rings_Sold</t>
  </si>
  <si>
    <t>Sum of Total_Profit (UGX)</t>
  </si>
  <si>
    <t>Average of Cost_Per_Ring (UGX)</t>
  </si>
  <si>
    <t>Ring Type</t>
  </si>
  <si>
    <t>Total Sales</t>
  </si>
  <si>
    <t>Yusley Store 2023 Sales Dashboard</t>
  </si>
  <si>
    <t>Location</t>
  </si>
  <si>
    <t>About Yusley and This Dashboard</t>
  </si>
  <si>
    <t>Key Metrics and Definitions</t>
  </si>
  <si>
    <t xml:space="preserve">Yusley is my virtual engagement and wedding ring business specializing in beautiful, affordable rings for customers across Uganda. </t>
  </si>
  <si>
    <t>This dashboard provides an analysis of Yusley’s sales performance for 2023, and serves as a powerful tool that guided growth strategies into 2024 and beyond.</t>
  </si>
  <si>
    <t>This dashboard was created to analyze Yusley’s sales trends and customer behavior</t>
  </si>
  <si>
    <r>
      <t>Purpose of the Dashboard</t>
    </r>
    <r>
      <rPr>
        <sz val="11"/>
        <color theme="1"/>
        <rFont val="Calibri"/>
        <family val="2"/>
        <scheme val="minor"/>
      </rPr>
      <t xml:space="preserve">  </t>
    </r>
  </si>
  <si>
    <t>By understanding the data, I can make informed decisions to enhance marketing, optimize inventory, and strategically grow the business.</t>
  </si>
  <si>
    <r>
      <t>Features of the Dashboard</t>
    </r>
    <r>
      <rPr>
        <sz val="11"/>
        <color theme="1"/>
        <rFont val="Calibri"/>
        <family val="2"/>
        <scheme val="minor"/>
      </rPr>
      <t xml:space="preserve"> patterns and understand the demand landscape in detail.</t>
    </r>
  </si>
  <si>
    <t xml:space="preserve">This Excel dashboard is fully interactive, allowing you to filter by month and customer location, so you can dive deeper into sales </t>
  </si>
  <si>
    <t>2023 Yusley Sales Dashboard – Key Insights</t>
  </si>
  <si>
    <t>Lower sales in locations like Jinja and Kabale reveal potential for targeted promotions and awareness campaigns.</t>
  </si>
  <si>
    <t>Monthly Sales Trends</t>
  </si>
  <si>
    <t>August saw a drop in sales, suggesting that this period could benefit from promotional activities to sustain momentum.</t>
  </si>
  <si>
    <t>Best-Selling Rings</t>
  </si>
  <si>
    <t>Profitability Metrics</t>
  </si>
  <si>
    <t>With a total profit of UGX 18,054,953 and an average cost per ring of UGX 238,245, I’ve optimized my pricing strategy to maintain a healthy profit margin and meet my 20% growth goal for 2024.</t>
  </si>
  <si>
    <t>Customer Location Impact</t>
  </si>
  <si>
    <t xml:space="preserve"> Thank you to everyone who has supported Yusley along the way.</t>
  </si>
  <si>
    <r>
      <t>Acknowledgments</t>
    </r>
    <r>
      <rPr>
        <sz val="11"/>
        <color theme="1"/>
        <rFont val="Calibri"/>
        <family val="2"/>
        <scheme val="minor"/>
      </rPr>
      <t xml:space="preserve"> </t>
    </r>
  </si>
  <si>
    <t>This dashboard represents my dedication to using data-driven insights to reach new heights in the jewelry business.</t>
  </si>
  <si>
    <t>Top-Performing Regions</t>
  </si>
  <si>
    <t xml:space="preserve">Kampala led the way with UGX 49,415,921 in total sales, followed closely by Mukono at UGX 25,764,652. </t>
  </si>
  <si>
    <t>These regions show strong demand, so I’ve focused my marketing efforts here to maximize growth.</t>
  </si>
  <si>
    <t xml:space="preserve">May was the peak month for sales, generating UGX 14,109,763, followed by March and December. </t>
  </si>
  <si>
    <t>These seasonal insights help guide inventory and marketing strategies, allowing me to plan for high-demand periods.</t>
  </si>
  <si>
    <t xml:space="preserve">The Rose Gold Ring and Gold Plated Ring stood out, contributing UGX 17,961,355 and UGX 15,162,516, respectively. </t>
  </si>
  <si>
    <t>These insights will help me focus on popular products and streamline my inventory.</t>
  </si>
  <si>
    <t xml:space="preserve">Analyzing customer location allowed me to target key regions effectively. </t>
  </si>
  <si>
    <t>Regions like Jinja and Kabale, which had lower sales, are prime areas for future promotions to grow my customer base.</t>
  </si>
  <si>
    <r>
      <rPr>
        <b/>
        <sz val="11"/>
        <color theme="1"/>
        <rFont val="Calibri"/>
        <family val="2"/>
        <scheme val="minor"/>
      </rPr>
      <t>Total Sales:</t>
    </r>
    <r>
      <rPr>
        <sz val="11"/>
        <color theme="1"/>
        <rFont val="Calibri"/>
        <family val="2"/>
        <scheme val="minor"/>
      </rPr>
      <t xml:space="preserve"> The overall revenue generated in 2023.</t>
    </r>
  </si>
  <si>
    <r>
      <rPr>
        <b/>
        <sz val="11"/>
        <color theme="1"/>
        <rFont val="Calibri"/>
        <family val="2"/>
        <scheme val="minor"/>
      </rPr>
      <t>Total Profit:</t>
    </r>
    <r>
      <rPr>
        <sz val="11"/>
        <color theme="1"/>
        <rFont val="Calibri"/>
        <family val="2"/>
        <scheme val="minor"/>
      </rPr>
      <t xml:space="preserve"> Profitability from Yusley’s sales.</t>
    </r>
  </si>
  <si>
    <r>
      <rPr>
        <b/>
        <sz val="11"/>
        <color theme="1"/>
        <rFont val="Calibri"/>
        <family val="2"/>
        <scheme val="minor"/>
      </rPr>
      <t>Rings Sold:</t>
    </r>
    <r>
      <rPr>
        <sz val="11"/>
        <color theme="1"/>
        <rFont val="Calibri"/>
        <family val="2"/>
        <scheme val="minor"/>
      </rPr>
      <t xml:space="preserve"> Total sales volume, broken down by location and month.</t>
    </r>
  </si>
  <si>
    <r>
      <rPr>
        <b/>
        <sz val="11"/>
        <color theme="1"/>
        <rFont val="Calibri"/>
        <family val="2"/>
        <scheme val="minor"/>
      </rPr>
      <t>Profit Margin:</t>
    </r>
    <r>
      <rPr>
        <sz val="11"/>
        <color theme="1"/>
        <rFont val="Calibri"/>
        <family val="2"/>
        <scheme val="minor"/>
      </rPr>
      <t xml:space="preserve"> Percentage of profit relative to revenue, indicating profitability.</t>
    </r>
  </si>
  <si>
    <t>Double down on marketing efforts in Kampala and Mukono to capitalize on demand and drive additional sales.</t>
  </si>
  <si>
    <t>To address lower sales in August, introduce seasonal discounts or limited-time offers that capture customer attention and drive engagement.</t>
  </si>
  <si>
    <t>Recommendations for Yusley’s furture Growth</t>
  </si>
  <si>
    <t>Boost Marketing in High-Performing Regions</t>
  </si>
  <si>
    <t>Seasonal Promotions During Slow Months</t>
  </si>
  <si>
    <t>Expand the Popular Product Range</t>
  </si>
  <si>
    <t>Consider expanding the range of high-demand rings, like introducing new designs similar to the Rose Gold Ring and Gold Plated Ring, to attract more customers.</t>
  </si>
  <si>
    <t>Targeted Campaigns for Low-Sales Regions</t>
  </si>
  <si>
    <t>Run focused advertising in regions with lower sales, such as Jinja and Kabale, to build brand awareness and stimulate new demand.</t>
  </si>
  <si>
    <t>Optimize Pricing Strategy</t>
  </si>
  <si>
    <t>Further analyze profit margins per product type to find opportunities for minor price adjustments or cost reductions, without affecting demand.</t>
  </si>
  <si>
    <t>Encourage Customer Feedback</t>
  </si>
  <si>
    <t>Collect feedback and ratings from customers, particularly on best-sellers, to improve product offerings and boost customer satisfaction.</t>
  </si>
  <si>
    <t>Improve Inventory Management</t>
  </si>
  <si>
    <t>Keep inventory aligned with top-selling products and peak sales months, reducing excess stock and ensuring popular items are always available.</t>
  </si>
  <si>
    <t>Discounts on Slower-Selling Items</t>
  </si>
  <si>
    <t>Offer bundle deals or discounts on rings that are less popular to move inventory and improve cash flow.</t>
  </si>
  <si>
    <t>Implement Customer Retention Programs</t>
  </si>
  <si>
    <t>Develop loyalty programs or special offers to retain existing customers, particularly in high-sales locations, supporting consistent growth.</t>
  </si>
  <si>
    <t>Sales by Customer location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</si>
</sst>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UGX]\ #,##0"/>
    <numFmt numFmtId="165" formatCode="[$-409]mmmm\ d\,\ yyyy;@"/>
  </numFmts>
  <fonts count="12" x14ac:knownFonts="1">
    <font>
      <sz val="11"/>
      <color theme="1"/>
      <name val="Calibri"/>
      <family val="2"/>
      <scheme val="minor"/>
    </font>
    <font>
      <b/>
      <sz val="11"/>
      <color theme="1"/>
      <name val="Calibri"/>
      <family val="2"/>
      <scheme val="minor"/>
    </font>
    <font>
      <sz val="11"/>
      <color theme="0"/>
      <name val="Calibri"/>
      <family val="2"/>
      <scheme val="minor"/>
    </font>
    <font>
      <b/>
      <sz val="26"/>
      <color theme="0"/>
      <name val="Calibri"/>
      <family val="2"/>
      <scheme val="minor"/>
    </font>
    <font>
      <sz val="9"/>
      <color theme="0"/>
      <name val="Calibri"/>
      <family val="2"/>
      <scheme val="minor"/>
    </font>
    <font>
      <b/>
      <sz val="36"/>
      <color theme="0"/>
      <name val="Calibri"/>
      <family val="2"/>
      <scheme val="minor"/>
    </font>
    <font>
      <b/>
      <sz val="72"/>
      <color theme="0"/>
      <name val="Calibri"/>
      <family val="2"/>
      <scheme val="minor"/>
    </font>
    <font>
      <sz val="72"/>
      <color theme="0"/>
      <name val="Calibri"/>
      <family val="2"/>
      <scheme val="minor"/>
    </font>
    <font>
      <sz val="9"/>
      <color theme="1"/>
      <name val="Calibri"/>
      <family val="2"/>
      <scheme val="minor"/>
    </font>
    <font>
      <b/>
      <sz val="9"/>
      <name val="Calibri"/>
      <family val="2"/>
      <scheme val="minor"/>
    </font>
    <font>
      <b/>
      <sz val="12"/>
      <name val="Calibri"/>
      <family val="2"/>
      <scheme val="minor"/>
    </font>
    <font>
      <sz val="9"/>
      <name val="Calibri"/>
      <family val="2"/>
      <scheme val="minor"/>
    </font>
  </fonts>
  <fills count="5">
    <fill>
      <patternFill patternType="none"/>
    </fill>
    <fill>
      <patternFill patternType="gray125"/>
    </fill>
    <fill>
      <patternFill patternType="solid">
        <fgColor rgb="FF8064A2"/>
        <bgColor indexed="64"/>
      </patternFill>
    </fill>
    <fill>
      <patternFill patternType="solid">
        <fgColor rgb="FFB8A8CC"/>
        <bgColor indexed="64"/>
      </patternFill>
    </fill>
    <fill>
      <patternFill patternType="solid">
        <fgColor rgb="FFFFFF99"/>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8">
    <xf numFmtId="0" fontId="0" fillId="0" borderId="0" xfId="0"/>
    <xf numFmtId="164" fontId="0" fillId="0" borderId="0" xfId="0" applyNumberFormat="1"/>
    <xf numFmtId="1" fontId="0" fillId="0" borderId="0" xfId="0" applyNumberFormat="1"/>
    <xf numFmtId="0" fontId="1" fillId="0" borderId="1" xfId="0" applyFont="1" applyBorder="1" applyAlignment="1">
      <alignment horizontal="center" vertical="top"/>
    </xf>
    <xf numFmtId="164" fontId="1" fillId="0" borderId="0" xfId="0" applyNumberFormat="1" applyFont="1"/>
    <xf numFmtId="0" fontId="1" fillId="0" borderId="0" xfId="0" applyFont="1"/>
    <xf numFmtId="165" fontId="1" fillId="0" borderId="1" xfId="0" applyNumberFormat="1" applyFont="1" applyBorder="1" applyAlignment="1">
      <alignment horizontal="center" vertical="top"/>
    </xf>
    <xf numFmtId="165" fontId="0" fillId="0" borderId="0" xfId="0" applyNumberFormat="1"/>
    <xf numFmtId="0" fontId="0" fillId="2" borderId="0" xfId="0" applyFill="1"/>
    <xf numFmtId="0" fontId="2" fillId="2" borderId="0" xfId="0" applyFont="1" applyFill="1" applyAlignment="1">
      <alignment horizontal="centerContinuous"/>
    </xf>
    <xf numFmtId="0" fontId="0" fillId="0" borderId="0" xfId="0" pivotButton="1"/>
    <xf numFmtId="0" fontId="0" fillId="0" borderId="0" xfId="0" applyAlignment="1">
      <alignment horizontal="left"/>
    </xf>
    <xf numFmtId="0" fontId="0" fillId="3" borderId="0" xfId="0" applyFill="1" applyAlignment="1">
      <alignment horizontal="center"/>
    </xf>
    <xf numFmtId="0" fontId="0" fillId="4" borderId="0" xfId="0" applyFill="1"/>
    <xf numFmtId="0" fontId="1" fillId="3" borderId="0" xfId="0" applyFont="1" applyFill="1" applyAlignment="1">
      <alignment horizontal="left"/>
    </xf>
    <xf numFmtId="0" fontId="3" fillId="2" borderId="0" xfId="0" applyFont="1" applyFill="1" applyAlignment="1">
      <alignment horizontal="centerContinuous" vertical="center"/>
    </xf>
    <xf numFmtId="0" fontId="1" fillId="3" borderId="0" xfId="0" applyFont="1" applyFill="1" applyAlignment="1">
      <alignment horizontal="center"/>
    </xf>
    <xf numFmtId="0" fontId="5" fillId="2" borderId="0" xfId="0" applyFont="1" applyFill="1" applyAlignment="1">
      <alignment horizontal="centerContinuous" vertical="center"/>
    </xf>
    <xf numFmtId="0" fontId="6" fillId="2" borderId="0" xfId="0" applyFont="1" applyFill="1" applyAlignment="1">
      <alignment horizontal="centerContinuous" vertical="center"/>
    </xf>
    <xf numFmtId="0" fontId="7" fillId="2" borderId="0" xfId="0" applyFont="1" applyFill="1" applyAlignment="1">
      <alignment horizontal="centerContinuous"/>
    </xf>
    <xf numFmtId="0" fontId="1" fillId="2" borderId="0" xfId="0" applyFont="1" applyFill="1"/>
    <xf numFmtId="0" fontId="8" fillId="0" borderId="0" xfId="0" applyFont="1" applyAlignment="1">
      <alignment horizontal="center"/>
    </xf>
    <xf numFmtId="0" fontId="4" fillId="0" borderId="0" xfId="0" applyFont="1" applyAlignment="1">
      <alignment horizontal="center" vertical="center"/>
    </xf>
    <xf numFmtId="0" fontId="9" fillId="0" borderId="0" xfId="0" applyFont="1" applyAlignment="1">
      <alignment horizontal="centerContinuous" vertical="center"/>
    </xf>
    <xf numFmtId="0" fontId="9" fillId="0" borderId="0" xfId="0" applyFont="1" applyAlignment="1">
      <alignment horizontal="centerContinuous"/>
    </xf>
    <xf numFmtId="164" fontId="10" fillId="0" borderId="0" xfId="0" applyNumberFormat="1" applyFont="1" applyAlignment="1">
      <alignment horizontal="centerContinuous" vertical="center"/>
    </xf>
    <xf numFmtId="0" fontId="10" fillId="0" borderId="0" xfId="0" applyFont="1" applyAlignment="1">
      <alignment horizontal="centerContinuous" vertical="center"/>
    </xf>
    <xf numFmtId="0" fontId="11" fillId="0" borderId="0" xfId="0" applyFont="1" applyAlignment="1">
      <alignment horizontal="centerContinuous" vertical="center"/>
    </xf>
    <xf numFmtId="1" fontId="10" fillId="0" borderId="0" xfId="0" applyNumberFormat="1" applyFont="1" applyAlignment="1">
      <alignment horizontal="centerContinuous" vertical="center"/>
    </xf>
    <xf numFmtId="0" fontId="1" fillId="2" borderId="0" xfId="0" applyFont="1" applyFill="1" applyAlignment="1">
      <alignment horizontal="centerContinuous"/>
    </xf>
    <xf numFmtId="0" fontId="11" fillId="0" borderId="0" xfId="0" applyFont="1" applyAlignment="1">
      <alignment horizontal="center" vertical="center"/>
    </xf>
    <xf numFmtId="0" fontId="1" fillId="2" borderId="0" xfId="0" applyFont="1" applyFill="1" applyAlignment="1">
      <alignment horizontal="center"/>
    </xf>
    <xf numFmtId="164" fontId="0" fillId="0" borderId="0" xfId="0" applyNumberFormat="1" applyAlignment="1">
      <alignment horizontal="center"/>
    </xf>
    <xf numFmtId="164" fontId="0" fillId="4" borderId="0" xfId="0" applyNumberFormat="1" applyFill="1" applyAlignment="1">
      <alignment horizontal="center"/>
    </xf>
    <xf numFmtId="0" fontId="0" fillId="4" borderId="0" xfId="0" applyFill="1" applyAlignment="1">
      <alignment horizontal="left"/>
    </xf>
    <xf numFmtId="0" fontId="0" fillId="0" borderId="0" xfId="0" applyNumberFormat="1"/>
    <xf numFmtId="0" fontId="0" fillId="0" borderId="0" xfId="0" applyAlignment="1">
      <alignment horizontal="left" vertical="center" indent="1"/>
    </xf>
    <xf numFmtId="0" fontId="0" fillId="0" borderId="0" xfId="0" applyAlignment="1">
      <alignment horizontal="left" vertical="center" indent="2"/>
    </xf>
  </cellXfs>
  <cellStyles count="1">
    <cellStyle name="Normal" xfId="0" builtinId="0"/>
  </cellStyles>
  <dxfs count="10">
    <dxf>
      <numFmt numFmtId="164" formatCode="[$UGX]\ #,##0"/>
    </dxf>
    <dxf>
      <numFmt numFmtId="164" formatCode="[$UGX]\ #,##0"/>
    </dxf>
    <dxf>
      <numFmt numFmtId="164" formatCode="[$UGX]\ #,##0"/>
    </dxf>
    <dxf>
      <numFmt numFmtId="164" formatCode="[$UGX]\ #,##0"/>
    </dxf>
    <dxf>
      <numFmt numFmtId="164" formatCode="[$UGX]\ #,##0"/>
    </dxf>
    <dxf>
      <numFmt numFmtId="164" formatCode="[$UGX]\ #,##0"/>
    </dxf>
    <dxf>
      <font>
        <sz val="9"/>
        <color theme="1"/>
        <name val="Calibri"/>
        <family val="2"/>
        <scheme val="minor"/>
      </font>
    </dxf>
    <dxf>
      <font>
        <sz val="9"/>
        <color theme="1"/>
      </font>
      <fill>
        <patternFill patternType="none">
          <fgColor indexed="64"/>
          <bgColor auto="1"/>
        </patternFill>
      </fill>
      <border diagonalUp="0" diagonalDown="0">
        <left/>
        <right/>
        <top/>
        <bottom/>
        <vertical/>
        <horizontal/>
      </border>
    </dxf>
    <dxf>
      <font>
        <b/>
        <color theme="1"/>
      </font>
      <border>
        <bottom style="thin">
          <color theme="6"/>
        </bottom>
        <vertical/>
        <horizontal/>
      </border>
    </dxf>
    <dxf>
      <font>
        <color theme="1"/>
      </font>
      <border>
        <left style="thin">
          <color theme="6"/>
        </left>
        <right style="thin">
          <color theme="6"/>
        </right>
        <top style="thin">
          <color theme="6"/>
        </top>
        <bottom style="thin">
          <color theme="6"/>
        </bottom>
        <vertical/>
        <horizontal/>
      </border>
    </dxf>
  </dxfs>
  <tableStyles count="2" defaultTableStyle="TableStyleMedium9" defaultPivotStyle="PivotStyleLight16">
    <tableStyle name="SlicerStyleDark3 2" pivot="0" table="0" count="10" xr9:uid="{3DA11278-728F-4019-B341-6DAF5F971FBA}">
      <tableStyleElement type="wholeTable" dxfId="9"/>
      <tableStyleElement type="headerRow" dxfId="8"/>
    </tableStyle>
    <tableStyle name="Timeline Style 2" pivot="0" table="0" count="8" xr9:uid="{4635589E-861D-4B62-B56D-929355DD7C25}">
      <tableStyleElement type="wholeTable" dxfId="7"/>
      <tableStyleElement type="headerRow" dxfId="6"/>
    </tableStyle>
  </tableStyles>
  <colors>
    <mruColors>
      <color rgb="FFFFFF99"/>
      <color rgb="FF00A84C"/>
      <color rgb="FF00BC55"/>
      <color rgb="FF00AC4E"/>
      <color rgb="FF00A249"/>
      <color rgb="FFB8ABCC"/>
      <color rgb="FF009A46"/>
      <color rgb="FF8064A2"/>
      <color rgb="FFE1DAEA"/>
      <color rgb="FFF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6" tint="-0.249977111117893"/>
          </font>
          <fill>
            <patternFill patternType="solid">
              <fgColor theme="6" tint="0.59999389629810485"/>
              <bgColor theme="6" tint="0.59999389629810485"/>
            </patternFill>
          </fill>
          <border>
            <left style="thin">
              <color theme="6" tint="0.59999389629810485"/>
            </left>
            <right style="thin">
              <color theme="6" tint="0.59999389629810485"/>
            </right>
            <top style="thin">
              <color theme="6" tint="0.59999389629810485"/>
            </top>
            <bottom style="thin">
              <color theme="6" tint="0.59999389629810485"/>
            </bottom>
            <vertical/>
            <horizontal/>
          </border>
        </dxf>
        <dxf>
          <font>
            <color theme="0"/>
          </font>
          <fill>
            <patternFill patternType="solid">
              <fgColor rgb="FF92D050"/>
              <bgColor rgb="FF00A84C"/>
            </patternFill>
          </fill>
          <border>
            <left style="thin">
              <color theme="6"/>
            </left>
            <right style="thin">
              <color theme="6"/>
            </right>
            <top style="thin">
              <color theme="6"/>
            </top>
            <bottom style="thin">
              <color theme="6"/>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SlicerStyleDark3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indexed="64"/>
              <bgColor rgb="FFE1DAEA"/>
            </patternFill>
          </fill>
        </dxf>
        <dxf>
          <fill>
            <patternFill patternType="solid">
              <fgColor theme="0"/>
              <bgColor rgb="FF8064A2"/>
            </patternFill>
          </fill>
        </dxf>
        <dxf>
          <font>
            <sz val="8"/>
            <color theme="1"/>
            <name val="Calibri"/>
            <family val="2"/>
            <scheme val="minor"/>
          </font>
        </dxf>
        <dxf>
          <font>
            <sz val="8"/>
            <color theme="1"/>
            <name val="Calibri"/>
            <family val="2"/>
            <scheme val="minor"/>
          </font>
        </dxf>
        <dxf>
          <font>
            <sz val="8"/>
            <color theme="1"/>
            <name val="Calibri"/>
            <family val="2"/>
            <scheme val="minor"/>
          </font>
        </dxf>
        <dxf>
          <font>
            <sz val="8"/>
            <color theme="1"/>
            <name val="Calibri"/>
            <family val="2"/>
            <scheme val="minor"/>
          </font>
        </dxf>
      </x15:dxfs>
    </ext>
    <ext xmlns:x15="http://schemas.microsoft.com/office/spreadsheetml/2010/11/main" uri="{9260A510-F301-46a8-8635-F512D64BE5F5}">
      <x15:timelineStyles defaultTimelineStyle="TimeSlicerStyleLight1">
        <x15:timelineStyle name="Timeline Style 2">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11/relationships/timelineCache" Target="timelineCaches/timeline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[Yusley 2023.xlsx]Analysis!PivotTable1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Analysis!$B$1</c:f>
              <c:strCache>
                <c:ptCount val="1"/>
                <c:pt idx="0">
                  <c:v>Total</c:v>
                </c:pt>
              </c:strCache>
            </c:strRef>
          </c:tx>
          <c:spPr>
            <a:solidFill>
              <a:schemeClr val="accent1"/>
            </a:solidFill>
            <a:ln>
              <a:noFill/>
            </a:ln>
            <a:effectLst/>
          </c:spPr>
          <c:invertIfNegative val="0"/>
          <c:cat>
            <c:strRef>
              <c:f>Analysis!$A$2:$A$14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Analysis!$B$2:$B$14</c:f>
              <c:numCache>
                <c:formatCode>[$UGX]\ #,##0</c:formatCode>
                <c:ptCount val="12"/>
                <c:pt idx="0">
                  <c:v>4351005.5999999996</c:v>
                </c:pt>
                <c:pt idx="1">
                  <c:v>10058471.999999996</c:v>
                </c:pt>
                <c:pt idx="2">
                  <c:v>13247967.6</c:v>
                </c:pt>
                <c:pt idx="3">
                  <c:v>10596933.6</c:v>
                </c:pt>
                <c:pt idx="4">
                  <c:v>14109763.199999996</c:v>
                </c:pt>
                <c:pt idx="5">
                  <c:v>8293566</c:v>
                </c:pt>
                <c:pt idx="6">
                  <c:v>6863755.1999999993</c:v>
                </c:pt>
                <c:pt idx="7">
                  <c:v>5783040</c:v>
                </c:pt>
                <c:pt idx="8">
                  <c:v>9391666.8000000026</c:v>
                </c:pt>
                <c:pt idx="9">
                  <c:v>7916800.7999999998</c:v>
                </c:pt>
                <c:pt idx="10">
                  <c:v>7829355.6000000006</c:v>
                </c:pt>
                <c:pt idx="11">
                  <c:v>9887390.4000000022</c:v>
                </c:pt>
              </c:numCache>
            </c:numRef>
          </c:val>
          <c:extLst>
            <c:ext xmlns:c16="http://schemas.microsoft.com/office/drawing/2014/chart" uri="{C3380CC4-5D6E-409C-BE32-E72D297353CC}">
              <c16:uniqueId val="{00000000-2BD5-41F7-829C-CE68A6154395}"/>
            </c:ext>
          </c:extLst>
        </c:ser>
        <c:dLbls>
          <c:showLegendKey val="0"/>
          <c:showVal val="0"/>
          <c:showCatName val="0"/>
          <c:showSerName val="0"/>
          <c:showPercent val="0"/>
          <c:showBubbleSize val="0"/>
        </c:dLbls>
        <c:gapWidth val="219"/>
        <c:overlap val="-27"/>
        <c:axId val="781596895"/>
        <c:axId val="776232015"/>
      </c:barChart>
      <c:catAx>
        <c:axId val="781596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76232015"/>
        <c:crosses val="autoZero"/>
        <c:auto val="1"/>
        <c:lblAlgn val="ctr"/>
        <c:lblOffset val="100"/>
        <c:noMultiLvlLbl val="0"/>
      </c:catAx>
      <c:valAx>
        <c:axId val="776232015"/>
        <c:scaling>
          <c:orientation val="minMax"/>
        </c:scaling>
        <c:delete val="0"/>
        <c:axPos val="l"/>
        <c:majorGridlines>
          <c:spPr>
            <a:ln w="9525" cap="flat" cmpd="sng" algn="ctr">
              <a:solidFill>
                <a:schemeClr val="tx1">
                  <a:lumMod val="15000"/>
                  <a:lumOff val="85000"/>
                </a:schemeClr>
              </a:solidFill>
              <a:round/>
            </a:ln>
            <a:effectLst/>
          </c:spPr>
        </c:majorGridlines>
        <c:numFmt formatCode="[$UGX]\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1596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[Yusley 2023.xlsx]Analysis!PivotTable1</c:name>
    <c:fmtId val="2"/>
  </c:pivotSource>
  <c:chart>
    <c:title>
      <c:tx>
        <c:rich>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r>
              <a:rPr lang="en-US"/>
              <a:t>Monthly</a:t>
            </a:r>
            <a:r>
              <a:rPr lang="en-US" baseline="0"/>
              <a:t> Sales</a:t>
            </a:r>
            <a:endParaRPr lang="en-US"/>
          </a:p>
        </c:rich>
      </c:tx>
      <c:overlay val="0"/>
      <c:spPr>
        <a:noFill/>
        <a:ln>
          <a:noFill/>
        </a:ln>
        <a:effectLst/>
      </c:spPr>
      <c:txPr>
        <a:bodyPr rot="0" spcFirstLastPara="1" vertOverflow="ellipsis" vert="horz" wrap="square" anchor="ctr" anchorCtr="1"/>
        <a:lstStyle/>
        <a:p>
          <a:pPr>
            <a:defRPr b="0" i="0" u="none" strike="noStrike" kern="1200" baseline="0">
              <a:solidFill>
                <a:schemeClr val="dk1">
                  <a:lumMod val="65000"/>
                  <a:lumOff val="35000"/>
                </a:schemeClr>
              </a:solidFill>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C55"/>
          </a:solidFill>
          <a:ln>
            <a:noFill/>
          </a:ln>
          <a:effectLst>
            <a:outerShdw blurRad="76200" dir="18900000" sy="23000" kx="-1200000" algn="bl" rotWithShape="0">
              <a:prstClr val="black">
                <a:alpha val="20000"/>
              </a:prst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84930561242993"/>
          <c:y val="0.19610853790335034"/>
          <c:w val="0.7474612441646874"/>
          <c:h val="0.67881773969430304"/>
        </c:manualLayout>
      </c:layout>
      <c:barChart>
        <c:barDir val="col"/>
        <c:grouping val="clustered"/>
        <c:varyColors val="0"/>
        <c:ser>
          <c:idx val="0"/>
          <c:order val="0"/>
          <c:tx>
            <c:strRef>
              <c:f>Analysis!$B$1</c:f>
              <c:strCache>
                <c:ptCount val="1"/>
                <c:pt idx="0">
                  <c:v>Total</c:v>
                </c:pt>
              </c:strCache>
            </c:strRef>
          </c:tx>
          <c:spPr>
            <a:solidFill>
              <a:srgbClr val="00BC55"/>
            </a:solidFill>
            <a:ln>
              <a:noFill/>
            </a:ln>
            <a:effectLst>
              <a:outerShdw blurRad="76200" dir="18900000" sy="23000" kx="-1200000" algn="bl" rotWithShape="0">
                <a:prstClr val="black">
                  <a:alpha val="20000"/>
                </a:prstClr>
              </a:outerShdw>
            </a:effectLst>
          </c:spPr>
          <c:invertIfNegative val="1"/>
          <c:cat>
            <c:strRef>
              <c:f>Analysis!$A$2:$A$14</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Analysis!$B$2:$B$14</c:f>
              <c:numCache>
                <c:formatCode>[$UGX]\ #,##0</c:formatCode>
                <c:ptCount val="12"/>
                <c:pt idx="0">
                  <c:v>4351005.5999999996</c:v>
                </c:pt>
                <c:pt idx="1">
                  <c:v>10058471.999999996</c:v>
                </c:pt>
                <c:pt idx="2">
                  <c:v>13247967.6</c:v>
                </c:pt>
                <c:pt idx="3">
                  <c:v>10596933.6</c:v>
                </c:pt>
                <c:pt idx="4">
                  <c:v>14109763.199999996</c:v>
                </c:pt>
                <c:pt idx="5">
                  <c:v>8293566</c:v>
                </c:pt>
                <c:pt idx="6">
                  <c:v>6863755.1999999993</c:v>
                </c:pt>
                <c:pt idx="7">
                  <c:v>5783040</c:v>
                </c:pt>
                <c:pt idx="8">
                  <c:v>9391666.8000000026</c:v>
                </c:pt>
                <c:pt idx="9">
                  <c:v>7916800.7999999998</c:v>
                </c:pt>
                <c:pt idx="10">
                  <c:v>7829355.6000000006</c:v>
                </c:pt>
                <c:pt idx="11">
                  <c:v>9887390.4000000022</c:v>
                </c:pt>
              </c:numCache>
            </c:numRef>
          </c:val>
          <c:extLst>
            <c:ext xmlns:c14="http://schemas.microsoft.com/office/drawing/2007/8/2/chart" uri="{6F2FDCE9-48DA-4B69-8628-5D25D57E5C99}">
              <c14:invertSolidFillFmt>
                <c14:spPr xmlns:c14="http://schemas.microsoft.com/office/drawing/2007/8/2/chart">
                  <a:solidFill>
                    <a:srgbClr val="FFFFFF"/>
                  </a:solidFill>
                  <a:ln>
                    <a:noFill/>
                  </a:ln>
                  <a:effectLst>
                    <a:outerShdw blurRad="76200" dir="18900000" sy="23000" kx="-1200000" algn="bl" rotWithShape="0">
                      <a:prstClr val="black">
                        <a:alpha val="20000"/>
                      </a:prstClr>
                    </a:outerShdw>
                  </a:effectLst>
                </c14:spPr>
              </c14:invertSolidFillFmt>
            </c:ext>
            <c:ext xmlns:c16="http://schemas.microsoft.com/office/drawing/2014/chart" uri="{C3380CC4-5D6E-409C-BE32-E72D297353CC}">
              <c16:uniqueId val="{00000000-5782-46AB-911A-23B7F0996AE7}"/>
            </c:ext>
          </c:extLst>
        </c:ser>
        <c:dLbls>
          <c:showLegendKey val="0"/>
          <c:showVal val="0"/>
          <c:showCatName val="0"/>
          <c:showSerName val="0"/>
          <c:showPercent val="0"/>
          <c:showBubbleSize val="0"/>
        </c:dLbls>
        <c:gapWidth val="41"/>
        <c:axId val="781596895"/>
        <c:axId val="776232015"/>
      </c:barChart>
      <c:catAx>
        <c:axId val="781596895"/>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effectLst/>
                <a:latin typeface="+mn-lt"/>
                <a:ea typeface="+mn-ea"/>
                <a:cs typeface="+mn-cs"/>
              </a:defRPr>
            </a:pPr>
            <a:endParaRPr lang="en-US"/>
          </a:p>
        </c:txPr>
        <c:crossAx val="776232015"/>
        <c:crosses val="autoZero"/>
        <c:auto val="1"/>
        <c:lblAlgn val="ctr"/>
        <c:lblOffset val="100"/>
        <c:noMultiLvlLbl val="0"/>
      </c:catAx>
      <c:valAx>
        <c:axId val="776232015"/>
        <c:scaling>
          <c:orientation val="minMax"/>
        </c:scaling>
        <c:delete val="0"/>
        <c:axPos val="l"/>
        <c:majorGridlines>
          <c:spPr>
            <a:ln w="9525" cap="flat" cmpd="sng" algn="ctr">
              <a:solidFill>
                <a:schemeClr val="dk1">
                  <a:lumMod val="15000"/>
                  <a:lumOff val="85000"/>
                </a:schemeClr>
              </a:solidFill>
              <a:round/>
            </a:ln>
            <a:effectLst/>
          </c:spPr>
        </c:majorGridlines>
        <c:numFmt formatCode="[$UGX]\ #,##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78159689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4">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a:effectLst/>
    </cs:defRPr>
  </cs:categoryAxis>
  <cs:chartArea>
    <cs:lnRef idx="0"/>
    <cs:fillRef idx="0"/>
    <cs:effectRef idx="0"/>
    <cs:fontRef idx="minor">
      <a:schemeClr val="dk1"/>
    </cs:fontRef>
    <cs:spPr>
      <a:gradFill flip="none" rotWithShape="1">
        <a:gsLst>
          <a:gs pos="0">
            <a:schemeClr val="lt1"/>
          </a:gs>
          <a:gs pos="68000">
            <a:schemeClr val="lt1">
              <a:lumMod val="85000"/>
            </a:schemeClr>
          </a:gs>
          <a:gs pos="100000">
            <a:schemeClr val="lt1"/>
          </a:gs>
        </a:gsLst>
        <a:lin ang="5400000" scaled="1"/>
        <a:tileRect/>
      </a:gradFill>
      <a:ln w="9525" cap="flat" cmpd="sng" algn="ctr">
        <a:solidFill>
          <a:schemeClr val="dk1">
            <a:lumMod val="15000"/>
            <a:lumOff val="85000"/>
          </a:schemeClr>
        </a:solidFill>
        <a:round/>
      </a:ln>
    </cs:spPr>
    <cs:defRPr sz="1000" kern="1200"/>
  </cs:chartArea>
  <cs:dataLabel>
    <cs:lnRef idx="0"/>
    <cs:fillRef idx="0"/>
    <cs:effectRef idx="0"/>
    <cs:fontRef idx="minor">
      <a:schemeClr val="lt1"/>
    </cs:fontRef>
    <cs:spPr/>
    <cs:defRPr sz="10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1000" b="1" kern="12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
  <cs:dataPoint3D>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3D>
  <cs:dataPointLine>
    <cs:lnRef idx="0">
      <cs:styleClr val="auto"/>
    </cs:lnRef>
    <cs:fillRef idx="0"/>
    <cs:effectRef idx="0"/>
    <cs:fontRef idx="minor">
      <a:schemeClr val="dk1"/>
    </cs:fontRef>
    <cs:spPr>
      <a:ln w="28575" cap="rnd">
        <a:gradFill>
          <a:gsLst>
            <a:gs pos="0">
              <a:schemeClr val="phClr"/>
            </a:gs>
            <a:gs pos="100000">
              <a:schemeClr val="phClr">
                <a:lumMod val="84000"/>
              </a:schemeClr>
            </a:gs>
          </a:gsLst>
          <a:lin ang="5400000" scaled="1"/>
        </a:gradFill>
        <a:round/>
      </a:ln>
    </cs:spPr>
  </cs:dataPointLine>
  <cs:dataPointMarker>
    <cs:lnRef idx="0"/>
    <cs:fillRef idx="0">
      <cs:styleClr val="auto"/>
    </cs:fillRef>
    <cs:effectRef idx="0"/>
    <cs:fontRef idx="minor">
      <a:schemeClr val="dk1"/>
    </cs:fontRef>
    <cs:spPr>
      <a:gradFill>
        <a:gsLst>
          <a:gs pos="0">
            <a:schemeClr val="phClr"/>
          </a:gs>
          <a:gs pos="100000">
            <a:schemeClr val="phClr">
              <a:lumMod val="84000"/>
            </a:schemeClr>
          </a:gs>
        </a:gsLst>
        <a:lin ang="5400000" scaled="1"/>
      </a:gradFill>
      <a:effectLst>
        <a:outerShdw blurRad="76200" dir="18900000" sy="23000" kx="-1200000" algn="bl" rotWithShape="0">
          <a:prstClr val="black">
            <a:alpha val="20000"/>
          </a:prstClr>
        </a:outerShdw>
      </a:effectLst>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35000"/>
          <a:lumOff val="6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50000"/>
            <a:lumOff val="50000"/>
          </a:schemeClr>
        </a:solidFill>
        <a:round/>
      </a:ln>
    </cs:spPr>
  </cs:dropLine>
  <cs:errorBar>
    <cs:lnRef idx="0"/>
    <cs:fillRef idx="0"/>
    <cs:effectRef idx="0"/>
    <cs:fontRef idx="minor">
      <a:schemeClr val="dk1"/>
    </cs:fontRef>
    <cs:spPr>
      <a:ln w="9525">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50000"/>
            <a:lumOff val="50000"/>
          </a:schemeClr>
        </a:solidFill>
        <a:round/>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65000"/>
        <a:lumOff val="35000"/>
      </a:schemeClr>
    </cs:fontRef>
    <cs:defRPr kern="1200">
      <a:effectLst/>
    </cs:defRPr>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lumMod val="95000"/>
        </a:schemeClr>
      </a:solidFill>
      <a:ln w="9525">
        <a:solidFill>
          <a:schemeClr val="dk1">
            <a:lumMod val="15000"/>
            <a:lumOff val="85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image" Target="../media/image1.jpe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63500</xdr:colOff>
      <xdr:row>0</xdr:row>
      <xdr:rowOff>38100</xdr:rowOff>
    </xdr:from>
    <xdr:to>
      <xdr:col>8</xdr:col>
      <xdr:colOff>571500</xdr:colOff>
      <xdr:row>13</xdr:row>
      <xdr:rowOff>133350</xdr:rowOff>
    </xdr:to>
    <xdr:graphicFrame macro="">
      <xdr:nvGraphicFramePr>
        <xdr:cNvPr id="2" name="Chart 1">
          <a:extLst>
            <a:ext uri="{FF2B5EF4-FFF2-40B4-BE49-F238E27FC236}">
              <a16:creationId xmlns:a16="http://schemas.microsoft.com/office/drawing/2014/main" id="{0E651D24-0BBE-3252-79D5-BEE37E9698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165100</xdr:colOff>
      <xdr:row>31</xdr:row>
      <xdr:rowOff>177800</xdr:rowOff>
    </xdr:from>
    <xdr:to>
      <xdr:col>3</xdr:col>
      <xdr:colOff>444500</xdr:colOff>
      <xdr:row>45</xdr:row>
      <xdr:rowOff>123825</xdr:rowOff>
    </xdr:to>
    <mc:AlternateContent xmlns:mc="http://schemas.openxmlformats.org/markup-compatibility/2006" xmlns:a14="http://schemas.microsoft.com/office/drawing/2010/main">
      <mc:Choice Requires="a14">
        <xdr:graphicFrame macro="">
          <xdr:nvGraphicFramePr>
            <xdr:cNvPr id="4" name="Customer_Location">
              <a:extLst>
                <a:ext uri="{FF2B5EF4-FFF2-40B4-BE49-F238E27FC236}">
                  <a16:creationId xmlns:a16="http://schemas.microsoft.com/office/drawing/2014/main" id="{C094DFE7-3512-5CDA-BDD3-08C04DC81615}"/>
                </a:ext>
              </a:extLst>
            </xdr:cNvPr>
            <xdr:cNvGraphicFramePr/>
          </xdr:nvGraphicFramePr>
          <xdr:xfrm>
            <a:off x="0" y="0"/>
            <a:ext cx="0" cy="0"/>
          </xdr:xfrm>
          <a:graphic>
            <a:graphicData uri="http://schemas.microsoft.com/office/drawing/2010/slicer">
              <sle:slicer xmlns:sle="http://schemas.microsoft.com/office/drawing/2010/slicer" name="Customer_Location"/>
            </a:graphicData>
          </a:graphic>
        </xdr:graphicFrame>
      </mc:Choice>
      <mc:Fallback xmlns="">
        <xdr:sp macro="" textlink="">
          <xdr:nvSpPr>
            <xdr:cNvPr id="0" name=""/>
            <xdr:cNvSpPr>
              <a:spLocks noTextEdit="1"/>
            </xdr:cNvSpPr>
          </xdr:nvSpPr>
          <xdr:spPr>
            <a:xfrm>
              <a:off x="2578100" y="58864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12</xdr:col>
      <xdr:colOff>209550</xdr:colOff>
      <xdr:row>8</xdr:row>
      <xdr:rowOff>6350</xdr:rowOff>
    </xdr:from>
    <xdr:to>
      <xdr:col>18</xdr:col>
      <xdr:colOff>584200</xdr:colOff>
      <xdr:row>19</xdr:row>
      <xdr:rowOff>165100</xdr:rowOff>
    </xdr:to>
    <xdr:graphicFrame macro="">
      <xdr:nvGraphicFramePr>
        <xdr:cNvPr id="16" name="Chart 15">
          <a:extLst>
            <a:ext uri="{FF2B5EF4-FFF2-40B4-BE49-F238E27FC236}">
              <a16:creationId xmlns:a16="http://schemas.microsoft.com/office/drawing/2014/main" id="{1BE52F77-6D60-4AE3-BF5D-762786E314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38100</xdr:colOff>
      <xdr:row>1</xdr:row>
      <xdr:rowOff>57150</xdr:rowOff>
    </xdr:from>
    <xdr:to>
      <xdr:col>9</xdr:col>
      <xdr:colOff>165100</xdr:colOff>
      <xdr:row>7</xdr:row>
      <xdr:rowOff>171450</xdr:rowOff>
    </xdr:to>
    <mc:AlternateContent xmlns:mc="http://schemas.openxmlformats.org/markup-compatibility/2006" xmlns:tsle="http://schemas.microsoft.com/office/drawing/2012/timeslicer">
      <mc:Choice Requires="tsle">
        <xdr:graphicFrame macro="">
          <xdr:nvGraphicFramePr>
            <xdr:cNvPr id="18" name="Date">
              <a:extLst>
                <a:ext uri="{FF2B5EF4-FFF2-40B4-BE49-F238E27FC236}">
                  <a16:creationId xmlns:a16="http://schemas.microsoft.com/office/drawing/2014/main" id="{7692EE9A-A524-EEE7-B1EE-EF877710B1D0}"/>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38100" y="679450"/>
              <a:ext cx="5568950" cy="122555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0</xdr:col>
      <xdr:colOff>0</xdr:colOff>
      <xdr:row>0</xdr:row>
      <xdr:rowOff>1</xdr:rowOff>
    </xdr:from>
    <xdr:to>
      <xdr:col>1</xdr:col>
      <xdr:colOff>101600</xdr:colOff>
      <xdr:row>2</xdr:row>
      <xdr:rowOff>159773</xdr:rowOff>
    </xdr:to>
    <xdr:pic>
      <xdr:nvPicPr>
        <xdr:cNvPr id="4" name="Picture 3">
          <a:extLst>
            <a:ext uri="{FF2B5EF4-FFF2-40B4-BE49-F238E27FC236}">
              <a16:creationId xmlns:a16="http://schemas.microsoft.com/office/drawing/2014/main" id="{8DF46D81-0D66-34FF-01C4-E7139212300A}"/>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0" y="1"/>
          <a:ext cx="806450" cy="832872"/>
        </a:xfrm>
        <a:prstGeom prst="rect">
          <a:avLst/>
        </a:prstGeom>
      </xdr:spPr>
    </xdr:pic>
    <xdr:clientData/>
  </xdr:twoCellAnchor>
  <xdr:twoCellAnchor>
    <xdr:from>
      <xdr:col>9</xdr:col>
      <xdr:colOff>406400</xdr:colOff>
      <xdr:row>4</xdr:row>
      <xdr:rowOff>0</xdr:rowOff>
    </xdr:from>
    <xdr:to>
      <xdr:col>11</xdr:col>
      <xdr:colOff>374650</xdr:colOff>
      <xdr:row>6</xdr:row>
      <xdr:rowOff>171450</xdr:rowOff>
    </xdr:to>
    <xdr:sp macro="" textlink="">
      <xdr:nvSpPr>
        <xdr:cNvPr id="22" name="Rectangle: Rounded Corners 21">
          <a:extLst>
            <a:ext uri="{FF2B5EF4-FFF2-40B4-BE49-F238E27FC236}">
              <a16:creationId xmlns:a16="http://schemas.microsoft.com/office/drawing/2014/main" id="{CF95E1F6-B5EF-4A01-9605-902D6F9FC771}"/>
            </a:ext>
          </a:extLst>
        </xdr:cNvPr>
        <xdr:cNvSpPr/>
      </xdr:nvSpPr>
      <xdr:spPr>
        <a:xfrm>
          <a:off x="5619750" y="1041400"/>
          <a:ext cx="1212850" cy="539750"/>
        </a:xfrm>
        <a:prstGeom prst="roundRect">
          <a:avLst/>
        </a:prstGeom>
        <a:solidFill>
          <a:srgbClr val="B8ABCC"/>
        </a:solidFill>
        <a:ln cmpd="db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50" kern="1200">
              <a:solidFill>
                <a:sysClr val="windowText" lastClr="000000"/>
              </a:solidFill>
              <a:latin typeface="+mn-lt"/>
              <a:ea typeface="+mn-ea"/>
              <a:cs typeface="+mn-cs"/>
            </a:rPr>
            <a:t>Total Sales</a:t>
          </a:r>
        </a:p>
      </xdr:txBody>
    </xdr:sp>
    <xdr:clientData/>
  </xdr:twoCellAnchor>
  <xdr:twoCellAnchor>
    <xdr:from>
      <xdr:col>14</xdr:col>
      <xdr:colOff>311150</xdr:colOff>
      <xdr:row>4</xdr:row>
      <xdr:rowOff>12700</xdr:rowOff>
    </xdr:from>
    <xdr:to>
      <xdr:col>16</xdr:col>
      <xdr:colOff>304800</xdr:colOff>
      <xdr:row>6</xdr:row>
      <xdr:rowOff>184150</xdr:rowOff>
    </xdr:to>
    <xdr:sp macro="" textlink="">
      <xdr:nvSpPr>
        <xdr:cNvPr id="29" name="Rectangle: Rounded Corners 28">
          <a:extLst>
            <a:ext uri="{FF2B5EF4-FFF2-40B4-BE49-F238E27FC236}">
              <a16:creationId xmlns:a16="http://schemas.microsoft.com/office/drawing/2014/main" id="{A23CAB97-8C39-40F9-A95F-5E4415FB7AF8}"/>
            </a:ext>
          </a:extLst>
        </xdr:cNvPr>
        <xdr:cNvSpPr/>
      </xdr:nvSpPr>
      <xdr:spPr>
        <a:xfrm>
          <a:off x="8648700" y="1054100"/>
          <a:ext cx="1238250" cy="539750"/>
        </a:xfrm>
        <a:prstGeom prst="roundRect">
          <a:avLst/>
        </a:prstGeom>
        <a:solidFill>
          <a:srgbClr val="B8ABCC"/>
        </a:solidFill>
        <a:ln cmpd="db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50" kern="1200">
              <a:solidFill>
                <a:sysClr val="windowText" lastClr="000000"/>
              </a:solidFill>
              <a:latin typeface="+mn-lt"/>
              <a:ea typeface="+mn-ea"/>
              <a:cs typeface="+mn-cs"/>
            </a:rPr>
            <a:t>Rings Sold</a:t>
          </a:r>
        </a:p>
      </xdr:txBody>
    </xdr:sp>
    <xdr:clientData/>
  </xdr:twoCellAnchor>
  <xdr:twoCellAnchor>
    <xdr:from>
      <xdr:col>16</xdr:col>
      <xdr:colOff>596900</xdr:colOff>
      <xdr:row>4</xdr:row>
      <xdr:rowOff>12700</xdr:rowOff>
    </xdr:from>
    <xdr:to>
      <xdr:col>18</xdr:col>
      <xdr:colOff>590550</xdr:colOff>
      <xdr:row>6</xdr:row>
      <xdr:rowOff>184150</xdr:rowOff>
    </xdr:to>
    <xdr:sp macro="" textlink="">
      <xdr:nvSpPr>
        <xdr:cNvPr id="30" name="Rectangle: Rounded Corners 29">
          <a:extLst>
            <a:ext uri="{FF2B5EF4-FFF2-40B4-BE49-F238E27FC236}">
              <a16:creationId xmlns:a16="http://schemas.microsoft.com/office/drawing/2014/main" id="{6D10B29E-78E8-4199-8FB0-B1651BA2842F}"/>
            </a:ext>
          </a:extLst>
        </xdr:cNvPr>
        <xdr:cNvSpPr/>
      </xdr:nvSpPr>
      <xdr:spPr>
        <a:xfrm>
          <a:off x="10179050" y="1054100"/>
          <a:ext cx="1212850" cy="539750"/>
        </a:xfrm>
        <a:prstGeom prst="roundRect">
          <a:avLst/>
        </a:prstGeom>
        <a:solidFill>
          <a:srgbClr val="B8ABCC"/>
        </a:solidFill>
        <a:ln cmpd="db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lvl="0" indent="0" algn="ctr"/>
          <a:endParaRPr lang="en-US" sz="900" kern="1200">
            <a:solidFill>
              <a:sysClr val="windowText" lastClr="000000"/>
            </a:solidFill>
            <a:latin typeface="+mn-lt"/>
            <a:ea typeface="+mn-ea"/>
            <a:cs typeface="+mn-cs"/>
          </a:endParaRPr>
        </a:p>
      </xdr:txBody>
    </xdr:sp>
    <xdr:clientData/>
  </xdr:twoCellAnchor>
  <xdr:twoCellAnchor>
    <xdr:from>
      <xdr:col>12</xdr:col>
      <xdr:colOff>12700</xdr:colOff>
      <xdr:row>4</xdr:row>
      <xdr:rowOff>19050</xdr:rowOff>
    </xdr:from>
    <xdr:to>
      <xdr:col>13</xdr:col>
      <xdr:colOff>622300</xdr:colOff>
      <xdr:row>7</xdr:row>
      <xdr:rowOff>0</xdr:rowOff>
    </xdr:to>
    <xdr:sp macro="" textlink="">
      <xdr:nvSpPr>
        <xdr:cNvPr id="31" name="Rectangle: Rounded Corners 30">
          <a:extLst>
            <a:ext uri="{FF2B5EF4-FFF2-40B4-BE49-F238E27FC236}">
              <a16:creationId xmlns:a16="http://schemas.microsoft.com/office/drawing/2014/main" id="{8FCFE11A-6F2A-4436-86C2-8439AC47C436}"/>
            </a:ext>
          </a:extLst>
        </xdr:cNvPr>
        <xdr:cNvSpPr/>
      </xdr:nvSpPr>
      <xdr:spPr>
        <a:xfrm>
          <a:off x="7105650" y="1060450"/>
          <a:ext cx="1219200" cy="539750"/>
        </a:xfrm>
        <a:prstGeom prst="roundRect">
          <a:avLst/>
        </a:prstGeom>
        <a:solidFill>
          <a:srgbClr val="B8ABCC"/>
        </a:solidFill>
        <a:ln cmpd="db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marL="0" indent="0" algn="ctr"/>
          <a:r>
            <a:rPr lang="en-US" sz="1050" kern="1200">
              <a:solidFill>
                <a:sysClr val="windowText" lastClr="000000"/>
              </a:solidFill>
              <a:latin typeface="+mn-lt"/>
              <a:ea typeface="+mn-ea"/>
              <a:cs typeface="+mn-cs"/>
            </a:rPr>
            <a:t>Total Profit</a:t>
          </a:r>
        </a:p>
      </xdr:txBody>
    </xdr:sp>
    <xdr:clientData/>
  </xdr:twoCellAnchor>
  <xdr:twoCellAnchor editAs="oneCell">
    <xdr:from>
      <xdr:col>0</xdr:col>
      <xdr:colOff>0</xdr:colOff>
      <xdr:row>8</xdr:row>
      <xdr:rowOff>12700</xdr:rowOff>
    </xdr:from>
    <xdr:to>
      <xdr:col>1</xdr:col>
      <xdr:colOff>609600</xdr:colOff>
      <xdr:row>19</xdr:row>
      <xdr:rowOff>133350</xdr:rowOff>
    </xdr:to>
    <mc:AlternateContent xmlns:mc="http://schemas.openxmlformats.org/markup-compatibility/2006" xmlns:a14="http://schemas.microsoft.com/office/drawing/2010/main">
      <mc:Choice Requires="a14">
        <xdr:graphicFrame macro="">
          <xdr:nvGraphicFramePr>
            <xdr:cNvPr id="32" name="Customer_Location 1">
              <a:extLst>
                <a:ext uri="{FF2B5EF4-FFF2-40B4-BE49-F238E27FC236}">
                  <a16:creationId xmlns:a16="http://schemas.microsoft.com/office/drawing/2014/main" id="{ECD5A264-72C7-4C71-9981-0B2E68DEBB24}"/>
                </a:ext>
              </a:extLst>
            </xdr:cNvPr>
            <xdr:cNvGraphicFramePr/>
          </xdr:nvGraphicFramePr>
          <xdr:xfrm>
            <a:off x="0" y="0"/>
            <a:ext cx="0" cy="0"/>
          </xdr:xfrm>
          <a:graphic>
            <a:graphicData uri="http://schemas.microsoft.com/office/drawing/2010/slicer">
              <sle:slicer xmlns:sle="http://schemas.microsoft.com/office/drawing/2010/slicer" name="Customer_Location 1"/>
            </a:graphicData>
          </a:graphic>
        </xdr:graphicFrame>
      </mc:Choice>
      <mc:Fallback xmlns="">
        <xdr:sp macro="" textlink="">
          <xdr:nvSpPr>
            <xdr:cNvPr id="0" name=""/>
            <xdr:cNvSpPr>
              <a:spLocks noTextEdit="1"/>
            </xdr:cNvSpPr>
          </xdr:nvSpPr>
          <xdr:spPr>
            <a:xfrm>
              <a:off x="0" y="1930400"/>
              <a:ext cx="1943100" cy="2006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381000</xdr:colOff>
      <xdr:row>5</xdr:row>
      <xdr:rowOff>76200</xdr:rowOff>
    </xdr:from>
    <xdr:to>
      <xdr:col>11</xdr:col>
      <xdr:colOff>501650</xdr:colOff>
      <xdr:row>6</xdr:row>
      <xdr:rowOff>165100</xdr:rowOff>
    </xdr:to>
    <xdr:sp macro="" textlink="Analysis!$A$28">
      <xdr:nvSpPr>
        <xdr:cNvPr id="33" name="TextBox 32">
          <a:extLst>
            <a:ext uri="{FF2B5EF4-FFF2-40B4-BE49-F238E27FC236}">
              <a16:creationId xmlns:a16="http://schemas.microsoft.com/office/drawing/2014/main" id="{4B9DA4E1-6212-3C94-2C42-B75FC3D20E29}"/>
            </a:ext>
          </a:extLst>
        </xdr:cNvPr>
        <xdr:cNvSpPr txBox="1"/>
      </xdr:nvSpPr>
      <xdr:spPr>
        <a:xfrm>
          <a:off x="5594350" y="1301750"/>
          <a:ext cx="13652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241793A8-864F-4189-A55A-6EE76CF9CE23}" type="TxLink">
            <a:rPr lang="en-US" sz="1200" b="1" i="0" u="none" strike="noStrike" kern="1200">
              <a:solidFill>
                <a:schemeClr val="bg1"/>
              </a:solidFill>
              <a:latin typeface="Calibri"/>
              <a:cs typeface="Calibri"/>
            </a:rPr>
            <a:pPr/>
            <a:t>UGX 108,329,717</a:t>
          </a:fld>
          <a:endParaRPr lang="en-US" sz="1200" b="1" kern="1200">
            <a:solidFill>
              <a:schemeClr val="bg1"/>
            </a:solidFill>
          </a:endParaRPr>
        </a:p>
      </xdr:txBody>
    </xdr:sp>
    <xdr:clientData/>
  </xdr:twoCellAnchor>
  <xdr:twoCellAnchor>
    <xdr:from>
      <xdr:col>16</xdr:col>
      <xdr:colOff>527050</xdr:colOff>
      <xdr:row>4</xdr:row>
      <xdr:rowOff>44450</xdr:rowOff>
    </xdr:from>
    <xdr:to>
      <xdr:col>19</xdr:col>
      <xdr:colOff>63500</xdr:colOff>
      <xdr:row>5</xdr:row>
      <xdr:rowOff>107950</xdr:rowOff>
    </xdr:to>
    <xdr:sp macro="" textlink="">
      <xdr:nvSpPr>
        <xdr:cNvPr id="34" name="TextBox 33">
          <a:extLst>
            <a:ext uri="{FF2B5EF4-FFF2-40B4-BE49-F238E27FC236}">
              <a16:creationId xmlns:a16="http://schemas.microsoft.com/office/drawing/2014/main" id="{CB29F084-D666-F6A9-108D-7808EB1A95F6}"/>
            </a:ext>
          </a:extLst>
        </xdr:cNvPr>
        <xdr:cNvSpPr txBox="1"/>
      </xdr:nvSpPr>
      <xdr:spPr>
        <a:xfrm>
          <a:off x="10109200" y="1085850"/>
          <a:ext cx="136525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00" kern="1200">
              <a:solidFill>
                <a:sysClr val="windowText" lastClr="000000"/>
              </a:solidFill>
            </a:rPr>
            <a:t>Average Price Per Ring</a:t>
          </a:r>
        </a:p>
      </xdr:txBody>
    </xdr:sp>
    <xdr:clientData/>
  </xdr:twoCellAnchor>
  <xdr:twoCellAnchor>
    <xdr:from>
      <xdr:col>15</xdr:col>
      <xdr:colOff>31750</xdr:colOff>
      <xdr:row>5</xdr:row>
      <xdr:rowOff>107950</xdr:rowOff>
    </xdr:from>
    <xdr:to>
      <xdr:col>15</xdr:col>
      <xdr:colOff>571500</xdr:colOff>
      <xdr:row>6</xdr:row>
      <xdr:rowOff>165100</xdr:rowOff>
    </xdr:to>
    <xdr:sp macro="" textlink="Analysis!$B$28">
      <xdr:nvSpPr>
        <xdr:cNvPr id="35" name="TextBox 34">
          <a:extLst>
            <a:ext uri="{FF2B5EF4-FFF2-40B4-BE49-F238E27FC236}">
              <a16:creationId xmlns:a16="http://schemas.microsoft.com/office/drawing/2014/main" id="{253260BB-7D57-4246-BB7B-93A5349706E4}"/>
            </a:ext>
          </a:extLst>
        </xdr:cNvPr>
        <xdr:cNvSpPr txBox="1"/>
      </xdr:nvSpPr>
      <xdr:spPr>
        <a:xfrm>
          <a:off x="9061450" y="1333500"/>
          <a:ext cx="539750" cy="241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BF4C70CD-307F-48CE-A575-6B761170B4AE}" type="TxLink">
            <a:rPr lang="en-US" sz="1100" b="1" i="0" u="none" strike="noStrike" kern="1200">
              <a:solidFill>
                <a:schemeClr val="bg1"/>
              </a:solidFill>
              <a:latin typeface="Calibri"/>
              <a:cs typeface="Calibri"/>
            </a:rPr>
            <a:pPr algn="ctr"/>
            <a:t>384</a:t>
          </a:fld>
          <a:endParaRPr lang="en-US" sz="1200" b="1" kern="1200">
            <a:solidFill>
              <a:schemeClr val="bg1"/>
            </a:solidFill>
          </a:endParaRPr>
        </a:p>
      </xdr:txBody>
    </xdr:sp>
    <xdr:clientData/>
  </xdr:twoCellAnchor>
  <xdr:twoCellAnchor>
    <xdr:from>
      <xdr:col>12</xdr:col>
      <xdr:colOff>38100</xdr:colOff>
      <xdr:row>5</xdr:row>
      <xdr:rowOff>95250</xdr:rowOff>
    </xdr:from>
    <xdr:to>
      <xdr:col>14</xdr:col>
      <xdr:colOff>38100</xdr:colOff>
      <xdr:row>6</xdr:row>
      <xdr:rowOff>177800</xdr:rowOff>
    </xdr:to>
    <xdr:sp macro="" textlink="Analysis!$A$31">
      <xdr:nvSpPr>
        <xdr:cNvPr id="36" name="TextBox 35">
          <a:extLst>
            <a:ext uri="{FF2B5EF4-FFF2-40B4-BE49-F238E27FC236}">
              <a16:creationId xmlns:a16="http://schemas.microsoft.com/office/drawing/2014/main" id="{2FFBAE9C-D685-41B0-9059-098B926455A5}"/>
            </a:ext>
          </a:extLst>
        </xdr:cNvPr>
        <xdr:cNvSpPr txBox="1"/>
      </xdr:nvSpPr>
      <xdr:spPr>
        <a:xfrm>
          <a:off x="7131050" y="1320800"/>
          <a:ext cx="124460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AD870FC1-4C57-49A5-B263-BD476456F607}" type="TxLink">
            <a:rPr lang="en-US" sz="1200" b="1" i="0" u="none" strike="noStrike" kern="1200">
              <a:solidFill>
                <a:schemeClr val="bg1"/>
              </a:solidFill>
              <a:latin typeface="Calibri"/>
              <a:ea typeface="+mn-ea"/>
              <a:cs typeface="Calibri"/>
            </a:rPr>
            <a:pPr marL="0" indent="0"/>
            <a:t>UGX 18,054,953</a:t>
          </a:fld>
          <a:endParaRPr lang="en-US" sz="1200" b="1" i="0" u="none" strike="noStrike" kern="1200">
            <a:solidFill>
              <a:schemeClr val="bg1"/>
            </a:solidFill>
            <a:latin typeface="Calibri"/>
            <a:ea typeface="+mn-ea"/>
            <a:cs typeface="Calibri"/>
          </a:endParaRPr>
        </a:p>
      </xdr:txBody>
    </xdr:sp>
    <xdr:clientData/>
  </xdr:twoCellAnchor>
  <xdr:twoCellAnchor>
    <xdr:from>
      <xdr:col>17</xdr:col>
      <xdr:colOff>114300</xdr:colOff>
      <xdr:row>5</xdr:row>
      <xdr:rowOff>95250</xdr:rowOff>
    </xdr:from>
    <xdr:to>
      <xdr:col>18</xdr:col>
      <xdr:colOff>558800</xdr:colOff>
      <xdr:row>6</xdr:row>
      <xdr:rowOff>184150</xdr:rowOff>
    </xdr:to>
    <xdr:sp macro="" textlink="Analysis!$B$31">
      <xdr:nvSpPr>
        <xdr:cNvPr id="37" name="TextBox 36">
          <a:extLst>
            <a:ext uri="{FF2B5EF4-FFF2-40B4-BE49-F238E27FC236}">
              <a16:creationId xmlns:a16="http://schemas.microsoft.com/office/drawing/2014/main" id="{1B4A4899-9A06-4D2B-8F4F-880076058F7D}"/>
            </a:ext>
          </a:extLst>
        </xdr:cNvPr>
        <xdr:cNvSpPr txBox="1"/>
      </xdr:nvSpPr>
      <xdr:spPr>
        <a:xfrm>
          <a:off x="10363200" y="1320800"/>
          <a:ext cx="10541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30B1132-E8FB-453B-8870-285B65663F2C}" type="TxLink">
            <a:rPr lang="en-US" sz="1200" b="1" i="0" u="none" strike="noStrike" kern="1200">
              <a:solidFill>
                <a:schemeClr val="bg1"/>
              </a:solidFill>
              <a:latin typeface="Calibri"/>
              <a:ea typeface="+mn-ea"/>
              <a:cs typeface="Calibri"/>
            </a:rPr>
            <a:pPr marL="0" indent="0"/>
            <a:t>UGX 238,245</a:t>
          </a:fld>
          <a:endParaRPr lang="en-US" sz="1200" b="1" i="0" u="none" strike="noStrike" kern="1200">
            <a:solidFill>
              <a:schemeClr val="bg1"/>
            </a:solidFill>
            <a:latin typeface="Calibri"/>
            <a:ea typeface="+mn-ea"/>
            <a:cs typeface="Calibri"/>
          </a:endParaRPr>
        </a:p>
      </xdr:txBody>
    </xdr:sp>
    <xdr:clientData/>
  </xdr:twoCellAnchor>
  <xdr:twoCellAnchor>
    <xdr:from>
      <xdr:col>8</xdr:col>
      <xdr:colOff>0</xdr:colOff>
      <xdr:row>1</xdr:row>
      <xdr:rowOff>63500</xdr:rowOff>
    </xdr:from>
    <xdr:to>
      <xdr:col>9</xdr:col>
      <xdr:colOff>6350</xdr:colOff>
      <xdr:row>2</xdr:row>
      <xdr:rowOff>69850</xdr:rowOff>
    </xdr:to>
    <xdr:sp macro="" textlink="">
      <xdr:nvSpPr>
        <xdr:cNvPr id="38" name="TextBox 37">
          <a:extLst>
            <a:ext uri="{FF2B5EF4-FFF2-40B4-BE49-F238E27FC236}">
              <a16:creationId xmlns:a16="http://schemas.microsoft.com/office/drawing/2014/main" id="{333178F5-6549-32E1-0A8C-AF50E51B46E8}"/>
            </a:ext>
          </a:extLst>
        </xdr:cNvPr>
        <xdr:cNvSpPr txBox="1"/>
      </xdr:nvSpPr>
      <xdr:spPr>
        <a:xfrm>
          <a:off x="4533900" y="552450"/>
          <a:ext cx="685800" cy="190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r"/>
          <a:r>
            <a:rPr lang="en-US" sz="800" kern="1200"/>
            <a:t>Sales Period</a:t>
          </a:r>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irley" refreshedDate="45601.710069675923" createdVersion="8" refreshedVersion="8" minRefreshableVersion="3" recordCount="230" xr:uid="{DA1175BC-105D-4BE6-BEFE-EB84A0AB0AE0}">
  <cacheSource type="worksheet">
    <worksheetSource ref="A1:K231" sheet="Sales"/>
  </cacheSource>
  <cacheFields count="13">
    <cacheField name="Customer_Number" numFmtId="0">
      <sharedItems containsSemiMixedTypes="0" containsString="0" containsNumber="1" minValue="100401" maxValue="26948190.101142898"/>
    </cacheField>
    <cacheField name="Date" numFmtId="165">
      <sharedItems containsSemiMixedTypes="0" containsNonDate="0" containsDate="1" containsString="0" minDate="2023-01-01T00:00:00" maxDate="2023-12-31T00:00:00" count="143">
        <d v="2023-01-01T00:00:00"/>
        <d v="2023-01-10T00:00:00"/>
        <d v="2023-01-12T00:00:00"/>
        <d v="2023-01-13T00:00:00"/>
        <d v="2023-01-15T00:00:00"/>
        <d v="2023-01-17T00:00:00"/>
        <d v="2023-01-19T00:00:00"/>
        <d v="2023-01-26T00:00:00"/>
        <d v="2023-01-29T00:00:00"/>
        <d v="2023-02-01T00:00:00"/>
        <d v="2023-02-02T00:00:00"/>
        <d v="2023-02-08T00:00:00"/>
        <d v="2023-02-09T00:00:00"/>
        <d v="2023-02-12T00:00:00"/>
        <d v="2023-02-14T00:00:00"/>
        <d v="2023-02-15T00:00:00"/>
        <d v="2023-02-16T00:00:00"/>
        <d v="2023-02-17T00:00:00"/>
        <d v="2023-02-18T00:00:00"/>
        <d v="2023-02-19T00:00:00"/>
        <d v="2023-02-23T00:00:00"/>
        <d v="2023-02-27T00:00:00"/>
        <d v="2023-03-01T00:00:00"/>
        <d v="2023-03-02T00:00:00"/>
        <d v="2023-03-11T00:00:00"/>
        <d v="2023-03-12T00:00:00"/>
        <d v="2023-03-14T00:00:00"/>
        <d v="2023-03-15T00:00:00"/>
        <d v="2023-03-16T00:00:00"/>
        <d v="2023-03-24T00:00:00"/>
        <d v="2023-03-26T00:00:00"/>
        <d v="2023-03-29T00:00:00"/>
        <d v="2023-03-30T00:00:00"/>
        <d v="2023-04-01T00:00:00"/>
        <d v="2023-04-02T00:00:00"/>
        <d v="2023-04-06T00:00:00"/>
        <d v="2023-04-10T00:00:00"/>
        <d v="2023-04-14T00:00:00"/>
        <d v="2023-04-16T00:00:00"/>
        <d v="2023-04-18T00:00:00"/>
        <d v="2023-04-19T00:00:00"/>
        <d v="2023-04-26T00:00:00"/>
        <d v="2023-04-28T00:00:00"/>
        <d v="2023-04-30T00:00:00"/>
        <d v="2023-05-01T00:00:00"/>
        <d v="2023-05-02T00:00:00"/>
        <d v="2023-05-03T00:00:00"/>
        <d v="2023-05-04T00:00:00"/>
        <d v="2023-05-08T00:00:00"/>
        <d v="2023-05-09T00:00:00"/>
        <d v="2023-05-10T00:00:00"/>
        <d v="2023-05-12T00:00:00"/>
        <d v="2023-05-15T00:00:00"/>
        <d v="2023-05-22T00:00:00"/>
        <d v="2023-05-24T00:00:00"/>
        <d v="2023-05-28T00:00:00"/>
        <d v="2023-05-29T00:00:00"/>
        <d v="2023-06-01T00:00:00"/>
        <d v="2023-06-02T00:00:00"/>
        <d v="2023-06-05T00:00:00"/>
        <d v="2023-06-13T00:00:00"/>
        <d v="2023-06-15T00:00:00"/>
        <d v="2023-06-19T00:00:00"/>
        <d v="2023-06-22T00:00:00"/>
        <d v="2023-06-23T00:00:00"/>
        <d v="2023-06-24T00:00:00"/>
        <d v="2023-06-27T00:00:00"/>
        <d v="2023-06-30T00:00:00"/>
        <d v="2023-07-01T00:00:00"/>
        <d v="2023-07-02T00:00:00"/>
        <d v="2023-07-03T00:00:00"/>
        <d v="2023-07-05T00:00:00"/>
        <d v="2023-07-12T00:00:00"/>
        <d v="2023-07-13T00:00:00"/>
        <d v="2023-07-15T00:00:00"/>
        <d v="2023-07-17T00:00:00"/>
        <d v="2023-07-18T00:00:00"/>
        <d v="2023-07-19T00:00:00"/>
        <d v="2023-07-21T00:00:00"/>
        <d v="2023-07-22T00:00:00"/>
        <d v="2023-07-23T00:00:00"/>
        <d v="2023-07-27T00:00:00"/>
        <d v="2023-07-31T00:00:00"/>
        <d v="2023-08-01T00:00:00"/>
        <d v="2023-08-02T00:00:00"/>
        <d v="2023-08-14T00:00:00"/>
        <d v="2023-08-16T00:00:00"/>
        <d v="2023-08-17T00:00:00"/>
        <d v="2023-08-21T00:00:00"/>
        <d v="2023-08-31T00:00:00"/>
        <d v="2023-09-01T00:00:00"/>
        <d v="2023-09-02T00:00:00"/>
        <d v="2023-09-09T00:00:00"/>
        <d v="2023-09-10T00:00:00"/>
        <d v="2023-09-11T00:00:00"/>
        <d v="2023-09-12T00:00:00"/>
        <d v="2023-09-13T00:00:00"/>
        <d v="2023-09-15T00:00:00"/>
        <d v="2023-09-16T00:00:00"/>
        <d v="2023-09-17T00:00:00"/>
        <d v="2023-09-18T00:00:00"/>
        <d v="2023-09-20T00:00:00"/>
        <d v="2023-09-21T00:00:00"/>
        <d v="2023-09-22T00:00:00"/>
        <d v="2023-09-23T00:00:00"/>
        <d v="2023-09-25T00:00:00"/>
        <d v="2023-10-01T00:00:00"/>
        <d v="2023-10-02T00:00:00"/>
        <d v="2023-10-04T00:00:00"/>
        <d v="2023-10-05T00:00:00"/>
        <d v="2023-10-07T00:00:00"/>
        <d v="2023-10-08T00:00:00"/>
        <d v="2023-10-09T00:00:00"/>
        <d v="2023-10-10T00:00:00"/>
        <d v="2023-10-13T00:00:00"/>
        <d v="2023-10-16T00:00:00"/>
        <d v="2023-10-18T00:00:00"/>
        <d v="2023-10-19T00:00:00"/>
        <d v="2023-10-20T00:00:00"/>
        <d v="2023-11-01T00:00:00"/>
        <d v="2023-11-02T00:00:00"/>
        <d v="2023-11-05T00:00:00"/>
        <d v="2023-11-10T00:00:00"/>
        <d v="2023-11-11T00:00:00"/>
        <d v="2023-11-15T00:00:00"/>
        <d v="2023-11-18T00:00:00"/>
        <d v="2023-11-19T00:00:00"/>
        <d v="2023-11-20T00:00:00"/>
        <d v="2023-11-21T00:00:00"/>
        <d v="2023-11-30T00:00:00"/>
        <d v="2023-12-01T00:00:00"/>
        <d v="2023-12-02T00:00:00"/>
        <d v="2023-12-04T00:00:00"/>
        <d v="2023-12-05T00:00:00"/>
        <d v="2023-12-08T00:00:00"/>
        <d v="2023-12-09T00:00:00"/>
        <d v="2023-12-10T00:00:00"/>
        <d v="2023-12-20T00:00:00"/>
        <d v="2023-12-21T00:00:00"/>
        <d v="2023-12-23T00:00:00"/>
        <d v="2023-12-25T00:00:00"/>
        <d v="2023-12-26T00:00:00"/>
        <d v="2023-12-30T00:00:00"/>
      </sharedItems>
      <fieldGroup par="12"/>
    </cacheField>
    <cacheField name="Ring_Type" numFmtId="0">
      <sharedItems count="8">
        <s v="Classic Silver Ring"/>
        <s v="Red Gemstone Ring"/>
        <s v="Wedding Band"/>
        <s v="Rose Gold Ring"/>
        <s v="Gold Plated Ring"/>
        <s v="Cubic Zirconia Silver Ring"/>
        <s v="Blue Sapphire Ring"/>
        <s v="Engagement Ring"/>
      </sharedItems>
    </cacheField>
    <cacheField name="Color" numFmtId="0">
      <sharedItems/>
    </cacheField>
    <cacheField name="Rings_Sold" numFmtId="0">
      <sharedItems containsSemiMixedTypes="0" containsString="0" containsNumber="1" containsInteger="1" minValue="1" maxValue="5"/>
    </cacheField>
    <cacheField name="Cost_Per_Ring (UGX)" numFmtId="164">
      <sharedItems containsSemiMixedTypes="0" containsString="0" containsNumber="1" containsInteger="1" minValue="87747" maxValue="399877"/>
    </cacheField>
    <cacheField name="Selling_Price_Per_Ring (UGX)" numFmtId="164">
      <sharedItems containsSemiMixedTypes="0" containsString="0" containsNumber="1" minValue="105296.4" maxValue="479852.4"/>
    </cacheField>
    <cacheField name="Total_Sales (UGX)" numFmtId="164">
      <sharedItems containsSemiMixedTypes="0" containsString="0" containsNumber="1" minValue="105296.4" maxValue="2390148"/>
    </cacheField>
    <cacheField name="Profit (UGX)" numFmtId="164">
      <sharedItems containsSemiMixedTypes="0" containsString="0" containsNumber="1" minValue="17549.399999999994" maxValue="79975.400000000023"/>
    </cacheField>
    <cacheField name="Customer_Location" numFmtId="0">
      <sharedItems count="9">
        <s v="Masaka"/>
        <s v="Jinja"/>
        <s v="Kampala"/>
        <s v="Gulu"/>
        <s v="Mukono"/>
        <s v="Entebbe"/>
        <s v="Fort Portal"/>
        <s v="Mbarara"/>
        <s v="Kabale"/>
      </sharedItems>
    </cacheField>
    <cacheField name="Total_Profit (UGX)" numFmtId="164">
      <sharedItems containsSemiMixedTypes="0" containsString="0" containsNumber="1" minValue="17549.399999999994" maxValue="398357.99999999988"/>
    </cacheField>
    <cacheField name="Days (Date)" numFmtId="0" databaseField="0">
      <fieldGroup base="1">
        <rangePr groupBy="days" startDate="2023-01-01T00:00:00" endDate="2023-12-31T00:00:00"/>
        <groupItems count="368">
          <s v="&lt;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31/2023"/>
        </groupItems>
      </fieldGroup>
    </cacheField>
    <cacheField name="Months (Date)" numFmtId="0" databaseField="0">
      <fieldGroup base="1">
        <rangePr groupBy="months" startDate="2023-01-01T00:00:00" endDate="2023-12-31T00:00:00"/>
        <groupItems count="14">
          <s v="&lt;1/1/2023"/>
          <s v="Jan"/>
          <s v="Feb"/>
          <s v="Mar"/>
          <s v="Apr"/>
          <s v="May"/>
          <s v="Jun"/>
          <s v="Jul"/>
          <s v="Aug"/>
          <s v="Sep"/>
          <s v="Oct"/>
          <s v="Nov"/>
          <s v="Dec"/>
          <s v="&gt;12/31/2023"/>
        </groupItems>
      </fieldGroup>
    </cacheField>
  </cacheFields>
  <extLst>
    <ext xmlns:x14="http://schemas.microsoft.com/office/spreadsheetml/2009/9/main" uri="{725AE2AE-9491-48be-B2B4-4EB974FC3084}">
      <x14:pivotCacheDefinition pivotCacheId="97894148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30">
  <r>
    <n v="829348"/>
    <x v="0"/>
    <x v="0"/>
    <s v="Silver"/>
    <n v="1"/>
    <n v="87747"/>
    <n v="105296.4"/>
    <n v="105296.4"/>
    <n v="17549.399999999994"/>
    <x v="0"/>
    <n v="17549.399999999994"/>
  </r>
  <r>
    <n v="129304"/>
    <x v="0"/>
    <x v="1"/>
    <s v="Silver"/>
    <n v="1"/>
    <n v="88890"/>
    <n v="106668"/>
    <n v="106668"/>
    <n v="17778"/>
    <x v="1"/>
    <n v="17778"/>
  </r>
  <r>
    <n v="491196"/>
    <x v="0"/>
    <x v="2"/>
    <s v="Blue"/>
    <n v="1"/>
    <n v="285551"/>
    <n v="342661.2"/>
    <n v="342661.2"/>
    <n v="57110.200000000012"/>
    <x v="0"/>
    <n v="57110.200000000012"/>
  </r>
  <r>
    <n v="284895"/>
    <x v="1"/>
    <x v="0"/>
    <s v="Blue"/>
    <n v="4"/>
    <n v="325181"/>
    <n v="390217.2"/>
    <n v="1560868.8"/>
    <n v="65036.200000000012"/>
    <x v="2"/>
    <n v="260144.80000000005"/>
  </r>
  <r>
    <n v="889808"/>
    <x v="2"/>
    <x v="3"/>
    <s v="Silver"/>
    <n v="1"/>
    <n v="239555"/>
    <n v="287466"/>
    <n v="287466"/>
    <n v="47911"/>
    <x v="3"/>
    <n v="47911"/>
  </r>
  <r>
    <n v="344128"/>
    <x v="3"/>
    <x v="4"/>
    <s v="Blue"/>
    <n v="1"/>
    <n v="153148"/>
    <n v="183777.6"/>
    <n v="183777.6"/>
    <n v="30629.600000000006"/>
    <x v="3"/>
    <n v="30629.600000000006"/>
  </r>
  <r>
    <n v="766581"/>
    <x v="4"/>
    <x v="5"/>
    <s v="Blue"/>
    <n v="1"/>
    <n v="290041"/>
    <n v="348049.2"/>
    <n v="348049.2"/>
    <n v="58008.200000000012"/>
    <x v="2"/>
    <n v="58008.200000000012"/>
  </r>
  <r>
    <n v="867817"/>
    <x v="5"/>
    <x v="6"/>
    <s v="Red"/>
    <n v="1"/>
    <n v="226699"/>
    <n v="272038.8"/>
    <n v="272038.8"/>
    <n v="45339.799999999988"/>
    <x v="3"/>
    <n v="45339.799999999988"/>
  </r>
  <r>
    <n v="489626"/>
    <x v="6"/>
    <x v="7"/>
    <s v="Blue"/>
    <n v="1"/>
    <n v="191530"/>
    <n v="229836"/>
    <n v="229836"/>
    <n v="38306"/>
    <x v="2"/>
    <n v="38306"/>
  </r>
  <r>
    <n v="577404"/>
    <x v="7"/>
    <x v="0"/>
    <s v="Silver"/>
    <n v="2"/>
    <n v="175982"/>
    <n v="211178.4"/>
    <n v="422356.8"/>
    <n v="35196.399999999994"/>
    <x v="4"/>
    <n v="70392.799999999988"/>
  </r>
  <r>
    <n v="107625"/>
    <x v="8"/>
    <x v="6"/>
    <s v="Red"/>
    <n v="2"/>
    <n v="136663"/>
    <n v="163995.6"/>
    <n v="327991.2"/>
    <n v="27332.600000000006"/>
    <x v="5"/>
    <n v="54665.200000000012"/>
  </r>
  <r>
    <n v="867244"/>
    <x v="8"/>
    <x v="6"/>
    <s v="Red"/>
    <n v="1"/>
    <n v="136663"/>
    <n v="163995.6"/>
    <n v="163995.6"/>
    <n v="27332.600000000006"/>
    <x v="5"/>
    <n v="27332.600000000006"/>
  </r>
  <r>
    <n v="421967"/>
    <x v="9"/>
    <x v="4"/>
    <s v="Red"/>
    <n v="1"/>
    <n v="354536"/>
    <n v="425443.2"/>
    <n v="425443.2"/>
    <n v="70907.200000000012"/>
    <x v="4"/>
    <n v="70907.200000000012"/>
  </r>
  <r>
    <n v="965719"/>
    <x v="9"/>
    <x v="3"/>
    <s v="Red"/>
    <n v="1"/>
    <n v="398358"/>
    <n v="478029.6"/>
    <n v="478029.6"/>
    <n v="79671.599999999977"/>
    <x v="2"/>
    <n v="79671.599999999977"/>
  </r>
  <r>
    <n v="941729"/>
    <x v="9"/>
    <x v="7"/>
    <s v="Red"/>
    <n v="1"/>
    <n v="387918"/>
    <n v="465501.6"/>
    <n v="465501.6"/>
    <n v="77583.599999999977"/>
    <x v="6"/>
    <n v="77583.599999999977"/>
  </r>
  <r>
    <n v="761537"/>
    <x v="9"/>
    <x v="2"/>
    <s v="Silver"/>
    <n v="1"/>
    <n v="218767"/>
    <n v="262520.40000000002"/>
    <n v="262520.40000000002"/>
    <n v="43753.400000000023"/>
    <x v="7"/>
    <n v="43753.400000000023"/>
  </r>
  <r>
    <n v="123809"/>
    <x v="10"/>
    <x v="5"/>
    <s v="Blue"/>
    <n v="1"/>
    <n v="197859"/>
    <n v="237430.8"/>
    <n v="237430.8"/>
    <n v="39571.799999999988"/>
    <x v="2"/>
    <n v="39571.799999999988"/>
  </r>
  <r>
    <n v="881972"/>
    <x v="11"/>
    <x v="2"/>
    <s v="Silver"/>
    <n v="1"/>
    <n v="384648"/>
    <n v="461577.6"/>
    <n v="461577.6"/>
    <n v="76929.599999999977"/>
    <x v="2"/>
    <n v="76929.599999999977"/>
  </r>
  <r>
    <n v="322398"/>
    <x v="12"/>
    <x v="6"/>
    <s v="Silver"/>
    <n v="2"/>
    <n v="189488"/>
    <n v="227385.60000000001"/>
    <n v="454771.20000000001"/>
    <n v="37897.600000000006"/>
    <x v="2"/>
    <n v="75795.200000000012"/>
  </r>
  <r>
    <n v="487712"/>
    <x v="12"/>
    <x v="6"/>
    <s v="Silver"/>
    <n v="1"/>
    <n v="189488"/>
    <n v="227385.60000000001"/>
    <n v="227385.60000000001"/>
    <n v="37897.600000000006"/>
    <x v="2"/>
    <n v="37897.600000000006"/>
  </r>
  <r>
    <n v="21228859.920000002"/>
    <x v="12"/>
    <x v="6"/>
    <s v="Silver"/>
    <n v="5"/>
    <n v="189488"/>
    <n v="227385.60000000001"/>
    <n v="1136928"/>
    <n v="37897.600000000006"/>
    <x v="2"/>
    <n v="189488.00000000003"/>
  </r>
  <r>
    <n v="203301"/>
    <x v="12"/>
    <x v="3"/>
    <s v="Blue"/>
    <n v="1"/>
    <n v="151690"/>
    <n v="182028"/>
    <n v="182028"/>
    <n v="30338"/>
    <x v="2"/>
    <n v="30338"/>
  </r>
  <r>
    <n v="489626"/>
    <x v="13"/>
    <x v="4"/>
    <s v="Silver"/>
    <n v="1"/>
    <n v="354544"/>
    <n v="425452.79999999999"/>
    <n v="425452.79999999999"/>
    <n v="70908.799999999988"/>
    <x v="4"/>
    <n v="70908.799999999988"/>
  </r>
  <r>
    <n v="18535209.84"/>
    <x v="13"/>
    <x v="4"/>
    <s v="Silver"/>
    <n v="1"/>
    <n v="354544"/>
    <n v="425452.79999999999"/>
    <n v="425452.79999999999"/>
    <n v="70908.799999999988"/>
    <x v="2"/>
    <n v="70908.799999999988"/>
  </r>
  <r>
    <n v="316899"/>
    <x v="14"/>
    <x v="6"/>
    <s v="Blue"/>
    <n v="2"/>
    <n v="96534"/>
    <n v="115840.8"/>
    <n v="231681.6"/>
    <n v="19306.800000000003"/>
    <x v="8"/>
    <n v="38613.600000000006"/>
  </r>
  <r>
    <n v="867244"/>
    <x v="15"/>
    <x v="1"/>
    <s v="Blue"/>
    <n v="2"/>
    <n v="287283"/>
    <n v="344739.6"/>
    <n v="689479.2"/>
    <n v="57456.599999999977"/>
    <x v="5"/>
    <n v="114913.19999999995"/>
  </r>
  <r>
    <n v="487712"/>
    <x v="16"/>
    <x v="4"/>
    <s v="Red"/>
    <n v="1"/>
    <n v="359329"/>
    <n v="431194.8"/>
    <n v="431194.8"/>
    <n v="71865.799999999988"/>
    <x v="3"/>
    <n v="71865.799999999988"/>
  </r>
  <r>
    <n v="829348"/>
    <x v="17"/>
    <x v="1"/>
    <s v="Silver"/>
    <n v="1"/>
    <n v="88890"/>
    <n v="106668"/>
    <n v="106668"/>
    <n v="17778"/>
    <x v="2"/>
    <n v="17778"/>
  </r>
  <r>
    <n v="289500"/>
    <x v="17"/>
    <x v="7"/>
    <s v="Red"/>
    <n v="2"/>
    <n v="350564"/>
    <n v="420676.8"/>
    <n v="841353.6"/>
    <n v="70112.799999999988"/>
    <x v="5"/>
    <n v="140225.59999999998"/>
  </r>
  <r>
    <n v="17093322.48"/>
    <x v="17"/>
    <x v="1"/>
    <s v="Silver"/>
    <n v="1"/>
    <n v="88890"/>
    <n v="106668"/>
    <n v="106668"/>
    <n v="17778"/>
    <x v="4"/>
    <n v="17778"/>
  </r>
  <r>
    <n v="316899"/>
    <x v="17"/>
    <x v="5"/>
    <s v="Red"/>
    <n v="1"/>
    <n v="305884"/>
    <n v="367060.8"/>
    <n v="367060.8"/>
    <n v="61176.799999999988"/>
    <x v="5"/>
    <n v="61176.799999999988"/>
  </r>
  <r>
    <n v="545480"/>
    <x v="18"/>
    <x v="6"/>
    <s v="Silver"/>
    <n v="3"/>
    <n v="172922"/>
    <n v="207506.4"/>
    <n v="622519.19999999995"/>
    <n v="34584.399999999994"/>
    <x v="2"/>
    <n v="103753.19999999998"/>
  </r>
  <r>
    <n v="889808"/>
    <x v="18"/>
    <x v="4"/>
    <s v="Red"/>
    <n v="1"/>
    <n v="354536"/>
    <n v="425443.2"/>
    <n v="425443.2"/>
    <n v="70907.200000000012"/>
    <x v="4"/>
    <n v="70907.200000000012"/>
  </r>
  <r>
    <n v="867244"/>
    <x v="19"/>
    <x v="0"/>
    <s v="Blue"/>
    <n v="1"/>
    <n v="325181"/>
    <n v="390217.2"/>
    <n v="390217.2"/>
    <n v="65036.200000000012"/>
    <x v="3"/>
    <n v="65036.200000000012"/>
  </r>
  <r>
    <n v="827676"/>
    <x v="20"/>
    <x v="7"/>
    <s v="Silver"/>
    <n v="1"/>
    <n v="156295"/>
    <n v="187554"/>
    <n v="187554"/>
    <n v="31259"/>
    <x v="2"/>
    <n v="31259"/>
  </r>
  <r>
    <n v="495395"/>
    <x v="20"/>
    <x v="0"/>
    <s v="Red"/>
    <n v="1"/>
    <n v="132333"/>
    <n v="158799.6"/>
    <n v="158799.6"/>
    <n v="26466.600000000006"/>
    <x v="2"/>
    <n v="26466.600000000006"/>
  </r>
  <r>
    <n v="400965"/>
    <x v="21"/>
    <x v="0"/>
    <s v="Blue"/>
    <n v="1"/>
    <n v="264426"/>
    <n v="317311.2"/>
    <n v="317311.2"/>
    <n v="52885.200000000012"/>
    <x v="2"/>
    <n v="52885.200000000012"/>
  </r>
  <r>
    <n v="941729"/>
    <x v="22"/>
    <x v="4"/>
    <s v="Blue"/>
    <n v="1"/>
    <n v="209862"/>
    <n v="251834.4"/>
    <n v="251834.4"/>
    <n v="41972.399999999994"/>
    <x v="2"/>
    <n v="41972.399999999994"/>
  </r>
  <r>
    <n v="487240"/>
    <x v="22"/>
    <x v="0"/>
    <s v="Silver"/>
    <n v="1"/>
    <n v="249231"/>
    <n v="299077.2"/>
    <n v="299077.2"/>
    <n v="49846.200000000012"/>
    <x v="7"/>
    <n v="49846.200000000012"/>
  </r>
  <r>
    <n v="275931"/>
    <x v="22"/>
    <x v="6"/>
    <s v="Silver"/>
    <n v="1"/>
    <n v="189488"/>
    <n v="227385.60000000001"/>
    <n v="227385.60000000001"/>
    <n v="37897.600000000006"/>
    <x v="2"/>
    <n v="37897.600000000006"/>
  </r>
  <r>
    <n v="581262"/>
    <x v="22"/>
    <x v="3"/>
    <s v="Silver"/>
    <n v="1"/>
    <n v="358109"/>
    <n v="429730.8"/>
    <n v="429730.8"/>
    <n v="71621.799999999988"/>
    <x v="7"/>
    <n v="71621.799999999988"/>
  </r>
  <r>
    <n v="581262"/>
    <x v="22"/>
    <x v="7"/>
    <s v="Blue"/>
    <n v="1"/>
    <n v="224182"/>
    <n v="269018.40000000002"/>
    <n v="269018.40000000002"/>
    <n v="44836.400000000023"/>
    <x v="7"/>
    <n v="44836.400000000023"/>
  </r>
  <r>
    <n v="487240"/>
    <x v="23"/>
    <x v="1"/>
    <s v="Red"/>
    <n v="1"/>
    <n v="97666"/>
    <n v="117199.2"/>
    <n v="117199.2"/>
    <n v="19533.199999999997"/>
    <x v="5"/>
    <n v="19533.199999999997"/>
  </r>
  <r>
    <n v="749712"/>
    <x v="24"/>
    <x v="4"/>
    <s v="Blue"/>
    <n v="4"/>
    <n v="209862"/>
    <n v="251834.4"/>
    <n v="1007337.6"/>
    <n v="41972.399999999994"/>
    <x v="2"/>
    <n v="167889.59999999998"/>
  </r>
  <r>
    <n v="26522599.9097143"/>
    <x v="24"/>
    <x v="4"/>
    <s v="Blue"/>
    <n v="2"/>
    <n v="209862"/>
    <n v="251834.4"/>
    <n v="503668.8"/>
    <n v="41972.399999999994"/>
    <x v="4"/>
    <n v="83944.799999999988"/>
  </r>
  <r>
    <n v="737179"/>
    <x v="25"/>
    <x v="7"/>
    <s v="Red"/>
    <n v="5"/>
    <n v="387918"/>
    <n v="465501.6"/>
    <n v="2327508"/>
    <n v="77583.599999999977"/>
    <x v="4"/>
    <n v="387917.99999999988"/>
  </r>
  <r>
    <n v="880441"/>
    <x v="26"/>
    <x v="6"/>
    <s v="Silver"/>
    <n v="1"/>
    <n v="338618"/>
    <n v="406341.6"/>
    <n v="406341.6"/>
    <n v="67723.599999999977"/>
    <x v="2"/>
    <n v="67723.599999999977"/>
  </r>
  <r>
    <n v="749712"/>
    <x v="26"/>
    <x v="2"/>
    <s v="Blue"/>
    <n v="1"/>
    <n v="299020"/>
    <n v="358824"/>
    <n v="358824"/>
    <n v="59804"/>
    <x v="8"/>
    <n v="59804"/>
  </r>
  <r>
    <n v="982184"/>
    <x v="27"/>
    <x v="4"/>
    <s v="Silver"/>
    <n v="1"/>
    <n v="208684"/>
    <n v="250420.8"/>
    <n v="250420.8"/>
    <n v="41736.799999999988"/>
    <x v="3"/>
    <n v="41736.799999999988"/>
  </r>
  <r>
    <n v="379934"/>
    <x v="28"/>
    <x v="5"/>
    <s v="Silver"/>
    <n v="1"/>
    <n v="399400"/>
    <n v="479280"/>
    <n v="479280"/>
    <n v="79880"/>
    <x v="8"/>
    <n v="79880"/>
  </r>
  <r>
    <n v="891819"/>
    <x v="29"/>
    <x v="3"/>
    <s v="Silver"/>
    <n v="1"/>
    <n v="220059"/>
    <n v="264070.8"/>
    <n v="264070.8"/>
    <n v="44011.799999999988"/>
    <x v="5"/>
    <n v="44011.799999999988"/>
  </r>
  <r>
    <n v="867244"/>
    <x v="30"/>
    <x v="6"/>
    <s v="Red"/>
    <n v="2"/>
    <n v="221672"/>
    <n v="266006.40000000002"/>
    <n v="532012.80000000005"/>
    <n v="44334.400000000023"/>
    <x v="4"/>
    <n v="88668.800000000047"/>
  </r>
  <r>
    <n v="18133143.84"/>
    <x v="30"/>
    <x v="6"/>
    <s v="Red"/>
    <n v="1"/>
    <n v="221672"/>
    <n v="266006.40000000002"/>
    <n v="266006.40000000002"/>
    <n v="44334.400000000023"/>
    <x v="2"/>
    <n v="44334.400000000023"/>
  </r>
  <r>
    <n v="708874"/>
    <x v="31"/>
    <x v="3"/>
    <s v="Red"/>
    <n v="5"/>
    <n v="398358"/>
    <n v="478029.6"/>
    <n v="2390148"/>
    <n v="79671.599999999977"/>
    <x v="2"/>
    <n v="398357.99999999988"/>
  </r>
  <r>
    <n v="227846"/>
    <x v="31"/>
    <x v="5"/>
    <s v="Silver"/>
    <n v="2"/>
    <n v="399400"/>
    <n v="479280"/>
    <n v="958560"/>
    <n v="79880"/>
    <x v="2"/>
    <n v="159760"/>
  </r>
  <r>
    <n v="487240"/>
    <x v="32"/>
    <x v="2"/>
    <s v="Silver"/>
    <n v="2"/>
    <n v="218767"/>
    <n v="262520.40000000002"/>
    <n v="525040.80000000005"/>
    <n v="43753.400000000023"/>
    <x v="2"/>
    <n v="87506.800000000047"/>
  </r>
  <r>
    <n v="463040"/>
    <x v="32"/>
    <x v="3"/>
    <s v="Silver"/>
    <n v="2"/>
    <n v="358109"/>
    <n v="429730.8"/>
    <n v="859461.6"/>
    <n v="71621.799999999988"/>
    <x v="4"/>
    <n v="143243.59999999998"/>
  </r>
  <r>
    <n v="23543468.5697143"/>
    <x v="32"/>
    <x v="2"/>
    <s v="Silver"/>
    <n v="2"/>
    <n v="218767"/>
    <n v="262520.40000000002"/>
    <n v="525040.80000000005"/>
    <n v="43753.400000000023"/>
    <x v="4"/>
    <n v="87506.800000000047"/>
  </r>
  <r>
    <n v="970460"/>
    <x v="33"/>
    <x v="0"/>
    <s v="Silver"/>
    <n v="1"/>
    <n v="175982"/>
    <n v="211178.4"/>
    <n v="211178.4"/>
    <n v="35196.399999999994"/>
    <x v="2"/>
    <n v="35196.399999999994"/>
  </r>
  <r>
    <n v="4132328.88"/>
    <x v="33"/>
    <x v="1"/>
    <s v="Blue"/>
    <n v="1"/>
    <n v="303126"/>
    <n v="363751.2"/>
    <n v="363751.2"/>
    <n v="60625.200000000012"/>
    <x v="5"/>
    <n v="60625.200000000012"/>
  </r>
  <r>
    <n v="5760273.3600000003"/>
    <x v="33"/>
    <x v="6"/>
    <s v="Silver"/>
    <n v="1"/>
    <n v="338618"/>
    <n v="406341.6"/>
    <n v="406341.6"/>
    <n v="67723.599999999977"/>
    <x v="6"/>
    <n v="67723.599999999977"/>
  </r>
  <r>
    <n v="204467"/>
    <x v="34"/>
    <x v="7"/>
    <s v="Silver"/>
    <n v="1"/>
    <n v="391208"/>
    <n v="469449.6"/>
    <n v="469449.6"/>
    <n v="78241.599999999977"/>
    <x v="4"/>
    <n v="78241.599999999977"/>
  </r>
  <r>
    <n v="4204808.6400000006"/>
    <x v="34"/>
    <x v="2"/>
    <s v="Blue"/>
    <n v="2"/>
    <n v="328307"/>
    <n v="393968.4"/>
    <n v="787936.8"/>
    <n v="65661.400000000023"/>
    <x v="0"/>
    <n v="131322.80000000005"/>
  </r>
  <r>
    <n v="807832"/>
    <x v="35"/>
    <x v="2"/>
    <s v="Blue"/>
    <n v="2"/>
    <n v="269078"/>
    <n v="322893.59999999998"/>
    <n v="645787.19999999995"/>
    <n v="53815.599999999977"/>
    <x v="4"/>
    <n v="107631.19999999995"/>
  </r>
  <r>
    <n v="420999"/>
    <x v="36"/>
    <x v="1"/>
    <s v="Blue"/>
    <n v="5"/>
    <n v="129262"/>
    <n v="155114.4"/>
    <n v="775572"/>
    <n v="25852.399999999994"/>
    <x v="5"/>
    <n v="129261.99999999997"/>
  </r>
  <r>
    <n v="181106"/>
    <x v="36"/>
    <x v="2"/>
    <s v="Blue"/>
    <n v="1"/>
    <n v="366974"/>
    <n v="440368.8"/>
    <n v="440368.8"/>
    <n v="73394.799999999988"/>
    <x v="2"/>
    <n v="73394.799999999988"/>
  </r>
  <r>
    <n v="3946853.28"/>
    <x v="37"/>
    <x v="5"/>
    <s v="Red"/>
    <n v="5"/>
    <n v="207096"/>
    <n v="248515.20000000001"/>
    <n v="1242576"/>
    <n v="41419.200000000012"/>
    <x v="6"/>
    <n v="207096.00000000006"/>
  </r>
  <r>
    <n v="889808"/>
    <x v="38"/>
    <x v="5"/>
    <s v="Silver"/>
    <n v="1"/>
    <n v="202796"/>
    <n v="243355.2"/>
    <n v="243355.2"/>
    <n v="40559.200000000012"/>
    <x v="2"/>
    <n v="40559.200000000012"/>
  </r>
  <r>
    <n v="16110431.52"/>
    <x v="38"/>
    <x v="5"/>
    <s v="Silver"/>
    <n v="5"/>
    <n v="202796"/>
    <n v="243355.2"/>
    <n v="1216776"/>
    <n v="40559.200000000012"/>
    <x v="2"/>
    <n v="202796.00000000006"/>
  </r>
  <r>
    <n v="3608991.6"/>
    <x v="38"/>
    <x v="4"/>
    <s v="Silver"/>
    <n v="1"/>
    <n v="296428"/>
    <n v="355713.6"/>
    <n v="355713.6"/>
    <n v="59285.599999999977"/>
    <x v="8"/>
    <n v="59285.599999999977"/>
  </r>
  <r>
    <n v="3505046.4"/>
    <x v="39"/>
    <x v="3"/>
    <s v="Red"/>
    <n v="1"/>
    <n v="334002"/>
    <n v="400802.4"/>
    <n v="400802.4"/>
    <n v="66800.400000000023"/>
    <x v="3"/>
    <n v="66800.400000000023"/>
  </r>
  <r>
    <n v="3860497.44"/>
    <x v="40"/>
    <x v="7"/>
    <s v="Blue"/>
    <n v="1"/>
    <n v="128585"/>
    <n v="154302"/>
    <n v="154302"/>
    <n v="25717"/>
    <x v="1"/>
    <n v="25717"/>
  </r>
  <r>
    <n v="316899"/>
    <x v="41"/>
    <x v="4"/>
    <s v="Silver"/>
    <n v="1"/>
    <n v="296428"/>
    <n v="355713.6"/>
    <n v="355713.6"/>
    <n v="59285.599999999977"/>
    <x v="2"/>
    <n v="59285.599999999977"/>
  </r>
  <r>
    <n v="23771082.48"/>
    <x v="41"/>
    <x v="4"/>
    <s v="Silver"/>
    <n v="5"/>
    <n v="296428"/>
    <n v="355713.6"/>
    <n v="1778568"/>
    <n v="59285.599999999977"/>
    <x v="4"/>
    <n v="296427.99999999988"/>
  </r>
  <r>
    <n v="990095"/>
    <x v="42"/>
    <x v="6"/>
    <s v="Red"/>
    <n v="1"/>
    <n v="226699"/>
    <n v="272038.8"/>
    <n v="272038.8"/>
    <n v="45339.799999999988"/>
    <x v="2"/>
    <n v="45339.799999999988"/>
  </r>
  <r>
    <n v="989140"/>
    <x v="43"/>
    <x v="5"/>
    <s v="Red"/>
    <n v="1"/>
    <n v="397252"/>
    <n v="476702.4"/>
    <n v="476702.4"/>
    <n v="79450.400000000023"/>
    <x v="5"/>
    <n v="79450.400000000023"/>
  </r>
  <r>
    <n v="6827774.1600000001"/>
    <x v="44"/>
    <x v="0"/>
    <s v="Blue"/>
    <n v="1"/>
    <n v="103047"/>
    <n v="123656.4"/>
    <n v="123656.4"/>
    <n v="20609.399999999994"/>
    <x v="8"/>
    <n v="20609.399999999994"/>
  </r>
  <r>
    <n v="5785106.1600000001"/>
    <x v="44"/>
    <x v="1"/>
    <s v="Blue"/>
    <n v="1"/>
    <n v="129262"/>
    <n v="155114.4"/>
    <n v="155114.4"/>
    <n v="25852.399999999994"/>
    <x v="2"/>
    <n v="25852.399999999994"/>
  </r>
  <r>
    <n v="9971635.1999999993"/>
    <x v="44"/>
    <x v="6"/>
    <s v="Silver"/>
    <n v="2"/>
    <n v="213376"/>
    <n v="256051.20000000001"/>
    <n v="512102.40000000002"/>
    <n v="42675.200000000012"/>
    <x v="0"/>
    <n v="85350.400000000023"/>
  </r>
  <r>
    <n v="491196"/>
    <x v="45"/>
    <x v="1"/>
    <s v="Silver"/>
    <n v="1"/>
    <n v="235810"/>
    <n v="282972"/>
    <n v="282972"/>
    <n v="47162"/>
    <x v="2"/>
    <n v="47162"/>
  </r>
  <r>
    <n v="14573255.52"/>
    <x v="45"/>
    <x v="1"/>
    <s v="Silver"/>
    <n v="1"/>
    <n v="235810"/>
    <n v="282972"/>
    <n v="282972"/>
    <n v="47162"/>
    <x v="4"/>
    <n v="47162"/>
  </r>
  <r>
    <n v="4476467.04"/>
    <x v="45"/>
    <x v="3"/>
    <s v="Silver"/>
    <n v="1"/>
    <n v="313576"/>
    <n v="376291.2"/>
    <n v="376291.2"/>
    <n v="62715.200000000012"/>
    <x v="5"/>
    <n v="62715.200000000012"/>
  </r>
  <r>
    <n v="4484890.08"/>
    <x v="46"/>
    <x v="5"/>
    <s v="Silver"/>
    <n v="2"/>
    <n v="140016"/>
    <n v="168019.20000000001"/>
    <n v="336038.40000000002"/>
    <n v="28003.200000000012"/>
    <x v="8"/>
    <n v="56006.400000000023"/>
  </r>
  <r>
    <n v="4326639.6000000006"/>
    <x v="47"/>
    <x v="4"/>
    <s v="Silver"/>
    <n v="1"/>
    <n v="106959"/>
    <n v="128350.8"/>
    <n v="128350.8"/>
    <n v="21391.800000000003"/>
    <x v="2"/>
    <n v="21391.800000000003"/>
  </r>
  <r>
    <n v="18729647.52"/>
    <x v="48"/>
    <x v="7"/>
    <s v="Silver"/>
    <n v="1"/>
    <n v="250838"/>
    <n v="301005.59999999998"/>
    <n v="301005.59999999998"/>
    <n v="50167.599999999977"/>
    <x v="2"/>
    <n v="50167.599999999977"/>
  </r>
  <r>
    <n v="900558"/>
    <x v="48"/>
    <x v="6"/>
    <s v="Red"/>
    <n v="1"/>
    <n v="331458"/>
    <n v="397749.6"/>
    <n v="397749.6"/>
    <n v="66291.599999999977"/>
    <x v="5"/>
    <n v="66291.599999999977"/>
  </r>
  <r>
    <n v="274933"/>
    <x v="48"/>
    <x v="2"/>
    <s v="Silver"/>
    <n v="4"/>
    <n v="209019"/>
    <n v="250822.8"/>
    <n v="1003291.2"/>
    <n v="41803.799999999988"/>
    <x v="2"/>
    <n v="167215.19999999995"/>
  </r>
  <r>
    <n v="867817"/>
    <x v="49"/>
    <x v="3"/>
    <s v="Red"/>
    <n v="4"/>
    <n v="243823"/>
    <n v="292587.59999999998"/>
    <n v="1170350.3999999999"/>
    <n v="48764.599999999977"/>
    <x v="2"/>
    <n v="195058.39999999991"/>
  </r>
  <r>
    <n v="186655"/>
    <x v="49"/>
    <x v="4"/>
    <s v="Silver"/>
    <n v="1"/>
    <n v="119754"/>
    <n v="143704.79999999999"/>
    <n v="143704.79999999999"/>
    <n v="23950.799999999988"/>
    <x v="2"/>
    <n v="23950.799999999988"/>
  </r>
  <r>
    <n v="849768"/>
    <x v="49"/>
    <x v="3"/>
    <s v="Silver"/>
    <n v="4"/>
    <n v="218983"/>
    <n v="262779.59999999998"/>
    <n v="1051118.3999999999"/>
    <n v="43796.599999999977"/>
    <x v="2"/>
    <n v="175186.39999999991"/>
  </r>
  <r>
    <n v="5606503.2000000002"/>
    <x v="50"/>
    <x v="7"/>
    <s v="Silver"/>
    <n v="1"/>
    <n v="250838"/>
    <n v="301005.59999999998"/>
    <n v="301005.59999999998"/>
    <n v="50167.599999999977"/>
    <x v="0"/>
    <n v="50167.599999999977"/>
  </r>
  <r>
    <n v="319743"/>
    <x v="51"/>
    <x v="0"/>
    <s v="Red"/>
    <n v="4"/>
    <n v="353246"/>
    <n v="423895.2"/>
    <n v="1695580.8"/>
    <n v="70649.200000000012"/>
    <x v="4"/>
    <n v="282596.80000000005"/>
  </r>
  <r>
    <n v="5992711.6799999997"/>
    <x v="52"/>
    <x v="2"/>
    <s v="Red"/>
    <n v="1"/>
    <n v="153840"/>
    <n v="184608"/>
    <n v="184608"/>
    <n v="30768"/>
    <x v="0"/>
    <n v="30768"/>
  </r>
  <r>
    <n v="965719"/>
    <x v="53"/>
    <x v="7"/>
    <s v="Silver"/>
    <n v="1"/>
    <n v="250838"/>
    <n v="301005.59999999998"/>
    <n v="301005.59999999998"/>
    <n v="50167.599999999977"/>
    <x v="4"/>
    <n v="50167.599999999977"/>
  </r>
  <r>
    <n v="982184"/>
    <x v="54"/>
    <x v="4"/>
    <s v="Blue"/>
    <n v="4"/>
    <n v="95729"/>
    <n v="114874.8"/>
    <n v="459499.2"/>
    <n v="19145.800000000003"/>
    <x v="2"/>
    <n v="76583.200000000012"/>
  </r>
  <r>
    <n v="25245829.335428599"/>
    <x v="54"/>
    <x v="4"/>
    <s v="Blue"/>
    <n v="2"/>
    <n v="95729"/>
    <n v="114874.8"/>
    <n v="229749.6"/>
    <n v="19145.800000000003"/>
    <x v="2"/>
    <n v="38291.600000000006"/>
  </r>
  <r>
    <n v="379934"/>
    <x v="55"/>
    <x v="3"/>
    <s v="Silver"/>
    <n v="1"/>
    <n v="313576"/>
    <n v="376291.2"/>
    <n v="376291.2"/>
    <n v="62715.200000000012"/>
    <x v="5"/>
    <n v="62715.200000000012"/>
  </r>
  <r>
    <n v="129304"/>
    <x v="55"/>
    <x v="7"/>
    <s v="Silver"/>
    <n v="1"/>
    <n v="250838"/>
    <n v="301005.59999999998"/>
    <n v="301005.59999999998"/>
    <n v="50167.599999999977"/>
    <x v="4"/>
    <n v="50167.599999999977"/>
  </r>
  <r>
    <n v="17117907.359999999"/>
    <x v="55"/>
    <x v="7"/>
    <s v="Silver"/>
    <n v="1"/>
    <n v="250838"/>
    <n v="301005.59999999998"/>
    <n v="301005.59999999998"/>
    <n v="50167.599999999977"/>
    <x v="4"/>
    <n v="50167.599999999977"/>
  </r>
  <r>
    <n v="23969058.761142898"/>
    <x v="55"/>
    <x v="7"/>
    <s v="Silver"/>
    <n v="2"/>
    <n v="250838"/>
    <n v="301005.59999999998"/>
    <n v="602011.19999999995"/>
    <n v="50167.599999999977"/>
    <x v="2"/>
    <n v="100335.19999999995"/>
  </r>
  <r>
    <n v="24820239.144000001"/>
    <x v="55"/>
    <x v="3"/>
    <s v="Silver"/>
    <n v="2"/>
    <n v="313576"/>
    <n v="376291.2"/>
    <n v="752582.4"/>
    <n v="62715.200000000012"/>
    <x v="2"/>
    <n v="125430.40000000002"/>
  </r>
  <r>
    <n v="761537"/>
    <x v="56"/>
    <x v="3"/>
    <s v="Red"/>
    <n v="4"/>
    <n v="243823"/>
    <n v="292587.59999999998"/>
    <n v="1170350.3999999999"/>
    <n v="48764.599999999977"/>
    <x v="2"/>
    <n v="195058.39999999991"/>
  </r>
  <r>
    <n v="23117878.378285699"/>
    <x v="56"/>
    <x v="3"/>
    <s v="Red"/>
    <n v="2"/>
    <n v="243823"/>
    <n v="292587.59999999998"/>
    <n v="585175.19999999995"/>
    <n v="48764.599999999977"/>
    <x v="2"/>
    <n v="97529.199999999953"/>
  </r>
  <r>
    <n v="26097009.718285698"/>
    <x v="56"/>
    <x v="3"/>
    <s v="Red"/>
    <n v="2"/>
    <n v="243823"/>
    <n v="292587.59999999998"/>
    <n v="585175.19999999995"/>
    <n v="48764.599999999977"/>
    <x v="2"/>
    <n v="97529.199999999953"/>
  </r>
  <r>
    <n v="449815"/>
    <x v="57"/>
    <x v="2"/>
    <s v="Blue"/>
    <n v="1"/>
    <n v="372486"/>
    <n v="446983.2"/>
    <n v="446983.2"/>
    <n v="74497.200000000012"/>
    <x v="2"/>
    <n v="74497.200000000012"/>
  </r>
  <r>
    <n v="491196"/>
    <x v="57"/>
    <x v="2"/>
    <s v="Blue"/>
    <n v="1"/>
    <n v="372486"/>
    <n v="446983.2"/>
    <n v="446983.2"/>
    <n v="74497.200000000012"/>
    <x v="2"/>
    <n v="74497.200000000012"/>
  </r>
  <r>
    <n v="9213520.0800000001"/>
    <x v="57"/>
    <x v="0"/>
    <s v="Silver"/>
    <n v="1"/>
    <n v="399877"/>
    <n v="479852.4"/>
    <n v="479852.4"/>
    <n v="79975.400000000023"/>
    <x v="5"/>
    <n v="79975.400000000023"/>
  </r>
  <r>
    <n v="6709961.5199999996"/>
    <x v="57"/>
    <x v="1"/>
    <s v="Red"/>
    <n v="1"/>
    <n v="152172"/>
    <n v="182606.4"/>
    <n v="182606.4"/>
    <n v="30434.399999999994"/>
    <x v="6"/>
    <n v="30434.399999999994"/>
  </r>
  <r>
    <n v="4971092.6400000006"/>
    <x v="57"/>
    <x v="3"/>
    <s v="Blue"/>
    <n v="1"/>
    <n v="303164"/>
    <n v="363796.8"/>
    <n v="363796.8"/>
    <n v="60632.799999999988"/>
    <x v="6"/>
    <n v="60632.799999999988"/>
  </r>
  <r>
    <n v="6504814.0800000001"/>
    <x v="57"/>
    <x v="2"/>
    <s v="Blue"/>
    <n v="1"/>
    <n v="372486"/>
    <n v="446983.2"/>
    <n v="446983.2"/>
    <n v="74497.200000000012"/>
    <x v="6"/>
    <n v="74497.200000000012"/>
  </r>
  <r>
    <n v="5508544.8000000007"/>
    <x v="58"/>
    <x v="4"/>
    <s v="Red"/>
    <n v="1"/>
    <n v="354536"/>
    <n v="425443.2"/>
    <n v="425443.2"/>
    <n v="70907.200000000012"/>
    <x v="7"/>
    <n v="70907.200000000012"/>
  </r>
  <r>
    <n v="6754349.7599999998"/>
    <x v="59"/>
    <x v="7"/>
    <s v="Silver"/>
    <n v="1"/>
    <n v="279806"/>
    <n v="335767.2"/>
    <n v="335767.2"/>
    <n v="55961.200000000012"/>
    <x v="7"/>
    <n v="55961.200000000012"/>
  </r>
  <r>
    <n v="695305"/>
    <x v="60"/>
    <x v="0"/>
    <s v="Blue"/>
    <n v="1"/>
    <n v="191081"/>
    <n v="229297.2"/>
    <n v="229297.2"/>
    <n v="38216.200000000012"/>
    <x v="2"/>
    <n v="38216.200000000012"/>
  </r>
  <r>
    <n v="889530"/>
    <x v="60"/>
    <x v="7"/>
    <s v="Blue"/>
    <n v="3"/>
    <n v="140609"/>
    <n v="168730.8"/>
    <n v="506192.39999999997"/>
    <n v="28121.799999999988"/>
    <x v="2"/>
    <n v="84365.399999999965"/>
  </r>
  <r>
    <n v="397561"/>
    <x v="61"/>
    <x v="2"/>
    <s v="Blue"/>
    <n v="2"/>
    <n v="299020"/>
    <n v="358824"/>
    <n v="717648"/>
    <n v="59804"/>
    <x v="4"/>
    <n v="119608"/>
  </r>
  <r>
    <n v="545279"/>
    <x v="62"/>
    <x v="3"/>
    <s v="Silver"/>
    <n v="3"/>
    <n v="137921"/>
    <n v="165505.20000000001"/>
    <n v="496515.60000000003"/>
    <n v="27584.200000000012"/>
    <x v="4"/>
    <n v="82752.600000000035"/>
  </r>
  <r>
    <n v="841081"/>
    <x v="63"/>
    <x v="0"/>
    <s v="Silver"/>
    <n v="1"/>
    <n v="87747"/>
    <n v="105296.4"/>
    <n v="105296.4"/>
    <n v="17549.399999999994"/>
    <x v="2"/>
    <n v="17549.399999999994"/>
  </r>
  <r>
    <n v="1189548"/>
    <x v="64"/>
    <x v="6"/>
    <s v="Red"/>
    <n v="1"/>
    <n v="331458"/>
    <n v="397749.6"/>
    <n v="397749.6"/>
    <n v="66291.599999999977"/>
    <x v="5"/>
    <n v="66291.599999999977"/>
  </r>
  <r>
    <n v="953625"/>
    <x v="65"/>
    <x v="4"/>
    <s v="Silver"/>
    <n v="2"/>
    <n v="208684"/>
    <n v="250420.8"/>
    <n v="500841.6"/>
    <n v="41736.799999999988"/>
    <x v="2"/>
    <n v="83473.599999999977"/>
  </r>
  <r>
    <n v="487712"/>
    <x v="66"/>
    <x v="6"/>
    <s v="Silver"/>
    <n v="1"/>
    <n v="213376"/>
    <n v="256051.20000000001"/>
    <n v="256051.20000000001"/>
    <n v="42675.200000000012"/>
    <x v="2"/>
    <n v="42675.200000000012"/>
  </r>
  <r>
    <n v="23705640.719999999"/>
    <x v="66"/>
    <x v="6"/>
    <s v="Silver"/>
    <n v="5"/>
    <n v="213376"/>
    <n v="256051.20000000001"/>
    <n v="1280256"/>
    <n v="42675.200000000012"/>
    <x v="4"/>
    <n v="213376.00000000006"/>
  </r>
  <r>
    <n v="5163818.88"/>
    <x v="66"/>
    <x v="5"/>
    <s v="Blue"/>
    <n v="1"/>
    <n v="197859"/>
    <n v="237430.8"/>
    <n v="237430.8"/>
    <n v="39571.799999999988"/>
    <x v="8"/>
    <n v="39571.799999999988"/>
  </r>
  <r>
    <n v="283801"/>
    <x v="67"/>
    <x v="6"/>
    <s v="Blue"/>
    <n v="3"/>
    <n v="121631"/>
    <n v="145957.20000000001"/>
    <n v="437871.60000000003"/>
    <n v="24326.200000000012"/>
    <x v="4"/>
    <n v="72978.600000000035"/>
  </r>
  <r>
    <n v="9952804.5600000005"/>
    <x v="68"/>
    <x v="0"/>
    <s v="Blue"/>
    <n v="1"/>
    <n v="191081"/>
    <n v="229297.2"/>
    <n v="229297.2"/>
    <n v="38216.200000000012"/>
    <x v="0"/>
    <n v="38216.200000000012"/>
  </r>
  <r>
    <n v="7095013.9199999999"/>
    <x v="68"/>
    <x v="1"/>
    <s v="Red"/>
    <n v="1"/>
    <n v="195078"/>
    <n v="234093.6"/>
    <n v="234093.6"/>
    <n v="39015.600000000006"/>
    <x v="2"/>
    <n v="39015.600000000006"/>
  </r>
  <r>
    <n v="8573112"/>
    <x v="68"/>
    <x v="2"/>
    <s v="Silver"/>
    <n v="1"/>
    <n v="384648"/>
    <n v="461577.6"/>
    <n v="461577.6"/>
    <n v="76929.599999999977"/>
    <x v="3"/>
    <n v="76929.599999999977"/>
  </r>
  <r>
    <n v="1535736"/>
    <x v="69"/>
    <x v="6"/>
    <s v="Red"/>
    <n v="1"/>
    <n v="136663"/>
    <n v="163995.6"/>
    <n v="163995.6"/>
    <n v="27332.600000000006"/>
    <x v="7"/>
    <n v="27332.600000000006"/>
  </r>
  <r>
    <n v="344128"/>
    <x v="70"/>
    <x v="1"/>
    <s v="Red"/>
    <n v="2"/>
    <n v="195078"/>
    <n v="234093.6"/>
    <n v="468187.2"/>
    <n v="39015.600000000006"/>
    <x v="5"/>
    <n v="78031.200000000012"/>
  </r>
  <r>
    <n v="22736959.920000002"/>
    <x v="70"/>
    <x v="1"/>
    <s v="Red"/>
    <n v="1"/>
    <n v="195078"/>
    <n v="234093.6"/>
    <n v="234093.6"/>
    <n v="39015.600000000006"/>
    <x v="4"/>
    <n v="39015.600000000006"/>
  </r>
  <r>
    <n v="227616"/>
    <x v="71"/>
    <x v="1"/>
    <s v="Red"/>
    <n v="1"/>
    <n v="152172"/>
    <n v="182606.4"/>
    <n v="182606.4"/>
    <n v="30434.399999999994"/>
    <x v="5"/>
    <n v="30434.399999999994"/>
  </r>
  <r>
    <n v="252790"/>
    <x v="72"/>
    <x v="5"/>
    <s v="Blue"/>
    <n v="1"/>
    <n v="290041"/>
    <n v="348049.2"/>
    <n v="348049.2"/>
    <n v="58008.200000000012"/>
    <x v="4"/>
    <n v="58008.200000000012"/>
  </r>
  <r>
    <n v="7150455.8399999999"/>
    <x v="72"/>
    <x v="5"/>
    <s v="Silver"/>
    <n v="1"/>
    <n v="218883"/>
    <n v="262659.59999999998"/>
    <n v="262659.59999999998"/>
    <n v="43776.599999999977"/>
    <x v="3"/>
    <n v="43776.599999999977"/>
  </r>
  <r>
    <n v="970460"/>
    <x v="73"/>
    <x v="1"/>
    <s v="Red"/>
    <n v="2"/>
    <n v="97666"/>
    <n v="117199.2"/>
    <n v="234398.4"/>
    <n v="19533.199999999997"/>
    <x v="2"/>
    <n v="39066.399999999994"/>
  </r>
  <r>
    <n v="26948190.101142898"/>
    <x v="73"/>
    <x v="1"/>
    <s v="Red"/>
    <n v="2"/>
    <n v="97666"/>
    <n v="117199.2"/>
    <n v="234398.4"/>
    <n v="19533.199999999997"/>
    <x v="2"/>
    <n v="39066.399999999994"/>
  </r>
  <r>
    <n v="639082"/>
    <x v="74"/>
    <x v="7"/>
    <s v="Blue"/>
    <n v="1"/>
    <n v="191530"/>
    <n v="229836"/>
    <n v="229836"/>
    <n v="38306"/>
    <x v="4"/>
    <n v="38306"/>
  </r>
  <r>
    <n v="244201"/>
    <x v="74"/>
    <x v="7"/>
    <s v="Blue"/>
    <n v="1"/>
    <n v="191530"/>
    <n v="229836"/>
    <n v="229836"/>
    <n v="38306"/>
    <x v="4"/>
    <n v="38306"/>
  </r>
  <r>
    <n v="965660"/>
    <x v="75"/>
    <x v="7"/>
    <s v="Blue"/>
    <n v="1"/>
    <n v="128585"/>
    <n v="154302"/>
    <n v="154302"/>
    <n v="25717"/>
    <x v="4"/>
    <n v="25717"/>
  </r>
  <r>
    <n v="7022330.4000000004"/>
    <x v="76"/>
    <x v="4"/>
    <s v="Silver"/>
    <n v="1"/>
    <n v="119754"/>
    <n v="143704.79999999999"/>
    <n v="143704.79999999999"/>
    <n v="23950.799999999988"/>
    <x v="7"/>
    <n v="23950.799999999988"/>
  </r>
  <r>
    <n v="6986472.7200000007"/>
    <x v="77"/>
    <x v="3"/>
    <s v="Silver"/>
    <n v="1"/>
    <n v="218983"/>
    <n v="262779.59999999998"/>
    <n v="262779.59999999998"/>
    <n v="43796.599999999977"/>
    <x v="3"/>
    <n v="43796.599999999977"/>
  </r>
  <r>
    <n v="7192605.1200000001"/>
    <x v="78"/>
    <x v="7"/>
    <s v="Silver"/>
    <n v="1"/>
    <n v="156295"/>
    <n v="187554"/>
    <n v="187554"/>
    <n v="31259"/>
    <x v="5"/>
    <n v="31259"/>
  </r>
  <r>
    <n v="867817"/>
    <x v="79"/>
    <x v="3"/>
    <s v="Blue"/>
    <n v="1"/>
    <n v="303164"/>
    <n v="363796.8"/>
    <n v="363796.8"/>
    <n v="60632.799999999988"/>
    <x v="2"/>
    <n v="60632.799999999988"/>
  </r>
  <r>
    <n v="22645647.120000001"/>
    <x v="79"/>
    <x v="3"/>
    <s v="Blue"/>
    <n v="1"/>
    <n v="303164"/>
    <n v="363796.8"/>
    <n v="363796.8"/>
    <n v="60632.799999999988"/>
    <x v="2"/>
    <n v="60632.799999999988"/>
  </r>
  <r>
    <n v="571296"/>
    <x v="80"/>
    <x v="5"/>
    <s v="Red"/>
    <n v="2"/>
    <n v="187946"/>
    <n v="225535.2"/>
    <n v="451070.4"/>
    <n v="37589.200000000012"/>
    <x v="2"/>
    <n v="75178.400000000023"/>
  </r>
  <r>
    <n v="489563"/>
    <x v="81"/>
    <x v="0"/>
    <s v="Blue"/>
    <n v="4"/>
    <n v="224788"/>
    <n v="269745.59999999998"/>
    <n v="1078982.3999999999"/>
    <n v="44957.599999999977"/>
    <x v="2"/>
    <n v="179830.39999999991"/>
  </r>
  <r>
    <n v="207214"/>
    <x v="82"/>
    <x v="1"/>
    <s v="Blue"/>
    <n v="1"/>
    <n v="287283"/>
    <n v="344739.6"/>
    <n v="344739.6"/>
    <n v="57456.599999999977"/>
    <x v="2"/>
    <n v="57456.599999999977"/>
  </r>
  <r>
    <n v="9346643.040000001"/>
    <x v="83"/>
    <x v="4"/>
    <s v="Silver"/>
    <n v="2"/>
    <n v="354544"/>
    <n v="425452.79999999999"/>
    <n v="850905.59999999998"/>
    <n v="70908.799999999988"/>
    <x v="7"/>
    <n v="141817.59999999998"/>
  </r>
  <r>
    <n v="8128979.5199999996"/>
    <x v="83"/>
    <x v="7"/>
    <s v="Silver"/>
    <n v="1"/>
    <n v="359327"/>
    <n v="431192.4"/>
    <n v="431192.4"/>
    <n v="71865.400000000023"/>
    <x v="2"/>
    <n v="71865.400000000023"/>
  </r>
  <r>
    <n v="9065098.8000000007"/>
    <x v="83"/>
    <x v="2"/>
    <s v="Blue"/>
    <n v="1"/>
    <n v="352683"/>
    <n v="423219.6"/>
    <n v="423219.6"/>
    <n v="70536.599999999977"/>
    <x v="6"/>
    <n v="70536.599999999977"/>
  </r>
  <r>
    <n v="7628504.8799999999"/>
    <x v="84"/>
    <x v="3"/>
    <s v="Blue"/>
    <n v="1"/>
    <n v="151690"/>
    <n v="182028"/>
    <n v="182028"/>
    <n v="30338"/>
    <x v="6"/>
    <n v="30338"/>
  </r>
  <r>
    <n v="1047515"/>
    <x v="85"/>
    <x v="0"/>
    <s v="Silver"/>
    <n v="1"/>
    <n v="132254"/>
    <n v="158704.79999999999"/>
    <n v="158704.79999999999"/>
    <n v="26450.799999999988"/>
    <x v="0"/>
    <n v="26450.799999999988"/>
  </r>
  <r>
    <n v="153957"/>
    <x v="86"/>
    <x v="7"/>
    <s v="Blue"/>
    <n v="5"/>
    <n v="139748"/>
    <n v="167697.60000000001"/>
    <n v="838488"/>
    <n v="27949.600000000006"/>
    <x v="2"/>
    <n v="139748.00000000003"/>
  </r>
  <r>
    <n v="11009091.359999999"/>
    <x v="86"/>
    <x v="1"/>
    <s v="Blue"/>
    <n v="1"/>
    <n v="232718"/>
    <n v="279261.59999999998"/>
    <n v="279261.59999999998"/>
    <n v="46543.599999999977"/>
    <x v="6"/>
    <n v="46543.599999999977"/>
  </r>
  <r>
    <n v="16157718.720000001"/>
    <x v="87"/>
    <x v="6"/>
    <s v="Blue"/>
    <n v="1"/>
    <n v="247688"/>
    <n v="297225.59999999998"/>
    <n v="297225.59999999998"/>
    <n v="49537.599999999977"/>
    <x v="3"/>
    <n v="49537.599999999977"/>
  </r>
  <r>
    <n v="8157757.4399999985"/>
    <x v="88"/>
    <x v="5"/>
    <s v="Silver"/>
    <n v="2"/>
    <n v="202796"/>
    <n v="243355.2"/>
    <n v="486710.4"/>
    <n v="40559.200000000012"/>
    <x v="8"/>
    <n v="81118.400000000023"/>
  </r>
  <r>
    <n v="121915"/>
    <x v="89"/>
    <x v="5"/>
    <s v="Red"/>
    <n v="5"/>
    <n v="305884"/>
    <n v="367060.8"/>
    <n v="1835304"/>
    <n v="61176.799999999988"/>
    <x v="2"/>
    <n v="305883.99999999994"/>
  </r>
  <r>
    <n v="962035"/>
    <x v="90"/>
    <x v="3"/>
    <s v="Red"/>
    <n v="1"/>
    <n v="334002"/>
    <n v="400802.4"/>
    <n v="400802.4"/>
    <n v="66800.400000000023"/>
    <x v="2"/>
    <n v="66800.400000000023"/>
  </r>
  <r>
    <n v="17681840.399999999"/>
    <x v="90"/>
    <x v="6"/>
    <s v="Blue"/>
    <n v="1"/>
    <n v="162505"/>
    <n v="195006"/>
    <n v="195006"/>
    <n v="32501"/>
    <x v="7"/>
    <n v="32501"/>
  </r>
  <r>
    <n v="8707697.5199999996"/>
    <x v="90"/>
    <x v="3"/>
    <s v="Silver"/>
    <n v="1"/>
    <n v="220059"/>
    <n v="264070.8"/>
    <n v="264070.8"/>
    <n v="44011.799999999988"/>
    <x v="7"/>
    <n v="44011.799999999988"/>
  </r>
  <r>
    <n v="766581"/>
    <x v="91"/>
    <x v="7"/>
    <s v="Silver"/>
    <n v="1"/>
    <n v="279806"/>
    <n v="335767.2"/>
    <n v="335767.2"/>
    <n v="55961.200000000012"/>
    <x v="2"/>
    <n v="55961.200000000012"/>
  </r>
  <r>
    <n v="400092"/>
    <x v="91"/>
    <x v="0"/>
    <s v="Silver"/>
    <n v="1"/>
    <n v="132254"/>
    <n v="158704.79999999999"/>
    <n v="158704.79999999999"/>
    <n v="26450.799999999988"/>
    <x v="5"/>
    <n v="26450.799999999988"/>
  </r>
  <r>
    <n v="20182728.960000001"/>
    <x v="91"/>
    <x v="7"/>
    <s v="Silver"/>
    <n v="1"/>
    <n v="279806"/>
    <n v="335767.2"/>
    <n v="335767.2"/>
    <n v="55961.200000000012"/>
    <x v="2"/>
    <n v="55961.200000000012"/>
  </r>
  <r>
    <n v="965719"/>
    <x v="92"/>
    <x v="3"/>
    <s v="Silver"/>
    <n v="1"/>
    <n v="239555"/>
    <n v="287466"/>
    <n v="287466"/>
    <n v="47911"/>
    <x v="5"/>
    <n v="47911"/>
  </r>
  <r>
    <n v="22266697.995428599"/>
    <x v="92"/>
    <x v="3"/>
    <s v="Silver"/>
    <n v="5"/>
    <n v="239555"/>
    <n v="287466"/>
    <n v="1437330"/>
    <n v="47911"/>
    <x v="4"/>
    <n v="239555"/>
  </r>
  <r>
    <n v="22692288.186857101"/>
    <x v="93"/>
    <x v="5"/>
    <s v="Silver"/>
    <n v="5"/>
    <n v="140016"/>
    <n v="168019.20000000001"/>
    <n v="840096"/>
    <n v="28003.200000000012"/>
    <x v="2"/>
    <n v="140016.00000000006"/>
  </r>
  <r>
    <n v="11813838.24"/>
    <x v="94"/>
    <x v="1"/>
    <s v="Red"/>
    <n v="1"/>
    <n v="218272"/>
    <n v="261926.39999999999"/>
    <n v="261926.39999999999"/>
    <n v="43654.399999999994"/>
    <x v="5"/>
    <n v="43654.399999999994"/>
  </r>
  <r>
    <n v="129304"/>
    <x v="95"/>
    <x v="5"/>
    <s v="Silver"/>
    <n v="1"/>
    <n v="140016"/>
    <n v="168019.20000000001"/>
    <n v="168019.20000000001"/>
    <n v="28003.200000000012"/>
    <x v="2"/>
    <n v="28003.200000000012"/>
  </r>
  <r>
    <n v="941729"/>
    <x v="96"/>
    <x v="5"/>
    <s v="Silver"/>
    <n v="1"/>
    <n v="140016"/>
    <n v="168019.20000000001"/>
    <n v="168019.20000000001"/>
    <n v="28003.200000000012"/>
    <x v="2"/>
    <n v="28003.200000000012"/>
  </r>
  <r>
    <n v="673784"/>
    <x v="97"/>
    <x v="7"/>
    <s v="Silver"/>
    <n v="1"/>
    <n v="359327"/>
    <n v="431192.4"/>
    <n v="431192.4"/>
    <n v="71865.400000000023"/>
    <x v="2"/>
    <n v="71865.400000000023"/>
  </r>
  <r>
    <n v="344128"/>
    <x v="97"/>
    <x v="7"/>
    <s v="Silver"/>
    <n v="1"/>
    <n v="359327"/>
    <n v="431192.4"/>
    <n v="431192.4"/>
    <n v="71865.400000000023"/>
    <x v="2"/>
    <n v="71865.400000000023"/>
  </r>
  <r>
    <n v="11998578"/>
    <x v="98"/>
    <x v="0"/>
    <s v="Blue"/>
    <n v="1"/>
    <n v="264426"/>
    <n v="317311.2"/>
    <n v="317311.2"/>
    <n v="52885.200000000012"/>
    <x v="2"/>
    <n v="52885.200000000012"/>
  </r>
  <r>
    <n v="10586481.6"/>
    <x v="99"/>
    <x v="7"/>
    <s v="Silver"/>
    <n v="1"/>
    <n v="391208"/>
    <n v="469449.6"/>
    <n v="469449.6"/>
    <n v="78241.599999999977"/>
    <x v="7"/>
    <n v="78241.599999999977"/>
  </r>
  <r>
    <n v="9718995.1199999992"/>
    <x v="100"/>
    <x v="2"/>
    <s v="Blue"/>
    <n v="1"/>
    <n v="366974"/>
    <n v="440368.8"/>
    <n v="440368.8"/>
    <n v="73394.799999999988"/>
    <x v="0"/>
    <n v="73394.799999999988"/>
  </r>
  <r>
    <n v="477745"/>
    <x v="101"/>
    <x v="3"/>
    <s v="Red"/>
    <n v="3"/>
    <n v="263274"/>
    <n v="315928.8"/>
    <n v="947786.39999999991"/>
    <n v="52654.799999999988"/>
    <x v="4"/>
    <n v="157964.39999999997"/>
  </r>
  <r>
    <n v="9733211.0399999991"/>
    <x v="102"/>
    <x v="5"/>
    <s v="Red"/>
    <n v="1"/>
    <n v="397252"/>
    <n v="476702.4"/>
    <n v="476702.4"/>
    <n v="79450.400000000023"/>
    <x v="3"/>
    <n v="79450.400000000023"/>
  </r>
  <r>
    <n v="13870103.52"/>
    <x v="103"/>
    <x v="4"/>
    <s v="Red"/>
    <n v="1"/>
    <n v="123467"/>
    <n v="148160.4"/>
    <n v="148160.4"/>
    <n v="24693.399999999994"/>
    <x v="0"/>
    <n v="24693.399999999994"/>
  </r>
  <r>
    <n v="686986"/>
    <x v="104"/>
    <x v="5"/>
    <s v="Red"/>
    <n v="1"/>
    <n v="207096"/>
    <n v="248515.20000000001"/>
    <n v="248515.20000000001"/>
    <n v="41419.200000000012"/>
    <x v="2"/>
    <n v="41419.200000000012"/>
  </r>
  <r>
    <n v="500575"/>
    <x v="104"/>
    <x v="0"/>
    <s v="Silver"/>
    <n v="1"/>
    <n v="399877"/>
    <n v="479852.4"/>
    <n v="479852.4"/>
    <n v="79975.400000000023"/>
    <x v="4"/>
    <n v="79975.400000000023"/>
  </r>
  <r>
    <n v="291157"/>
    <x v="105"/>
    <x v="4"/>
    <s v="Red"/>
    <n v="1"/>
    <n v="123467"/>
    <n v="148160.4"/>
    <n v="148160.4"/>
    <n v="24693.399999999994"/>
    <x v="4"/>
    <n v="24693.399999999994"/>
  </r>
  <r>
    <n v="829348"/>
    <x v="106"/>
    <x v="1"/>
    <s v="Blue"/>
    <n v="1"/>
    <n v="232718"/>
    <n v="279261.59999999998"/>
    <n v="279261.59999999998"/>
    <n v="46543.599999999977"/>
    <x v="2"/>
    <n v="46543.599999999977"/>
  </r>
  <r>
    <n v="18591980.399999999"/>
    <x v="106"/>
    <x v="6"/>
    <s v="Red"/>
    <n v="1"/>
    <n v="221672"/>
    <n v="266006.40000000002"/>
    <n v="266006.40000000002"/>
    <n v="44334.400000000023"/>
    <x v="3"/>
    <n v="44334.400000000023"/>
  </r>
  <r>
    <n v="13355227.199999999"/>
    <x v="106"/>
    <x v="5"/>
    <s v="Red"/>
    <n v="1"/>
    <n v="187946"/>
    <n v="225535.2"/>
    <n v="225535.2"/>
    <n v="37589.200000000012"/>
    <x v="6"/>
    <n v="37589.200000000012"/>
  </r>
  <r>
    <n v="12891433.92"/>
    <x v="106"/>
    <x v="7"/>
    <s v="Red"/>
    <n v="1"/>
    <n v="350564"/>
    <n v="420676.8"/>
    <n v="420676.8"/>
    <n v="70112.799999999988"/>
    <x v="0"/>
    <n v="70112.799999999988"/>
  </r>
  <r>
    <n v="10772027.52"/>
    <x v="107"/>
    <x v="2"/>
    <s v="Silver"/>
    <n v="1"/>
    <n v="209019"/>
    <n v="250822.8"/>
    <n v="250822.8"/>
    <n v="41803.799999999988"/>
    <x v="1"/>
    <n v="41803.799999999988"/>
  </r>
  <r>
    <n v="12679972.560000001"/>
    <x v="108"/>
    <x v="0"/>
    <s v="Red"/>
    <n v="1"/>
    <n v="132333"/>
    <n v="158799.6"/>
    <n v="158799.6"/>
    <n v="26466.600000000006"/>
    <x v="7"/>
    <n v="26466.600000000006"/>
  </r>
  <r>
    <n v="341029"/>
    <x v="109"/>
    <x v="6"/>
    <s v="Blue"/>
    <n v="5"/>
    <n v="96534"/>
    <n v="115840.8"/>
    <n v="579204"/>
    <n v="19306.800000000003"/>
    <x v="4"/>
    <n v="96534.000000000015"/>
  </r>
  <r>
    <n v="15309050.16"/>
    <x v="109"/>
    <x v="4"/>
    <s v="Blue"/>
    <n v="1"/>
    <n v="272563"/>
    <n v="327075.59999999998"/>
    <n v="327075.59999999998"/>
    <n v="54512.599999999977"/>
    <x v="1"/>
    <n v="54512.599999999977"/>
  </r>
  <r>
    <n v="671692"/>
    <x v="110"/>
    <x v="2"/>
    <s v="Blue"/>
    <n v="4"/>
    <n v="320362"/>
    <n v="384434.4"/>
    <n v="1537737.6"/>
    <n v="64072.400000000023"/>
    <x v="2"/>
    <n v="256289.60000000009"/>
  </r>
  <r>
    <n v="361962"/>
    <x v="111"/>
    <x v="1"/>
    <s v="Blue"/>
    <n v="1"/>
    <n v="232718"/>
    <n v="279261.59999999998"/>
    <n v="279261.59999999998"/>
    <n v="46543.599999999977"/>
    <x v="2"/>
    <n v="46543.599999999977"/>
  </r>
  <r>
    <n v="10548102.48"/>
    <x v="112"/>
    <x v="3"/>
    <s v="Red"/>
    <n v="1"/>
    <n v="263274"/>
    <n v="315928.8"/>
    <n v="315928.8"/>
    <n v="52654.799999999988"/>
    <x v="1"/>
    <n v="52654.799999999988"/>
  </r>
  <r>
    <n v="13345468.32"/>
    <x v="113"/>
    <x v="1"/>
    <s v="Silver"/>
    <n v="1"/>
    <n v="235810"/>
    <n v="282972"/>
    <n v="282972"/>
    <n v="47162"/>
    <x v="5"/>
    <n v="47162"/>
  </r>
  <r>
    <n v="324069"/>
    <x v="114"/>
    <x v="4"/>
    <s v="Silver"/>
    <n v="1"/>
    <n v="106959"/>
    <n v="128350.8"/>
    <n v="128350.8"/>
    <n v="21391.800000000003"/>
    <x v="4"/>
    <n v="21391.800000000003"/>
  </r>
  <r>
    <n v="339714"/>
    <x v="115"/>
    <x v="2"/>
    <s v="Red"/>
    <n v="1"/>
    <n v="153840"/>
    <n v="184608"/>
    <n v="184608"/>
    <n v="30768"/>
    <x v="2"/>
    <n v="30768"/>
  </r>
  <r>
    <n v="331875"/>
    <x v="116"/>
    <x v="5"/>
    <s v="Silver"/>
    <n v="1"/>
    <n v="218883"/>
    <n v="262659.59999999998"/>
    <n v="262659.59999999998"/>
    <n v="43776.599999999977"/>
    <x v="4"/>
    <n v="43776.599999999977"/>
  </r>
  <r>
    <n v="784048"/>
    <x v="117"/>
    <x v="1"/>
    <s v="Red"/>
    <n v="1"/>
    <n v="218272"/>
    <n v="261926.39999999999"/>
    <n v="261926.39999999999"/>
    <n v="43654.399999999994"/>
    <x v="4"/>
    <n v="43654.399999999994"/>
  </r>
  <r>
    <n v="359064"/>
    <x v="118"/>
    <x v="4"/>
    <s v="Red"/>
    <n v="5"/>
    <n v="359329"/>
    <n v="431194.8"/>
    <n v="2155974"/>
    <n v="71865.799999999988"/>
    <x v="4"/>
    <n v="359328.99999999994"/>
  </r>
  <r>
    <n v="15063484.560000001"/>
    <x v="119"/>
    <x v="0"/>
    <s v="Red"/>
    <n v="1"/>
    <n v="353246"/>
    <n v="423895.2"/>
    <n v="423895.2"/>
    <n v="70649.200000000012"/>
    <x v="6"/>
    <n v="70649.200000000012"/>
  </r>
  <r>
    <n v="20176405.199999999"/>
    <x v="119"/>
    <x v="6"/>
    <s v="Blue"/>
    <n v="1"/>
    <n v="121631"/>
    <n v="145957.20000000001"/>
    <n v="145957.20000000001"/>
    <n v="24326.200000000012"/>
    <x v="6"/>
    <n v="24326.200000000012"/>
  </r>
  <r>
    <n v="18039336.719999999"/>
    <x v="119"/>
    <x v="4"/>
    <s v="Blue"/>
    <n v="2"/>
    <n v="95729"/>
    <n v="114874.8"/>
    <n v="229749.6"/>
    <n v="19145.800000000003"/>
    <x v="5"/>
    <n v="38291.600000000006"/>
  </r>
  <r>
    <n v="286682"/>
    <x v="120"/>
    <x v="5"/>
    <s v="Blue"/>
    <n v="5"/>
    <n v="117097"/>
    <n v="140516.4"/>
    <n v="702582"/>
    <n v="23419.399999999994"/>
    <x v="5"/>
    <n v="117096.99999999997"/>
  </r>
  <r>
    <n v="14590015.68"/>
    <x v="121"/>
    <x v="1"/>
    <s v="Blue"/>
    <n v="1"/>
    <n v="339079"/>
    <n v="406894.8"/>
    <n v="406894.8"/>
    <n v="67815.799999999988"/>
    <x v="2"/>
    <n v="67815.799999999988"/>
  </r>
  <r>
    <n v="15796365.119999999"/>
    <x v="122"/>
    <x v="5"/>
    <s v="Blue"/>
    <n v="1"/>
    <n v="103070"/>
    <n v="123684"/>
    <n v="123684"/>
    <n v="20614"/>
    <x v="8"/>
    <n v="20614"/>
  </r>
  <r>
    <n v="203660"/>
    <x v="123"/>
    <x v="0"/>
    <s v="Silver"/>
    <n v="2"/>
    <n v="249231"/>
    <n v="299077.2"/>
    <n v="598154.4"/>
    <n v="49846.200000000012"/>
    <x v="4"/>
    <n v="99692.400000000023"/>
  </r>
  <r>
    <n v="11786739.359999999"/>
    <x v="123"/>
    <x v="3"/>
    <s v="Red"/>
    <n v="2"/>
    <n v="243823"/>
    <n v="292587.59999999998"/>
    <n v="585175.19999999995"/>
    <n v="48764.599999999977"/>
    <x v="2"/>
    <n v="97529.199999999953"/>
  </r>
  <r>
    <n v="13853538.720000001"/>
    <x v="124"/>
    <x v="7"/>
    <s v="Blue"/>
    <n v="1"/>
    <n v="139748"/>
    <n v="167697.60000000001"/>
    <n v="167697.60000000001"/>
    <n v="27949.600000000006"/>
    <x v="8"/>
    <n v="27949.600000000006"/>
  </r>
  <r>
    <n v="992991"/>
    <x v="125"/>
    <x v="2"/>
    <s v="Blue"/>
    <n v="1"/>
    <n v="352683"/>
    <n v="423219.6"/>
    <n v="423219.6"/>
    <n v="70536.599999999977"/>
    <x v="2"/>
    <n v="70536.599999999977"/>
  </r>
  <r>
    <n v="12368065.92"/>
    <x v="126"/>
    <x v="2"/>
    <s v="Blue"/>
    <n v="1"/>
    <n v="320362"/>
    <n v="384434.4"/>
    <n v="384434.4"/>
    <n v="64072.400000000023"/>
    <x v="2"/>
    <n v="64072.400000000023"/>
  </r>
  <r>
    <n v="100401"/>
    <x v="127"/>
    <x v="4"/>
    <s v="Blue"/>
    <n v="1"/>
    <n v="153148"/>
    <n v="183777.6"/>
    <n v="183777.6"/>
    <n v="30629.600000000006"/>
    <x v="2"/>
    <n v="30629.600000000006"/>
  </r>
  <r>
    <n v="350215"/>
    <x v="128"/>
    <x v="4"/>
    <s v="Blue"/>
    <n v="5"/>
    <n v="272563"/>
    <n v="327075.59999999998"/>
    <n v="1635378"/>
    <n v="54512.599999999977"/>
    <x v="2"/>
    <n v="272562.99999999988"/>
  </r>
  <r>
    <n v="364604"/>
    <x v="129"/>
    <x v="1"/>
    <s v="Blue"/>
    <n v="5"/>
    <n v="303126"/>
    <n v="363751.2"/>
    <n v="1818756"/>
    <n v="60625.200000000012"/>
    <x v="2"/>
    <n v="303126.00000000006"/>
  </r>
  <r>
    <n v="561237"/>
    <x v="130"/>
    <x v="5"/>
    <s v="Blue"/>
    <n v="3"/>
    <n v="103070"/>
    <n v="123684"/>
    <n v="371052"/>
    <n v="20614"/>
    <x v="2"/>
    <n v="61842"/>
  </r>
  <r>
    <n v="20045919.120000001"/>
    <x v="130"/>
    <x v="4"/>
    <s v="Blue"/>
    <n v="2"/>
    <n v="209862"/>
    <n v="251834.4"/>
    <n v="503668.8"/>
    <n v="41972.399999999994"/>
    <x v="7"/>
    <n v="83944.799999999988"/>
  </r>
  <r>
    <n v="14830086.24"/>
    <x v="130"/>
    <x v="7"/>
    <s v="Blue"/>
    <n v="2"/>
    <n v="140609"/>
    <n v="168730.8"/>
    <n v="337461.6"/>
    <n v="28121.799999999988"/>
    <x v="0"/>
    <n v="56243.599999999977"/>
  </r>
  <r>
    <n v="581262"/>
    <x v="131"/>
    <x v="2"/>
    <s v="Blue"/>
    <n v="1"/>
    <n v="328307"/>
    <n v="393968.4"/>
    <n v="393968.4"/>
    <n v="65661.400000000023"/>
    <x v="2"/>
    <n v="65661.400000000023"/>
  </r>
  <r>
    <n v="315893"/>
    <x v="131"/>
    <x v="6"/>
    <s v="Blue"/>
    <n v="1"/>
    <n v="247688"/>
    <n v="297225.59999999998"/>
    <n v="297225.59999999998"/>
    <n v="49537.599999999977"/>
    <x v="2"/>
    <n v="49537.599999999977"/>
  </r>
  <r>
    <n v="25671419.5268571"/>
    <x v="131"/>
    <x v="2"/>
    <s v="Blue"/>
    <n v="2"/>
    <n v="328307"/>
    <n v="393968.4"/>
    <n v="787936.8"/>
    <n v="65661.400000000023"/>
    <x v="2"/>
    <n v="131322.80000000005"/>
  </r>
  <r>
    <n v="932686"/>
    <x v="132"/>
    <x v="7"/>
    <s v="Blue"/>
    <n v="2"/>
    <n v="224182"/>
    <n v="269018.40000000002"/>
    <n v="538036.80000000005"/>
    <n v="44836.400000000023"/>
    <x v="4"/>
    <n v="89672.800000000047"/>
  </r>
  <r>
    <n v="766581"/>
    <x v="132"/>
    <x v="6"/>
    <s v="Blue"/>
    <n v="1"/>
    <n v="247688"/>
    <n v="297225.59999999998"/>
    <n v="297225.59999999998"/>
    <n v="49537.599999999977"/>
    <x v="2"/>
    <n v="49537.599999999977"/>
  </r>
  <r>
    <n v="153174"/>
    <x v="133"/>
    <x v="0"/>
    <s v="Blue"/>
    <n v="1"/>
    <n v="103047"/>
    <n v="123656.4"/>
    <n v="123656.4"/>
    <n v="20609.399999999994"/>
    <x v="4"/>
    <n v="20609.399999999994"/>
  </r>
  <r>
    <n v="16326481.68"/>
    <x v="133"/>
    <x v="0"/>
    <s v="Blue"/>
    <n v="1"/>
    <n v="224788"/>
    <n v="269745.59999999998"/>
    <n v="269745.59999999998"/>
    <n v="44957.599999999977"/>
    <x v="8"/>
    <n v="44957.599999999977"/>
  </r>
  <r>
    <n v="528121"/>
    <x v="134"/>
    <x v="1"/>
    <s v="Red"/>
    <n v="3"/>
    <n v="343067"/>
    <n v="411680.4"/>
    <n v="1235041.2000000002"/>
    <n v="68613.400000000023"/>
    <x v="4"/>
    <n v="205840.20000000007"/>
  </r>
  <r>
    <n v="489626"/>
    <x v="134"/>
    <x v="1"/>
    <s v="Red"/>
    <n v="1"/>
    <n v="343067"/>
    <n v="411680.4"/>
    <n v="411680.4"/>
    <n v="68613.400000000023"/>
    <x v="4"/>
    <n v="68613.400000000023"/>
  </r>
  <r>
    <n v="18572832"/>
    <x v="135"/>
    <x v="5"/>
    <s v="Blue"/>
    <n v="2"/>
    <n v="117097"/>
    <n v="140516.4"/>
    <n v="281032.8"/>
    <n v="23419.399999999994"/>
    <x v="6"/>
    <n v="46838.799999999988"/>
  </r>
  <r>
    <n v="21124191.600000001"/>
    <x v="136"/>
    <x v="6"/>
    <s v="Silver"/>
    <n v="1"/>
    <n v="172922"/>
    <n v="207506.4"/>
    <n v="207506.4"/>
    <n v="34584.399999999994"/>
    <x v="8"/>
    <n v="34584.399999999994"/>
  </r>
  <r>
    <n v="13535723.52"/>
    <x v="137"/>
    <x v="2"/>
    <s v="Blue"/>
    <n v="2"/>
    <n v="269078"/>
    <n v="322893.59999999998"/>
    <n v="645787.19999999995"/>
    <n v="53815.599999999977"/>
    <x v="7"/>
    <n v="107631.19999999995"/>
  </r>
  <r>
    <n v="16290808.800000001"/>
    <x v="138"/>
    <x v="1"/>
    <s v="Red"/>
    <n v="1"/>
    <n v="343067"/>
    <n v="411680.4"/>
    <n v="411680.4"/>
    <n v="68613.400000000023"/>
    <x v="6"/>
    <n v="68613.400000000023"/>
  </r>
  <r>
    <n v="512446"/>
    <x v="139"/>
    <x v="1"/>
    <s v="Blue"/>
    <n v="3"/>
    <n v="339079"/>
    <n v="406894.8"/>
    <n v="1220684.3999999999"/>
    <n v="67815.799999999988"/>
    <x v="2"/>
    <n v="203447.39999999997"/>
  </r>
  <r>
    <n v="243153"/>
    <x v="140"/>
    <x v="6"/>
    <s v="Blue"/>
    <n v="1"/>
    <n v="162505"/>
    <n v="195006"/>
    <n v="195006"/>
    <n v="32501"/>
    <x v="2"/>
    <n v="32501"/>
  </r>
  <r>
    <n v="275931"/>
    <x v="141"/>
    <x v="2"/>
    <s v="Blue"/>
    <n v="1"/>
    <n v="285551"/>
    <n v="342661.2"/>
    <n v="342661.2"/>
    <n v="57110.200000000012"/>
    <x v="2"/>
    <n v="57110.200000000012"/>
  </r>
  <r>
    <n v="24394648.9525714"/>
    <x v="141"/>
    <x v="2"/>
    <s v="Blue"/>
    <n v="2"/>
    <n v="285551"/>
    <n v="342661.2"/>
    <n v="685322.4"/>
    <n v="57110.200000000012"/>
    <x v="2"/>
    <n v="114220.40000000002"/>
  </r>
  <r>
    <n v="14330110.560000001"/>
    <x v="142"/>
    <x v="3"/>
    <s v="Silver"/>
    <n v="2"/>
    <n v="137921"/>
    <n v="165505.20000000001"/>
    <n v="331010.40000000002"/>
    <n v="27584.200000000012"/>
    <x v="0"/>
    <n v="55168.4000000000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878E0B5-906D-4FF0-A15C-D45BBE161087}" name="PivotTable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27:B28" firstHeaderRow="1" firstDataRow="1" firstDataCol="0"/>
  <pivotFields count="13">
    <pivotField showAll="0"/>
    <pivotField numFmtId="165"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dataField="1" showAll="0"/>
    <pivotField numFmtId="164" showAll="0"/>
    <pivotField numFmtId="164" showAll="0"/>
    <pivotField numFmtId="164" showAll="0"/>
    <pivotField numFmtId="164" showAll="0"/>
    <pivotField showAll="0">
      <items count="10">
        <item x="5"/>
        <item x="6"/>
        <item x="3"/>
        <item x="1"/>
        <item x="8"/>
        <item x="2"/>
        <item x="0"/>
        <item x="7"/>
        <item x="4"/>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Rings_Sold" fld="4"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1B1C8AB-35B7-492E-994C-207B515DDC94}" name="PivotTable3"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27:A28" firstHeaderRow="1" firstDataRow="1" firstDataCol="0"/>
  <pivotFields count="13">
    <pivotField showAll="0" sumSubtotal="1"/>
    <pivotField numFmtId="165"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pivotField numFmtId="164" showAll="0"/>
    <pivotField numFmtId="164" showAll="0"/>
    <pivotField dataField="1" numFmtId="164" showAll="0"/>
    <pivotField numFmtId="164" showAll="0"/>
    <pivotField showAll="0">
      <items count="10">
        <item x="5"/>
        <item x="6"/>
        <item x="3"/>
        <item x="1"/>
        <item x="8"/>
        <item x="2"/>
        <item x="0"/>
        <item x="7"/>
        <item x="4"/>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_Sales (UGX)" fld="7" baseField="0" baseItem="0" numFmtId="164"/>
  </dataFields>
  <formats count="1">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658A080-7B43-4A33-A36F-6695256CAA8B}"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A16:B25" firstHeaderRow="1" firstDataRow="1" firstDataCol="1"/>
  <pivotFields count="13">
    <pivotField showAll="0"/>
    <pivotField numFmtId="165"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axis="axisRow" showAll="0" sortType="descending">
      <items count="9">
        <item x="2"/>
        <item x="3"/>
        <item x="1"/>
        <item x="4"/>
        <item x="7"/>
        <item x="5"/>
        <item x="0"/>
        <item x="6"/>
        <item t="default"/>
      </items>
      <autoSortScope>
        <pivotArea dataOnly="0" outline="0" fieldPosition="0">
          <references count="1">
            <reference field="4294967294" count="1" selected="0">
              <x v="0"/>
            </reference>
          </references>
        </pivotArea>
      </autoSortScope>
    </pivotField>
    <pivotField showAll="0"/>
    <pivotField showAll="0"/>
    <pivotField numFmtId="164" showAll="0"/>
    <pivotField numFmtId="164" showAll="0"/>
    <pivotField dataField="1" numFmtId="164" showAll="0"/>
    <pivotField numFmtId="164" showAll="0"/>
    <pivotField showAll="0">
      <items count="10">
        <item x="5"/>
        <item x="6"/>
        <item x="3"/>
        <item x="1"/>
        <item x="8"/>
        <item x="2"/>
        <item x="0"/>
        <item x="7"/>
        <item x="4"/>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2"/>
  </rowFields>
  <rowItems count="9">
    <i>
      <x v="1"/>
    </i>
    <i>
      <x v="3"/>
    </i>
    <i>
      <x/>
    </i>
    <i>
      <x v="4"/>
    </i>
    <i>
      <x v="5"/>
    </i>
    <i>
      <x v="2"/>
    </i>
    <i>
      <x v="7"/>
    </i>
    <i>
      <x v="6"/>
    </i>
    <i t="grand">
      <x/>
    </i>
  </rowItems>
  <colItems count="1">
    <i/>
  </colItems>
  <dataFields count="1">
    <dataField name="Sum of Total_Sales (UGX)" fld="7" baseField="0" baseItem="0" numFmtId="164"/>
  </dataFields>
  <formats count="1">
    <format dxfId="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5312D2A-15D9-475B-A1CD-08ADBBF75F0D}" name="PivotTable7"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3:B43" firstHeaderRow="1" firstDataRow="1" firstDataCol="1"/>
  <pivotFields count="13">
    <pivotField showAll="0"/>
    <pivotField numFmtId="165"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pivotField numFmtId="164" showAll="0"/>
    <pivotField numFmtId="164" showAll="0"/>
    <pivotField dataField="1" numFmtId="164" showAll="0"/>
    <pivotField numFmtId="164" showAll="0"/>
    <pivotField axis="axisRow" showAll="0" sortType="descending">
      <items count="10">
        <item x="4"/>
        <item x="7"/>
        <item x="0"/>
        <item x="2"/>
        <item x="8"/>
        <item x="1"/>
        <item x="3"/>
        <item x="6"/>
        <item x="5"/>
        <item t="default"/>
      </items>
      <autoSortScope>
        <pivotArea dataOnly="0" outline="0" fieldPosition="0">
          <references count="1">
            <reference field="4294967294" count="1" selected="0">
              <x v="0"/>
            </reference>
          </references>
        </pivotArea>
      </autoSortScope>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Fields count="1">
    <field x="9"/>
  </rowFields>
  <rowItems count="10">
    <i>
      <x v="3"/>
    </i>
    <i>
      <x/>
    </i>
    <i>
      <x v="8"/>
    </i>
    <i>
      <x v="7"/>
    </i>
    <i>
      <x v="1"/>
    </i>
    <i>
      <x v="2"/>
    </i>
    <i>
      <x v="6"/>
    </i>
    <i>
      <x v="4"/>
    </i>
    <i>
      <x v="5"/>
    </i>
    <i t="grand">
      <x/>
    </i>
  </rowItems>
  <colItems count="1">
    <i/>
  </colItems>
  <dataFields count="1">
    <dataField name="Sum of Total_Sales (UGX)" fld="7" baseField="0" baseItem="0" numFmtId="164"/>
  </dataFields>
  <formats count="1">
    <format dxfId="2">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A3799D5-61D8-4BC1-AFCA-AFDC5A61772A}" name="PivotTable6"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B30:B31" firstHeaderRow="1" firstDataRow="1" firstDataCol="0"/>
  <pivotFields count="13">
    <pivotField showAll="0"/>
    <pivotField numFmtId="165"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pivotField dataField="1" numFmtId="164" showAll="0"/>
    <pivotField numFmtId="164" showAll="0"/>
    <pivotField numFmtId="164" showAll="0"/>
    <pivotField numFmtId="164" showAll="0"/>
    <pivotField showAll="0">
      <items count="10">
        <item x="5"/>
        <item x="6"/>
        <item x="3"/>
        <item x="1"/>
        <item x="8"/>
        <item x="2"/>
        <item x="0"/>
        <item x="7"/>
        <item x="4"/>
        <item t="default"/>
      </items>
    </pivotField>
    <pivotField numFmtId="164"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Average of Cost_Per_Ring (UGX)" fld="5" subtotal="average" baseField="0" baseItem="0" numFmtId="164"/>
  </dataFields>
  <formats count="1">
    <format dxfId="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B5E6ADB-B792-4293-9069-4C8B3DAE622E}"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6">
  <location ref="A1:B14" firstHeaderRow="1" firstDataRow="1" firstDataCol="1"/>
  <pivotFields count="13">
    <pivotField showAll="0"/>
    <pivotField axis="axisRow" numFmtId="165"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pivotField numFmtId="164" showAll="0"/>
    <pivotField numFmtId="164" showAll="0"/>
    <pivotField dataField="1" numFmtId="164" showAll="0"/>
    <pivotField numFmtId="164" showAll="0"/>
    <pivotField showAll="0">
      <items count="10">
        <item x="5"/>
        <item x="6"/>
        <item x="3"/>
        <item x="1"/>
        <item x="8"/>
        <item x="2"/>
        <item x="0"/>
        <item x="7"/>
        <item x="4"/>
        <item t="default"/>
      </items>
    </pivotField>
    <pivotField numFmtId="164"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1"/>
  </rowFields>
  <rowItems count="13">
    <i>
      <x v="1"/>
    </i>
    <i>
      <x v="2"/>
    </i>
    <i>
      <x v="3"/>
    </i>
    <i>
      <x v="4"/>
    </i>
    <i>
      <x v="5"/>
    </i>
    <i>
      <x v="6"/>
    </i>
    <i>
      <x v="7"/>
    </i>
    <i>
      <x v="8"/>
    </i>
    <i>
      <x v="9"/>
    </i>
    <i>
      <x v="10"/>
    </i>
    <i>
      <x v="11"/>
    </i>
    <i>
      <x v="12"/>
    </i>
    <i t="grand">
      <x/>
    </i>
  </rowItems>
  <colItems count="1">
    <i/>
  </colItems>
  <dataFields count="1">
    <dataField name="Sum of Total_Sales (UGX)" fld="7" baseField="0" baseItem="0" numFmtId="164"/>
  </dataFields>
  <formats count="1">
    <format dxfId="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2B7424A-DFE5-4C80-9EA5-71A0D13F737D}" name="PivotTable5"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0:A31" firstHeaderRow="1" firstDataRow="1" firstDataCol="0"/>
  <pivotFields count="13">
    <pivotField showAll="0"/>
    <pivotField numFmtId="165" showAll="0">
      <items count="14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t="default"/>
      </items>
    </pivotField>
    <pivotField showAll="0"/>
    <pivotField showAll="0"/>
    <pivotField showAll="0"/>
    <pivotField numFmtId="164" showAll="0"/>
    <pivotField numFmtId="164" showAll="0"/>
    <pivotField numFmtId="164" showAll="0"/>
    <pivotField numFmtId="164" showAll="0"/>
    <pivotField showAll="0">
      <items count="10">
        <item x="5"/>
        <item x="6"/>
        <item x="3"/>
        <item x="1"/>
        <item x="8"/>
        <item x="2"/>
        <item x="0"/>
        <item x="7"/>
        <item x="4"/>
        <item t="default"/>
      </items>
    </pivotField>
    <pivotField dataField="1" numFmtId="164" showAll="0"/>
    <pivotField showAll="0" defaultSubtotal="0"/>
    <pivotField showAll="0" defaultSubtotal="0">
      <items count="14">
        <item x="0"/>
        <item x="1"/>
        <item x="2"/>
        <item x="3"/>
        <item x="4"/>
        <item x="5"/>
        <item x="6"/>
        <item x="7"/>
        <item x="8"/>
        <item x="9"/>
        <item x="10"/>
        <item x="11"/>
        <item x="12"/>
        <item x="13"/>
      </items>
    </pivotField>
  </pivotFields>
  <rowItems count="1">
    <i/>
  </rowItems>
  <colItems count="1">
    <i/>
  </colItems>
  <dataFields count="1">
    <dataField name="Sum of Total_Profit (UGX)" fld="10" baseField="0" baseItem="0" numFmtId="164"/>
  </dataFields>
  <formats count="1">
    <format dxfId="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ustomer_Location" xr10:uid="{519584D4-9D0E-4C79-8409-09EFB99D791E}" sourceName="Customer_Location">
  <pivotTables>
    <pivotTable tabId="3" name="PivotTable7"/>
    <pivotTable tabId="3" name="PivotTable1"/>
    <pivotTable tabId="3" name="PivotTable2"/>
    <pivotTable tabId="3" name="PivotTable3"/>
    <pivotTable tabId="3" name="PivotTable4"/>
    <pivotTable tabId="3" name="PivotTable5"/>
    <pivotTable tabId="3" name="PivotTable6"/>
  </pivotTables>
  <data>
    <tabular pivotCacheId="978941489" sortOrder="descending">
      <items count="9">
        <i x="4" s="1"/>
        <i x="7" s="1"/>
        <i x="0" s="1"/>
        <i x="2" s="1"/>
        <i x="8" s="1"/>
        <i x="1" s="1"/>
        <i x="3" s="1"/>
        <i x="6"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Location" xr10:uid="{3690A079-AFEC-4876-A40E-2C18C491D5FB}" cache="Slicer_Customer_Location" caption="Customer_Location"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ustomer_Location 1" xr10:uid="{AF3458AC-FAD7-4982-809D-0905A87B3FC2}" cache="Slicer_Customer_Location" caption="Location" style="SlicerStyleDark4" rowHeight="24130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C7FEBA8D-A84C-4FEF-B9D1-E422F48CFC9F}" sourceName="Date">
  <pivotTables>
    <pivotTable tabId="3" name="PivotTable1"/>
    <pivotTable tabId="3" name="PivotTable2"/>
    <pivotTable tabId="3" name="PivotTable3"/>
    <pivotTable tabId="3" name="PivotTable4"/>
    <pivotTable tabId="3" name="PivotTable5"/>
    <pivotTable tabId="3" name="PivotTable6"/>
    <pivotTable tabId="3" name="PivotTable7"/>
  </pivotTables>
  <state minimalRefreshVersion="6" lastRefreshVersion="6" pivotCacheId="978941489"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87C52C79-6131-4B10-9817-092219C229BA}" cache="NativeTimeline_Date" caption="Sales Period" level="2" selectionLevel="2" scrollPosition="2023-01-01T00:00:00" style="Timeline Style 2"/>
</timelines>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6AF62-49B3-4FE8-974D-9CC7D2BFD85D}">
  <dimension ref="A1:A20"/>
  <sheetViews>
    <sheetView workbookViewId="0">
      <selection activeCell="E20" sqref="E20"/>
    </sheetView>
  </sheetViews>
  <sheetFormatPr defaultRowHeight="14.5" x14ac:dyDescent="0.35"/>
  <cols>
    <col min="1" max="1" width="135.08984375" customWidth="1"/>
  </cols>
  <sheetData>
    <row r="1" spans="1:1" x14ac:dyDescent="0.35">
      <c r="A1" s="5" t="s">
        <v>54</v>
      </c>
    </row>
    <row r="2" spans="1:1" ht="15" customHeight="1" x14ac:dyDescent="0.35">
      <c r="A2" s="37" t="s">
        <v>56</v>
      </c>
    </row>
    <row r="3" spans="1:1" x14ac:dyDescent="0.35">
      <c r="A3" s="37" t="s">
        <v>57</v>
      </c>
    </row>
    <row r="5" spans="1:1" x14ac:dyDescent="0.35">
      <c r="A5" s="5" t="s">
        <v>59</v>
      </c>
    </row>
    <row r="6" spans="1:1" x14ac:dyDescent="0.35">
      <c r="A6" s="37" t="s">
        <v>58</v>
      </c>
    </row>
    <row r="7" spans="1:1" x14ac:dyDescent="0.35">
      <c r="A7" s="37" t="s">
        <v>60</v>
      </c>
    </row>
    <row r="9" spans="1:1" x14ac:dyDescent="0.35">
      <c r="A9" s="5" t="s">
        <v>61</v>
      </c>
    </row>
    <row r="10" spans="1:1" x14ac:dyDescent="0.35">
      <c r="A10" s="37" t="s">
        <v>62</v>
      </c>
    </row>
    <row r="11" spans="1:1" x14ac:dyDescent="0.35">
      <c r="A11" s="37"/>
    </row>
    <row r="12" spans="1:1" x14ac:dyDescent="0.35">
      <c r="A12" s="5" t="s">
        <v>55</v>
      </c>
    </row>
    <row r="13" spans="1:1" x14ac:dyDescent="0.35">
      <c r="A13" s="37" t="s">
        <v>83</v>
      </c>
    </row>
    <row r="14" spans="1:1" x14ac:dyDescent="0.35">
      <c r="A14" s="37" t="s">
        <v>84</v>
      </c>
    </row>
    <row r="15" spans="1:1" x14ac:dyDescent="0.35">
      <c r="A15" s="37" t="s">
        <v>85</v>
      </c>
    </row>
    <row r="16" spans="1:1" x14ac:dyDescent="0.35">
      <c r="A16" s="37" t="s">
        <v>86</v>
      </c>
    </row>
    <row r="18" spans="1:1" x14ac:dyDescent="0.35">
      <c r="A18" s="5" t="s">
        <v>72</v>
      </c>
    </row>
    <row r="19" spans="1:1" x14ac:dyDescent="0.35">
      <c r="A19" s="37" t="s">
        <v>71</v>
      </c>
    </row>
    <row r="20" spans="1:1" x14ac:dyDescent="0.35">
      <c r="A20" s="37"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231"/>
  <sheetViews>
    <sheetView workbookViewId="0">
      <selection activeCell="D8" sqref="D8"/>
    </sheetView>
  </sheetViews>
  <sheetFormatPr defaultRowHeight="14.5" x14ac:dyDescent="0.35"/>
  <cols>
    <col min="1" max="1" width="17" bestFit="1" customWidth="1"/>
    <col min="2" max="2" width="17.453125" style="7" bestFit="1" customWidth="1"/>
    <col min="3" max="3" width="21.54296875" bestFit="1" customWidth="1"/>
    <col min="5" max="5" width="9.7265625" bestFit="1" customWidth="1"/>
    <col min="6" max="6" width="18.453125" style="1" bestFit="1" customWidth="1"/>
    <col min="7" max="7" width="25.26953125" style="1" bestFit="1" customWidth="1"/>
    <col min="8" max="9" width="18.453125" style="1" bestFit="1" customWidth="1"/>
    <col min="10" max="10" width="17.26953125" bestFit="1" customWidth="1"/>
    <col min="11" max="11" width="18.453125" style="1" bestFit="1" customWidth="1"/>
  </cols>
  <sheetData>
    <row r="1" spans="1:11" s="5" customFormat="1" x14ac:dyDescent="0.35">
      <c r="A1" s="3" t="s">
        <v>10</v>
      </c>
      <c r="B1" s="6" t="s">
        <v>0</v>
      </c>
      <c r="C1" s="3" t="s">
        <v>1</v>
      </c>
      <c r="D1" s="3" t="s">
        <v>2</v>
      </c>
      <c r="E1" s="3" t="s">
        <v>3</v>
      </c>
      <c r="F1" s="4" t="s">
        <v>4</v>
      </c>
      <c r="G1" s="4" t="s">
        <v>5</v>
      </c>
      <c r="H1" s="4" t="s">
        <v>6</v>
      </c>
      <c r="I1" s="4" t="s">
        <v>7</v>
      </c>
      <c r="J1" s="3" t="s">
        <v>8</v>
      </c>
      <c r="K1" s="4" t="s">
        <v>9</v>
      </c>
    </row>
    <row r="2" spans="1:11" x14ac:dyDescent="0.35">
      <c r="A2">
        <v>829348</v>
      </c>
      <c r="B2" s="7">
        <v>44927</v>
      </c>
      <c r="C2" t="s">
        <v>11</v>
      </c>
      <c r="D2" t="s">
        <v>19</v>
      </c>
      <c r="E2">
        <v>1</v>
      </c>
      <c r="F2" s="1">
        <v>87747</v>
      </c>
      <c r="G2" s="1">
        <v>105296.4</v>
      </c>
      <c r="H2" s="1">
        <f>G2*E2</f>
        <v>105296.4</v>
      </c>
      <c r="I2" s="1">
        <f>G2-F2</f>
        <v>17549.399999999994</v>
      </c>
      <c r="J2" t="s">
        <v>25</v>
      </c>
      <c r="K2" s="1">
        <f>(G2-F2)*E2</f>
        <v>17549.399999999994</v>
      </c>
    </row>
    <row r="3" spans="1:11" x14ac:dyDescent="0.35">
      <c r="A3">
        <v>129304</v>
      </c>
      <c r="B3" s="7">
        <v>44927</v>
      </c>
      <c r="C3" t="s">
        <v>12</v>
      </c>
      <c r="D3" t="s">
        <v>19</v>
      </c>
      <c r="E3">
        <v>1</v>
      </c>
      <c r="F3" s="1">
        <v>88890</v>
      </c>
      <c r="G3" s="1">
        <v>106668</v>
      </c>
      <c r="H3" s="1">
        <f t="shared" ref="H3:H66" si="0">G3*E3</f>
        <v>106668</v>
      </c>
      <c r="I3" s="1">
        <f t="shared" ref="I3:I66" si="1">G3-F3</f>
        <v>17778</v>
      </c>
      <c r="J3" t="s">
        <v>26</v>
      </c>
      <c r="K3" s="1">
        <f t="shared" ref="K3:K66" si="2">(G3-F3)*E3</f>
        <v>17778</v>
      </c>
    </row>
    <row r="4" spans="1:11" x14ac:dyDescent="0.35">
      <c r="A4">
        <v>491196</v>
      </c>
      <c r="B4" s="7">
        <v>44927</v>
      </c>
      <c r="C4" t="s">
        <v>18</v>
      </c>
      <c r="D4" t="s">
        <v>21</v>
      </c>
      <c r="E4">
        <v>1</v>
      </c>
      <c r="F4" s="1">
        <v>285551</v>
      </c>
      <c r="G4" s="1">
        <v>342661.2</v>
      </c>
      <c r="H4" s="1">
        <f t="shared" si="0"/>
        <v>342661.2</v>
      </c>
      <c r="I4" s="1">
        <f t="shared" si="1"/>
        <v>57110.200000000012</v>
      </c>
      <c r="J4" t="s">
        <v>25</v>
      </c>
      <c r="K4" s="1">
        <f t="shared" si="2"/>
        <v>57110.200000000012</v>
      </c>
    </row>
    <row r="5" spans="1:11" x14ac:dyDescent="0.35">
      <c r="A5">
        <v>284895</v>
      </c>
      <c r="B5" s="7">
        <v>44936</v>
      </c>
      <c r="C5" t="s">
        <v>11</v>
      </c>
      <c r="D5" t="s">
        <v>21</v>
      </c>
      <c r="E5">
        <v>4</v>
      </c>
      <c r="F5" s="1">
        <v>325181</v>
      </c>
      <c r="G5" s="1">
        <v>390217.2</v>
      </c>
      <c r="H5" s="1">
        <f t="shared" si="0"/>
        <v>1560868.8</v>
      </c>
      <c r="I5" s="1">
        <f t="shared" si="1"/>
        <v>65036.200000000012</v>
      </c>
      <c r="J5" t="s">
        <v>22</v>
      </c>
      <c r="K5" s="1">
        <f t="shared" si="2"/>
        <v>260144.80000000005</v>
      </c>
    </row>
    <row r="6" spans="1:11" x14ac:dyDescent="0.35">
      <c r="A6">
        <v>889808</v>
      </c>
      <c r="B6" s="7">
        <v>44938</v>
      </c>
      <c r="C6" t="s">
        <v>16</v>
      </c>
      <c r="D6" t="s">
        <v>19</v>
      </c>
      <c r="E6">
        <v>1</v>
      </c>
      <c r="F6" s="1">
        <v>239555</v>
      </c>
      <c r="G6" s="1">
        <v>287466</v>
      </c>
      <c r="H6" s="1">
        <f t="shared" si="0"/>
        <v>287466</v>
      </c>
      <c r="I6" s="1">
        <f t="shared" si="1"/>
        <v>47911</v>
      </c>
      <c r="J6" t="s">
        <v>27</v>
      </c>
      <c r="K6" s="1">
        <f t="shared" si="2"/>
        <v>47911</v>
      </c>
    </row>
    <row r="7" spans="1:11" x14ac:dyDescent="0.35">
      <c r="A7">
        <v>344128</v>
      </c>
      <c r="B7" s="7">
        <v>44939</v>
      </c>
      <c r="C7" t="s">
        <v>15</v>
      </c>
      <c r="D7" t="s">
        <v>21</v>
      </c>
      <c r="E7">
        <v>1</v>
      </c>
      <c r="F7" s="1">
        <v>153148</v>
      </c>
      <c r="G7" s="1">
        <v>183777.6</v>
      </c>
      <c r="H7" s="1">
        <f t="shared" si="0"/>
        <v>183777.6</v>
      </c>
      <c r="I7" s="1">
        <f t="shared" si="1"/>
        <v>30629.600000000006</v>
      </c>
      <c r="J7" t="s">
        <v>27</v>
      </c>
      <c r="K7" s="1">
        <f t="shared" si="2"/>
        <v>30629.600000000006</v>
      </c>
    </row>
    <row r="8" spans="1:11" x14ac:dyDescent="0.35">
      <c r="A8">
        <v>766581</v>
      </c>
      <c r="B8" s="7">
        <v>44941</v>
      </c>
      <c r="C8" t="s">
        <v>14</v>
      </c>
      <c r="D8" t="s">
        <v>21</v>
      </c>
      <c r="E8">
        <v>1</v>
      </c>
      <c r="F8" s="1">
        <v>290041</v>
      </c>
      <c r="G8" s="1">
        <v>348049.2</v>
      </c>
      <c r="H8" s="1">
        <f t="shared" si="0"/>
        <v>348049.2</v>
      </c>
      <c r="I8" s="1">
        <f t="shared" si="1"/>
        <v>58008.200000000012</v>
      </c>
      <c r="J8" t="s">
        <v>22</v>
      </c>
      <c r="K8" s="1">
        <f t="shared" si="2"/>
        <v>58008.200000000012</v>
      </c>
    </row>
    <row r="9" spans="1:11" x14ac:dyDescent="0.35">
      <c r="A9">
        <v>867817</v>
      </c>
      <c r="B9" s="7">
        <v>44943</v>
      </c>
      <c r="C9" t="s">
        <v>13</v>
      </c>
      <c r="D9" t="s">
        <v>20</v>
      </c>
      <c r="E9">
        <v>1</v>
      </c>
      <c r="F9" s="1">
        <v>226699</v>
      </c>
      <c r="G9" s="1">
        <v>272038.8</v>
      </c>
      <c r="H9" s="1">
        <f t="shared" si="0"/>
        <v>272038.8</v>
      </c>
      <c r="I9" s="1">
        <f t="shared" si="1"/>
        <v>45339.799999999988</v>
      </c>
      <c r="J9" t="s">
        <v>27</v>
      </c>
      <c r="K9" s="1">
        <f t="shared" si="2"/>
        <v>45339.799999999988</v>
      </c>
    </row>
    <row r="10" spans="1:11" x14ac:dyDescent="0.35">
      <c r="A10">
        <v>489626</v>
      </c>
      <c r="B10" s="7">
        <v>44945</v>
      </c>
      <c r="C10" t="s">
        <v>17</v>
      </c>
      <c r="D10" t="s">
        <v>21</v>
      </c>
      <c r="E10">
        <v>1</v>
      </c>
      <c r="F10" s="1">
        <v>191530</v>
      </c>
      <c r="G10" s="1">
        <v>229836</v>
      </c>
      <c r="H10" s="1">
        <f t="shared" si="0"/>
        <v>229836</v>
      </c>
      <c r="I10" s="1">
        <f t="shared" si="1"/>
        <v>38306</v>
      </c>
      <c r="J10" t="s">
        <v>22</v>
      </c>
      <c r="K10" s="1">
        <f t="shared" si="2"/>
        <v>38306</v>
      </c>
    </row>
    <row r="11" spans="1:11" x14ac:dyDescent="0.35">
      <c r="A11">
        <v>577404</v>
      </c>
      <c r="B11" s="7">
        <v>44952</v>
      </c>
      <c r="C11" t="s">
        <v>11</v>
      </c>
      <c r="D11" t="s">
        <v>19</v>
      </c>
      <c r="E11">
        <v>2</v>
      </c>
      <c r="F11" s="1">
        <v>175982</v>
      </c>
      <c r="G11" s="1">
        <v>211178.4</v>
      </c>
      <c r="H11" s="1">
        <f t="shared" si="0"/>
        <v>422356.8</v>
      </c>
      <c r="I11" s="1">
        <f t="shared" si="1"/>
        <v>35196.399999999994</v>
      </c>
      <c r="J11" t="s">
        <v>23</v>
      </c>
      <c r="K11" s="1">
        <f t="shared" si="2"/>
        <v>70392.799999999988</v>
      </c>
    </row>
    <row r="12" spans="1:11" x14ac:dyDescent="0.35">
      <c r="A12">
        <v>107625</v>
      </c>
      <c r="B12" s="7">
        <v>44955</v>
      </c>
      <c r="C12" t="s">
        <v>13</v>
      </c>
      <c r="D12" t="s">
        <v>20</v>
      </c>
      <c r="E12">
        <v>2</v>
      </c>
      <c r="F12" s="1">
        <v>136663</v>
      </c>
      <c r="G12" s="1">
        <v>163995.6</v>
      </c>
      <c r="H12" s="1">
        <f t="shared" si="0"/>
        <v>327991.2</v>
      </c>
      <c r="I12" s="1">
        <f t="shared" si="1"/>
        <v>27332.600000000006</v>
      </c>
      <c r="J12" t="s">
        <v>24</v>
      </c>
      <c r="K12" s="1">
        <f t="shared" si="2"/>
        <v>54665.200000000012</v>
      </c>
    </row>
    <row r="13" spans="1:11" x14ac:dyDescent="0.35">
      <c r="A13">
        <v>867244</v>
      </c>
      <c r="B13" s="7">
        <v>44955</v>
      </c>
      <c r="C13" t="s">
        <v>13</v>
      </c>
      <c r="D13" t="s">
        <v>20</v>
      </c>
      <c r="E13">
        <v>1</v>
      </c>
      <c r="F13" s="1">
        <v>136663</v>
      </c>
      <c r="G13" s="1">
        <v>163995.6</v>
      </c>
      <c r="H13" s="1">
        <f t="shared" si="0"/>
        <v>163995.6</v>
      </c>
      <c r="I13" s="1">
        <f t="shared" si="1"/>
        <v>27332.600000000006</v>
      </c>
      <c r="J13" t="s">
        <v>24</v>
      </c>
      <c r="K13" s="1">
        <f t="shared" si="2"/>
        <v>27332.600000000006</v>
      </c>
    </row>
    <row r="14" spans="1:11" x14ac:dyDescent="0.35">
      <c r="A14">
        <v>421967</v>
      </c>
      <c r="B14" s="7">
        <v>44958</v>
      </c>
      <c r="C14" t="s">
        <v>15</v>
      </c>
      <c r="D14" t="s">
        <v>20</v>
      </c>
      <c r="E14">
        <v>1</v>
      </c>
      <c r="F14" s="1">
        <v>354536</v>
      </c>
      <c r="G14" s="1">
        <v>425443.2</v>
      </c>
      <c r="H14" s="1">
        <f t="shared" si="0"/>
        <v>425443.2</v>
      </c>
      <c r="I14" s="1">
        <f t="shared" si="1"/>
        <v>70907.200000000012</v>
      </c>
      <c r="J14" t="s">
        <v>23</v>
      </c>
      <c r="K14" s="1">
        <f t="shared" si="2"/>
        <v>70907.200000000012</v>
      </c>
    </row>
    <row r="15" spans="1:11" x14ac:dyDescent="0.35">
      <c r="A15">
        <v>965719</v>
      </c>
      <c r="B15" s="7">
        <v>44958</v>
      </c>
      <c r="C15" t="s">
        <v>16</v>
      </c>
      <c r="D15" t="s">
        <v>20</v>
      </c>
      <c r="E15">
        <v>1</v>
      </c>
      <c r="F15" s="1">
        <v>398358</v>
      </c>
      <c r="G15" s="1">
        <v>478029.6</v>
      </c>
      <c r="H15" s="1">
        <f t="shared" si="0"/>
        <v>478029.6</v>
      </c>
      <c r="I15" s="1">
        <f t="shared" si="1"/>
        <v>79671.599999999977</v>
      </c>
      <c r="J15" t="s">
        <v>22</v>
      </c>
      <c r="K15" s="1">
        <f t="shared" si="2"/>
        <v>79671.599999999977</v>
      </c>
    </row>
    <row r="16" spans="1:11" x14ac:dyDescent="0.35">
      <c r="A16">
        <v>941729</v>
      </c>
      <c r="B16" s="7">
        <v>44958</v>
      </c>
      <c r="C16" t="s">
        <v>17</v>
      </c>
      <c r="D16" t="s">
        <v>20</v>
      </c>
      <c r="E16">
        <v>1</v>
      </c>
      <c r="F16" s="1">
        <v>387918</v>
      </c>
      <c r="G16" s="1">
        <v>465501.6</v>
      </c>
      <c r="H16" s="1">
        <f t="shared" si="0"/>
        <v>465501.6</v>
      </c>
      <c r="I16" s="1">
        <f t="shared" si="1"/>
        <v>77583.599999999977</v>
      </c>
      <c r="J16" t="s">
        <v>29</v>
      </c>
      <c r="K16" s="1">
        <f t="shared" si="2"/>
        <v>77583.599999999977</v>
      </c>
    </row>
    <row r="17" spans="1:11" x14ac:dyDescent="0.35">
      <c r="A17">
        <v>761537</v>
      </c>
      <c r="B17" s="7">
        <v>44958</v>
      </c>
      <c r="C17" t="s">
        <v>18</v>
      </c>
      <c r="D17" t="s">
        <v>19</v>
      </c>
      <c r="E17">
        <v>1</v>
      </c>
      <c r="F17" s="1">
        <v>218767</v>
      </c>
      <c r="G17" s="1">
        <v>262520.40000000002</v>
      </c>
      <c r="H17" s="1">
        <f t="shared" si="0"/>
        <v>262520.40000000002</v>
      </c>
      <c r="I17" s="1">
        <f t="shared" si="1"/>
        <v>43753.400000000023</v>
      </c>
      <c r="J17" t="s">
        <v>30</v>
      </c>
      <c r="K17" s="1">
        <f t="shared" si="2"/>
        <v>43753.400000000023</v>
      </c>
    </row>
    <row r="18" spans="1:11" x14ac:dyDescent="0.35">
      <c r="A18">
        <v>123809</v>
      </c>
      <c r="B18" s="7">
        <v>44959</v>
      </c>
      <c r="C18" t="s">
        <v>14</v>
      </c>
      <c r="D18" t="s">
        <v>21</v>
      </c>
      <c r="E18">
        <v>1</v>
      </c>
      <c r="F18" s="1">
        <v>197859</v>
      </c>
      <c r="G18" s="1">
        <v>237430.8</v>
      </c>
      <c r="H18" s="1">
        <f t="shared" si="0"/>
        <v>237430.8</v>
      </c>
      <c r="I18" s="1">
        <f t="shared" si="1"/>
        <v>39571.799999999988</v>
      </c>
      <c r="J18" t="s">
        <v>22</v>
      </c>
      <c r="K18" s="1">
        <f t="shared" si="2"/>
        <v>39571.799999999988</v>
      </c>
    </row>
    <row r="19" spans="1:11" x14ac:dyDescent="0.35">
      <c r="A19">
        <v>881972</v>
      </c>
      <c r="B19" s="7">
        <v>44965</v>
      </c>
      <c r="C19" t="s">
        <v>18</v>
      </c>
      <c r="D19" t="s">
        <v>19</v>
      </c>
      <c r="E19">
        <v>1</v>
      </c>
      <c r="F19" s="1">
        <v>384648</v>
      </c>
      <c r="G19" s="1">
        <v>461577.6</v>
      </c>
      <c r="H19" s="1">
        <f t="shared" si="0"/>
        <v>461577.6</v>
      </c>
      <c r="I19" s="1">
        <f t="shared" si="1"/>
        <v>76929.599999999977</v>
      </c>
      <c r="J19" t="s">
        <v>22</v>
      </c>
      <c r="K19" s="1">
        <f t="shared" si="2"/>
        <v>76929.599999999977</v>
      </c>
    </row>
    <row r="20" spans="1:11" x14ac:dyDescent="0.35">
      <c r="A20">
        <v>322398</v>
      </c>
      <c r="B20" s="7">
        <v>44966</v>
      </c>
      <c r="C20" t="s">
        <v>13</v>
      </c>
      <c r="D20" t="s">
        <v>19</v>
      </c>
      <c r="E20">
        <v>2</v>
      </c>
      <c r="F20" s="1">
        <v>189488</v>
      </c>
      <c r="G20" s="1">
        <v>227385.60000000001</v>
      </c>
      <c r="H20" s="1">
        <f t="shared" si="0"/>
        <v>454771.20000000001</v>
      </c>
      <c r="I20" s="1">
        <f t="shared" si="1"/>
        <v>37897.600000000006</v>
      </c>
      <c r="J20" t="s">
        <v>22</v>
      </c>
      <c r="K20" s="1">
        <f t="shared" si="2"/>
        <v>75795.200000000012</v>
      </c>
    </row>
    <row r="21" spans="1:11" x14ac:dyDescent="0.35">
      <c r="A21">
        <v>487712</v>
      </c>
      <c r="B21" s="7">
        <v>44966</v>
      </c>
      <c r="C21" t="s">
        <v>13</v>
      </c>
      <c r="D21" t="s">
        <v>19</v>
      </c>
      <c r="E21">
        <v>1</v>
      </c>
      <c r="F21" s="1">
        <v>189488</v>
      </c>
      <c r="G21" s="1">
        <v>227385.60000000001</v>
      </c>
      <c r="H21" s="1">
        <f t="shared" si="0"/>
        <v>227385.60000000001</v>
      </c>
      <c r="I21" s="1">
        <f t="shared" si="1"/>
        <v>37897.600000000006</v>
      </c>
      <c r="J21" t="s">
        <v>22</v>
      </c>
      <c r="K21" s="1">
        <f t="shared" si="2"/>
        <v>37897.600000000006</v>
      </c>
    </row>
    <row r="22" spans="1:11" x14ac:dyDescent="0.35">
      <c r="A22" s="2">
        <v>21228859.920000002</v>
      </c>
      <c r="B22" s="7">
        <v>44966</v>
      </c>
      <c r="C22" t="s">
        <v>13</v>
      </c>
      <c r="D22" t="s">
        <v>19</v>
      </c>
      <c r="E22">
        <v>5</v>
      </c>
      <c r="F22" s="1">
        <v>189488</v>
      </c>
      <c r="G22" s="1">
        <v>227385.60000000001</v>
      </c>
      <c r="H22" s="1">
        <f t="shared" si="0"/>
        <v>1136928</v>
      </c>
      <c r="I22" s="1">
        <f t="shared" si="1"/>
        <v>37897.600000000006</v>
      </c>
      <c r="J22" t="s">
        <v>22</v>
      </c>
      <c r="K22" s="1">
        <f t="shared" si="2"/>
        <v>189488.00000000003</v>
      </c>
    </row>
    <row r="23" spans="1:11" x14ac:dyDescent="0.35">
      <c r="A23">
        <v>203301</v>
      </c>
      <c r="B23" s="7">
        <v>44966</v>
      </c>
      <c r="C23" t="s">
        <v>16</v>
      </c>
      <c r="D23" t="s">
        <v>21</v>
      </c>
      <c r="E23">
        <v>1</v>
      </c>
      <c r="F23" s="1">
        <v>151690</v>
      </c>
      <c r="G23" s="1">
        <v>182028</v>
      </c>
      <c r="H23" s="1">
        <f t="shared" si="0"/>
        <v>182028</v>
      </c>
      <c r="I23" s="1">
        <f t="shared" si="1"/>
        <v>30338</v>
      </c>
      <c r="J23" t="s">
        <v>22</v>
      </c>
      <c r="K23" s="1">
        <f t="shared" si="2"/>
        <v>30338</v>
      </c>
    </row>
    <row r="24" spans="1:11" x14ac:dyDescent="0.35">
      <c r="A24">
        <v>489626</v>
      </c>
      <c r="B24" s="7">
        <v>44969</v>
      </c>
      <c r="C24" t="s">
        <v>15</v>
      </c>
      <c r="D24" t="s">
        <v>19</v>
      </c>
      <c r="E24">
        <v>1</v>
      </c>
      <c r="F24" s="1">
        <v>354544</v>
      </c>
      <c r="G24" s="1">
        <v>425452.79999999999</v>
      </c>
      <c r="H24" s="1">
        <f t="shared" si="0"/>
        <v>425452.79999999999</v>
      </c>
      <c r="I24" s="1">
        <f t="shared" si="1"/>
        <v>70908.799999999988</v>
      </c>
      <c r="J24" t="s">
        <v>23</v>
      </c>
      <c r="K24" s="1">
        <f t="shared" si="2"/>
        <v>70908.799999999988</v>
      </c>
    </row>
    <row r="25" spans="1:11" x14ac:dyDescent="0.35">
      <c r="A25" s="2">
        <v>18535209.84</v>
      </c>
      <c r="B25" s="7">
        <v>44969</v>
      </c>
      <c r="C25" t="s">
        <v>15</v>
      </c>
      <c r="D25" t="s">
        <v>19</v>
      </c>
      <c r="E25">
        <v>1</v>
      </c>
      <c r="F25" s="1">
        <v>354544</v>
      </c>
      <c r="G25" s="1">
        <v>425452.79999999999</v>
      </c>
      <c r="H25" s="1">
        <f t="shared" si="0"/>
        <v>425452.79999999999</v>
      </c>
      <c r="I25" s="1">
        <f t="shared" si="1"/>
        <v>70908.799999999988</v>
      </c>
      <c r="J25" t="s">
        <v>22</v>
      </c>
      <c r="K25" s="1">
        <f t="shared" si="2"/>
        <v>70908.799999999988</v>
      </c>
    </row>
    <row r="26" spans="1:11" x14ac:dyDescent="0.35">
      <c r="A26">
        <v>316899</v>
      </c>
      <c r="B26" s="7">
        <v>44971</v>
      </c>
      <c r="C26" t="s">
        <v>13</v>
      </c>
      <c r="D26" t="s">
        <v>21</v>
      </c>
      <c r="E26">
        <v>2</v>
      </c>
      <c r="F26" s="1">
        <v>96534</v>
      </c>
      <c r="G26" s="1">
        <v>115840.8</v>
      </c>
      <c r="H26" s="1">
        <f t="shared" si="0"/>
        <v>231681.6</v>
      </c>
      <c r="I26" s="1">
        <f t="shared" si="1"/>
        <v>19306.800000000003</v>
      </c>
      <c r="J26" t="s">
        <v>28</v>
      </c>
      <c r="K26" s="1">
        <f t="shared" si="2"/>
        <v>38613.600000000006</v>
      </c>
    </row>
    <row r="27" spans="1:11" x14ac:dyDescent="0.35">
      <c r="A27">
        <v>867244</v>
      </c>
      <c r="B27" s="7">
        <v>44972</v>
      </c>
      <c r="C27" t="s">
        <v>12</v>
      </c>
      <c r="D27" t="s">
        <v>21</v>
      </c>
      <c r="E27">
        <v>2</v>
      </c>
      <c r="F27" s="1">
        <v>287283</v>
      </c>
      <c r="G27" s="1">
        <v>344739.6</v>
      </c>
      <c r="H27" s="1">
        <f t="shared" si="0"/>
        <v>689479.2</v>
      </c>
      <c r="I27" s="1">
        <f t="shared" si="1"/>
        <v>57456.599999999977</v>
      </c>
      <c r="J27" t="s">
        <v>24</v>
      </c>
      <c r="K27" s="1">
        <f t="shared" si="2"/>
        <v>114913.19999999995</v>
      </c>
    </row>
    <row r="28" spans="1:11" x14ac:dyDescent="0.35">
      <c r="A28">
        <v>487712</v>
      </c>
      <c r="B28" s="7">
        <v>44973</v>
      </c>
      <c r="C28" t="s">
        <v>15</v>
      </c>
      <c r="D28" t="s">
        <v>20</v>
      </c>
      <c r="E28">
        <v>1</v>
      </c>
      <c r="F28" s="1">
        <v>359329</v>
      </c>
      <c r="G28" s="1">
        <v>431194.8</v>
      </c>
      <c r="H28" s="1">
        <f t="shared" si="0"/>
        <v>431194.8</v>
      </c>
      <c r="I28" s="1">
        <f t="shared" si="1"/>
        <v>71865.799999999988</v>
      </c>
      <c r="J28" t="s">
        <v>27</v>
      </c>
      <c r="K28" s="1">
        <f t="shared" si="2"/>
        <v>71865.799999999988</v>
      </c>
    </row>
    <row r="29" spans="1:11" x14ac:dyDescent="0.35">
      <c r="A29">
        <v>829348</v>
      </c>
      <c r="B29" s="7">
        <v>44974</v>
      </c>
      <c r="C29" t="s">
        <v>12</v>
      </c>
      <c r="D29" t="s">
        <v>19</v>
      </c>
      <c r="E29">
        <v>1</v>
      </c>
      <c r="F29" s="1">
        <v>88890</v>
      </c>
      <c r="G29" s="1">
        <v>106668</v>
      </c>
      <c r="H29" s="1">
        <f t="shared" si="0"/>
        <v>106668</v>
      </c>
      <c r="I29" s="1">
        <f t="shared" si="1"/>
        <v>17778</v>
      </c>
      <c r="J29" t="s">
        <v>22</v>
      </c>
      <c r="K29" s="1">
        <f t="shared" si="2"/>
        <v>17778</v>
      </c>
    </row>
    <row r="30" spans="1:11" x14ac:dyDescent="0.35">
      <c r="A30">
        <v>289500</v>
      </c>
      <c r="B30" s="7">
        <v>44974</v>
      </c>
      <c r="C30" t="s">
        <v>17</v>
      </c>
      <c r="D30" t="s">
        <v>20</v>
      </c>
      <c r="E30">
        <v>2</v>
      </c>
      <c r="F30" s="1">
        <v>350564</v>
      </c>
      <c r="G30" s="1">
        <v>420676.8</v>
      </c>
      <c r="H30" s="1">
        <f t="shared" si="0"/>
        <v>841353.6</v>
      </c>
      <c r="I30" s="1">
        <f t="shared" si="1"/>
        <v>70112.799999999988</v>
      </c>
      <c r="J30" t="s">
        <v>24</v>
      </c>
      <c r="K30" s="1">
        <f t="shared" si="2"/>
        <v>140225.59999999998</v>
      </c>
    </row>
    <row r="31" spans="1:11" x14ac:dyDescent="0.35">
      <c r="A31" s="2">
        <v>17093322.48</v>
      </c>
      <c r="B31" s="7">
        <v>44974</v>
      </c>
      <c r="C31" t="s">
        <v>12</v>
      </c>
      <c r="D31" t="s">
        <v>19</v>
      </c>
      <c r="E31">
        <v>1</v>
      </c>
      <c r="F31" s="1">
        <v>88890</v>
      </c>
      <c r="G31" s="1">
        <v>106668</v>
      </c>
      <c r="H31" s="1">
        <f t="shared" si="0"/>
        <v>106668</v>
      </c>
      <c r="I31" s="1">
        <f t="shared" si="1"/>
        <v>17778</v>
      </c>
      <c r="J31" t="s">
        <v>23</v>
      </c>
      <c r="K31" s="1">
        <f t="shared" si="2"/>
        <v>17778</v>
      </c>
    </row>
    <row r="32" spans="1:11" x14ac:dyDescent="0.35">
      <c r="A32">
        <v>316899</v>
      </c>
      <c r="B32" s="7">
        <v>44974</v>
      </c>
      <c r="C32" t="s">
        <v>14</v>
      </c>
      <c r="D32" t="s">
        <v>20</v>
      </c>
      <c r="E32">
        <v>1</v>
      </c>
      <c r="F32" s="1">
        <v>305884</v>
      </c>
      <c r="G32" s="1">
        <v>367060.8</v>
      </c>
      <c r="H32" s="1">
        <f t="shared" si="0"/>
        <v>367060.8</v>
      </c>
      <c r="I32" s="1">
        <f t="shared" si="1"/>
        <v>61176.799999999988</v>
      </c>
      <c r="J32" t="s">
        <v>24</v>
      </c>
      <c r="K32" s="1">
        <f t="shared" si="2"/>
        <v>61176.799999999988</v>
      </c>
    </row>
    <row r="33" spans="1:11" x14ac:dyDescent="0.35">
      <c r="A33">
        <v>545480</v>
      </c>
      <c r="B33" s="7">
        <v>44975</v>
      </c>
      <c r="C33" t="s">
        <v>13</v>
      </c>
      <c r="D33" t="s">
        <v>19</v>
      </c>
      <c r="E33">
        <v>3</v>
      </c>
      <c r="F33" s="1">
        <v>172922</v>
      </c>
      <c r="G33" s="1">
        <v>207506.4</v>
      </c>
      <c r="H33" s="1">
        <f t="shared" si="0"/>
        <v>622519.19999999995</v>
      </c>
      <c r="I33" s="1">
        <f t="shared" si="1"/>
        <v>34584.399999999994</v>
      </c>
      <c r="J33" t="s">
        <v>22</v>
      </c>
      <c r="K33" s="1">
        <f t="shared" si="2"/>
        <v>103753.19999999998</v>
      </c>
    </row>
    <row r="34" spans="1:11" x14ac:dyDescent="0.35">
      <c r="A34">
        <v>889808</v>
      </c>
      <c r="B34" s="7">
        <v>44975</v>
      </c>
      <c r="C34" t="s">
        <v>15</v>
      </c>
      <c r="D34" t="s">
        <v>20</v>
      </c>
      <c r="E34">
        <v>1</v>
      </c>
      <c r="F34" s="1">
        <v>354536</v>
      </c>
      <c r="G34" s="1">
        <v>425443.2</v>
      </c>
      <c r="H34" s="1">
        <f t="shared" si="0"/>
        <v>425443.2</v>
      </c>
      <c r="I34" s="1">
        <f t="shared" si="1"/>
        <v>70907.200000000012</v>
      </c>
      <c r="J34" t="s">
        <v>23</v>
      </c>
      <c r="K34" s="1">
        <f t="shared" si="2"/>
        <v>70907.200000000012</v>
      </c>
    </row>
    <row r="35" spans="1:11" x14ac:dyDescent="0.35">
      <c r="A35">
        <v>867244</v>
      </c>
      <c r="B35" s="7">
        <v>44976</v>
      </c>
      <c r="C35" t="s">
        <v>11</v>
      </c>
      <c r="D35" t="s">
        <v>21</v>
      </c>
      <c r="E35">
        <v>1</v>
      </c>
      <c r="F35" s="1">
        <v>325181</v>
      </c>
      <c r="G35" s="1">
        <v>390217.2</v>
      </c>
      <c r="H35" s="1">
        <f t="shared" si="0"/>
        <v>390217.2</v>
      </c>
      <c r="I35" s="1">
        <f t="shared" si="1"/>
        <v>65036.200000000012</v>
      </c>
      <c r="J35" t="s">
        <v>27</v>
      </c>
      <c r="K35" s="1">
        <f t="shared" si="2"/>
        <v>65036.200000000012</v>
      </c>
    </row>
    <row r="36" spans="1:11" x14ac:dyDescent="0.35">
      <c r="A36">
        <v>827676</v>
      </c>
      <c r="B36" s="7">
        <v>44980</v>
      </c>
      <c r="C36" t="s">
        <v>17</v>
      </c>
      <c r="D36" t="s">
        <v>19</v>
      </c>
      <c r="E36">
        <v>1</v>
      </c>
      <c r="F36" s="1">
        <v>156295</v>
      </c>
      <c r="G36" s="1">
        <v>187554</v>
      </c>
      <c r="H36" s="1">
        <f t="shared" si="0"/>
        <v>187554</v>
      </c>
      <c r="I36" s="1">
        <f t="shared" si="1"/>
        <v>31259</v>
      </c>
      <c r="J36" t="s">
        <v>22</v>
      </c>
      <c r="K36" s="1">
        <f t="shared" si="2"/>
        <v>31259</v>
      </c>
    </row>
    <row r="37" spans="1:11" x14ac:dyDescent="0.35">
      <c r="A37">
        <v>495395</v>
      </c>
      <c r="B37" s="7">
        <v>44980</v>
      </c>
      <c r="C37" t="s">
        <v>11</v>
      </c>
      <c r="D37" t="s">
        <v>20</v>
      </c>
      <c r="E37">
        <v>1</v>
      </c>
      <c r="F37" s="1">
        <v>132333</v>
      </c>
      <c r="G37" s="1">
        <v>158799.6</v>
      </c>
      <c r="H37" s="1">
        <f t="shared" si="0"/>
        <v>158799.6</v>
      </c>
      <c r="I37" s="1">
        <f t="shared" si="1"/>
        <v>26466.600000000006</v>
      </c>
      <c r="J37" t="s">
        <v>22</v>
      </c>
      <c r="K37" s="1">
        <f t="shared" si="2"/>
        <v>26466.600000000006</v>
      </c>
    </row>
    <row r="38" spans="1:11" x14ac:dyDescent="0.35">
      <c r="A38">
        <v>400965</v>
      </c>
      <c r="B38" s="7">
        <v>44984</v>
      </c>
      <c r="C38" t="s">
        <v>11</v>
      </c>
      <c r="D38" t="s">
        <v>21</v>
      </c>
      <c r="E38">
        <v>1</v>
      </c>
      <c r="F38" s="1">
        <v>264426</v>
      </c>
      <c r="G38" s="1">
        <v>317311.2</v>
      </c>
      <c r="H38" s="1">
        <f t="shared" si="0"/>
        <v>317311.2</v>
      </c>
      <c r="I38" s="1">
        <f t="shared" si="1"/>
        <v>52885.200000000012</v>
      </c>
      <c r="J38" t="s">
        <v>22</v>
      </c>
      <c r="K38" s="1">
        <f t="shared" si="2"/>
        <v>52885.200000000012</v>
      </c>
    </row>
    <row r="39" spans="1:11" x14ac:dyDescent="0.35">
      <c r="A39">
        <v>941729</v>
      </c>
      <c r="B39" s="7">
        <v>44986</v>
      </c>
      <c r="C39" t="s">
        <v>15</v>
      </c>
      <c r="D39" t="s">
        <v>21</v>
      </c>
      <c r="E39">
        <v>1</v>
      </c>
      <c r="F39" s="1">
        <v>209862</v>
      </c>
      <c r="G39" s="1">
        <v>251834.4</v>
      </c>
      <c r="H39" s="1">
        <f t="shared" si="0"/>
        <v>251834.4</v>
      </c>
      <c r="I39" s="1">
        <f t="shared" si="1"/>
        <v>41972.399999999994</v>
      </c>
      <c r="J39" t="s">
        <v>22</v>
      </c>
      <c r="K39" s="1">
        <f t="shared" si="2"/>
        <v>41972.399999999994</v>
      </c>
    </row>
    <row r="40" spans="1:11" x14ac:dyDescent="0.35">
      <c r="A40">
        <v>487240</v>
      </c>
      <c r="B40" s="7">
        <v>44986</v>
      </c>
      <c r="C40" t="s">
        <v>11</v>
      </c>
      <c r="D40" t="s">
        <v>19</v>
      </c>
      <c r="E40">
        <v>1</v>
      </c>
      <c r="F40" s="1">
        <v>249231</v>
      </c>
      <c r="G40" s="1">
        <v>299077.2</v>
      </c>
      <c r="H40" s="1">
        <f t="shared" si="0"/>
        <v>299077.2</v>
      </c>
      <c r="I40" s="1">
        <f t="shared" si="1"/>
        <v>49846.200000000012</v>
      </c>
      <c r="J40" t="s">
        <v>30</v>
      </c>
      <c r="K40" s="1">
        <f t="shared" si="2"/>
        <v>49846.200000000012</v>
      </c>
    </row>
    <row r="41" spans="1:11" x14ac:dyDescent="0.35">
      <c r="A41">
        <v>275931</v>
      </c>
      <c r="B41" s="7">
        <v>44986</v>
      </c>
      <c r="C41" t="s">
        <v>13</v>
      </c>
      <c r="D41" t="s">
        <v>19</v>
      </c>
      <c r="E41">
        <v>1</v>
      </c>
      <c r="F41" s="1">
        <v>189488</v>
      </c>
      <c r="G41" s="1">
        <v>227385.60000000001</v>
      </c>
      <c r="H41" s="1">
        <f t="shared" si="0"/>
        <v>227385.60000000001</v>
      </c>
      <c r="I41" s="1">
        <f t="shared" si="1"/>
        <v>37897.600000000006</v>
      </c>
      <c r="J41" t="s">
        <v>22</v>
      </c>
      <c r="K41" s="1">
        <f t="shared" si="2"/>
        <v>37897.600000000006</v>
      </c>
    </row>
    <row r="42" spans="1:11" x14ac:dyDescent="0.35">
      <c r="A42">
        <v>581262</v>
      </c>
      <c r="B42" s="7">
        <v>44986</v>
      </c>
      <c r="C42" t="s">
        <v>16</v>
      </c>
      <c r="D42" t="s">
        <v>19</v>
      </c>
      <c r="E42">
        <v>1</v>
      </c>
      <c r="F42" s="1">
        <v>358109</v>
      </c>
      <c r="G42" s="1">
        <v>429730.8</v>
      </c>
      <c r="H42" s="1">
        <f t="shared" si="0"/>
        <v>429730.8</v>
      </c>
      <c r="I42" s="1">
        <f t="shared" si="1"/>
        <v>71621.799999999988</v>
      </c>
      <c r="J42" t="s">
        <v>30</v>
      </c>
      <c r="K42" s="1">
        <f t="shared" si="2"/>
        <v>71621.799999999988</v>
      </c>
    </row>
    <row r="43" spans="1:11" x14ac:dyDescent="0.35">
      <c r="A43">
        <v>581262</v>
      </c>
      <c r="B43" s="7">
        <v>44986</v>
      </c>
      <c r="C43" t="s">
        <v>17</v>
      </c>
      <c r="D43" t="s">
        <v>21</v>
      </c>
      <c r="E43">
        <v>1</v>
      </c>
      <c r="F43" s="1">
        <v>224182</v>
      </c>
      <c r="G43" s="1">
        <v>269018.40000000002</v>
      </c>
      <c r="H43" s="1">
        <f t="shared" si="0"/>
        <v>269018.40000000002</v>
      </c>
      <c r="I43" s="1">
        <f t="shared" si="1"/>
        <v>44836.400000000023</v>
      </c>
      <c r="J43" t="s">
        <v>30</v>
      </c>
      <c r="K43" s="1">
        <f t="shared" si="2"/>
        <v>44836.400000000023</v>
      </c>
    </row>
    <row r="44" spans="1:11" x14ac:dyDescent="0.35">
      <c r="A44">
        <v>487240</v>
      </c>
      <c r="B44" s="7">
        <v>44987</v>
      </c>
      <c r="C44" t="s">
        <v>12</v>
      </c>
      <c r="D44" t="s">
        <v>20</v>
      </c>
      <c r="E44">
        <v>1</v>
      </c>
      <c r="F44" s="1">
        <v>97666</v>
      </c>
      <c r="G44" s="1">
        <v>117199.2</v>
      </c>
      <c r="H44" s="1">
        <f t="shared" si="0"/>
        <v>117199.2</v>
      </c>
      <c r="I44" s="1">
        <f t="shared" si="1"/>
        <v>19533.199999999997</v>
      </c>
      <c r="J44" t="s">
        <v>24</v>
      </c>
      <c r="K44" s="1">
        <f t="shared" si="2"/>
        <v>19533.199999999997</v>
      </c>
    </row>
    <row r="45" spans="1:11" x14ac:dyDescent="0.35">
      <c r="A45">
        <v>749712</v>
      </c>
      <c r="B45" s="7">
        <v>44996</v>
      </c>
      <c r="C45" t="s">
        <v>15</v>
      </c>
      <c r="D45" t="s">
        <v>21</v>
      </c>
      <c r="E45">
        <v>4</v>
      </c>
      <c r="F45" s="1">
        <v>209862</v>
      </c>
      <c r="G45" s="1">
        <v>251834.4</v>
      </c>
      <c r="H45" s="1">
        <f t="shared" si="0"/>
        <v>1007337.6</v>
      </c>
      <c r="I45" s="1">
        <f t="shared" si="1"/>
        <v>41972.399999999994</v>
      </c>
      <c r="J45" t="s">
        <v>22</v>
      </c>
      <c r="K45" s="1">
        <f t="shared" si="2"/>
        <v>167889.59999999998</v>
      </c>
    </row>
    <row r="46" spans="1:11" x14ac:dyDescent="0.35">
      <c r="A46" s="2">
        <v>26522599.9097143</v>
      </c>
      <c r="B46" s="7">
        <v>44996</v>
      </c>
      <c r="C46" t="s">
        <v>15</v>
      </c>
      <c r="D46" t="s">
        <v>21</v>
      </c>
      <c r="E46">
        <v>2</v>
      </c>
      <c r="F46" s="1">
        <v>209862</v>
      </c>
      <c r="G46" s="1">
        <v>251834.4</v>
      </c>
      <c r="H46" s="1">
        <f t="shared" si="0"/>
        <v>503668.8</v>
      </c>
      <c r="I46" s="1">
        <f t="shared" si="1"/>
        <v>41972.399999999994</v>
      </c>
      <c r="J46" t="s">
        <v>23</v>
      </c>
      <c r="K46" s="1">
        <f t="shared" si="2"/>
        <v>83944.799999999988</v>
      </c>
    </row>
    <row r="47" spans="1:11" x14ac:dyDescent="0.35">
      <c r="A47">
        <v>737179</v>
      </c>
      <c r="B47" s="7">
        <v>44997</v>
      </c>
      <c r="C47" t="s">
        <v>17</v>
      </c>
      <c r="D47" t="s">
        <v>20</v>
      </c>
      <c r="E47">
        <v>5</v>
      </c>
      <c r="F47" s="1">
        <v>387918</v>
      </c>
      <c r="G47" s="1">
        <v>465501.6</v>
      </c>
      <c r="H47" s="1">
        <f t="shared" si="0"/>
        <v>2327508</v>
      </c>
      <c r="I47" s="1">
        <f t="shared" si="1"/>
        <v>77583.599999999977</v>
      </c>
      <c r="J47" t="s">
        <v>23</v>
      </c>
      <c r="K47" s="1">
        <f t="shared" si="2"/>
        <v>387917.99999999988</v>
      </c>
    </row>
    <row r="48" spans="1:11" x14ac:dyDescent="0.35">
      <c r="A48">
        <v>880441</v>
      </c>
      <c r="B48" s="7">
        <v>44999</v>
      </c>
      <c r="C48" t="s">
        <v>13</v>
      </c>
      <c r="D48" t="s">
        <v>19</v>
      </c>
      <c r="E48">
        <v>1</v>
      </c>
      <c r="F48" s="1">
        <v>338618</v>
      </c>
      <c r="G48" s="1">
        <v>406341.6</v>
      </c>
      <c r="H48" s="1">
        <f t="shared" si="0"/>
        <v>406341.6</v>
      </c>
      <c r="I48" s="1">
        <f t="shared" si="1"/>
        <v>67723.599999999977</v>
      </c>
      <c r="J48" t="s">
        <v>22</v>
      </c>
      <c r="K48" s="1">
        <f t="shared" si="2"/>
        <v>67723.599999999977</v>
      </c>
    </row>
    <row r="49" spans="1:11" x14ac:dyDescent="0.35">
      <c r="A49">
        <v>749712</v>
      </c>
      <c r="B49" s="7">
        <v>44999</v>
      </c>
      <c r="C49" t="s">
        <v>18</v>
      </c>
      <c r="D49" t="s">
        <v>21</v>
      </c>
      <c r="E49">
        <v>1</v>
      </c>
      <c r="F49" s="1">
        <v>299020</v>
      </c>
      <c r="G49" s="1">
        <v>358824</v>
      </c>
      <c r="H49" s="1">
        <f t="shared" si="0"/>
        <v>358824</v>
      </c>
      <c r="I49" s="1">
        <f t="shared" si="1"/>
        <v>59804</v>
      </c>
      <c r="J49" t="s">
        <v>28</v>
      </c>
      <c r="K49" s="1">
        <f t="shared" si="2"/>
        <v>59804</v>
      </c>
    </row>
    <row r="50" spans="1:11" x14ac:dyDescent="0.35">
      <c r="A50">
        <v>982184</v>
      </c>
      <c r="B50" s="7">
        <v>45000</v>
      </c>
      <c r="C50" t="s">
        <v>15</v>
      </c>
      <c r="D50" t="s">
        <v>19</v>
      </c>
      <c r="E50">
        <v>1</v>
      </c>
      <c r="F50" s="1">
        <v>208684</v>
      </c>
      <c r="G50" s="1">
        <v>250420.8</v>
      </c>
      <c r="H50" s="1">
        <f t="shared" si="0"/>
        <v>250420.8</v>
      </c>
      <c r="I50" s="1">
        <f t="shared" si="1"/>
        <v>41736.799999999988</v>
      </c>
      <c r="J50" t="s">
        <v>27</v>
      </c>
      <c r="K50" s="1">
        <f t="shared" si="2"/>
        <v>41736.799999999988</v>
      </c>
    </row>
    <row r="51" spans="1:11" x14ac:dyDescent="0.35">
      <c r="A51">
        <v>379934</v>
      </c>
      <c r="B51" s="7">
        <v>45001</v>
      </c>
      <c r="C51" t="s">
        <v>14</v>
      </c>
      <c r="D51" t="s">
        <v>19</v>
      </c>
      <c r="E51">
        <v>1</v>
      </c>
      <c r="F51" s="1">
        <v>399400</v>
      </c>
      <c r="G51" s="1">
        <v>479280</v>
      </c>
      <c r="H51" s="1">
        <f t="shared" si="0"/>
        <v>479280</v>
      </c>
      <c r="I51" s="1">
        <f t="shared" si="1"/>
        <v>79880</v>
      </c>
      <c r="J51" t="s">
        <v>28</v>
      </c>
      <c r="K51" s="1">
        <f t="shared" si="2"/>
        <v>79880</v>
      </c>
    </row>
    <row r="52" spans="1:11" x14ac:dyDescent="0.35">
      <c r="A52">
        <v>891819</v>
      </c>
      <c r="B52" s="7">
        <v>45009</v>
      </c>
      <c r="C52" t="s">
        <v>16</v>
      </c>
      <c r="D52" t="s">
        <v>19</v>
      </c>
      <c r="E52">
        <v>1</v>
      </c>
      <c r="F52" s="1">
        <v>220059</v>
      </c>
      <c r="G52" s="1">
        <v>264070.8</v>
      </c>
      <c r="H52" s="1">
        <f t="shared" si="0"/>
        <v>264070.8</v>
      </c>
      <c r="I52" s="1">
        <f t="shared" si="1"/>
        <v>44011.799999999988</v>
      </c>
      <c r="J52" t="s">
        <v>24</v>
      </c>
      <c r="K52" s="1">
        <f t="shared" si="2"/>
        <v>44011.799999999988</v>
      </c>
    </row>
    <row r="53" spans="1:11" x14ac:dyDescent="0.35">
      <c r="A53">
        <v>867244</v>
      </c>
      <c r="B53" s="7">
        <v>45011</v>
      </c>
      <c r="C53" t="s">
        <v>13</v>
      </c>
      <c r="D53" t="s">
        <v>20</v>
      </c>
      <c r="E53">
        <v>2</v>
      </c>
      <c r="F53" s="1">
        <v>221672</v>
      </c>
      <c r="G53" s="1">
        <v>266006.40000000002</v>
      </c>
      <c r="H53" s="1">
        <f t="shared" si="0"/>
        <v>532012.80000000005</v>
      </c>
      <c r="I53" s="1">
        <f t="shared" si="1"/>
        <v>44334.400000000023</v>
      </c>
      <c r="J53" t="s">
        <v>23</v>
      </c>
      <c r="K53" s="1">
        <f t="shared" si="2"/>
        <v>88668.800000000047</v>
      </c>
    </row>
    <row r="54" spans="1:11" x14ac:dyDescent="0.35">
      <c r="A54" s="2">
        <v>18133143.84</v>
      </c>
      <c r="B54" s="7">
        <v>45011</v>
      </c>
      <c r="C54" t="s">
        <v>13</v>
      </c>
      <c r="D54" t="s">
        <v>20</v>
      </c>
      <c r="E54">
        <v>1</v>
      </c>
      <c r="F54" s="1">
        <v>221672</v>
      </c>
      <c r="G54" s="1">
        <v>266006.40000000002</v>
      </c>
      <c r="H54" s="1">
        <f t="shared" si="0"/>
        <v>266006.40000000002</v>
      </c>
      <c r="I54" s="1">
        <f t="shared" si="1"/>
        <v>44334.400000000023</v>
      </c>
      <c r="J54" t="s">
        <v>22</v>
      </c>
      <c r="K54" s="1">
        <f t="shared" si="2"/>
        <v>44334.400000000023</v>
      </c>
    </row>
    <row r="55" spans="1:11" x14ac:dyDescent="0.35">
      <c r="A55">
        <v>708874</v>
      </c>
      <c r="B55" s="7">
        <v>45014</v>
      </c>
      <c r="C55" t="s">
        <v>16</v>
      </c>
      <c r="D55" t="s">
        <v>20</v>
      </c>
      <c r="E55">
        <v>5</v>
      </c>
      <c r="F55" s="1">
        <v>398358</v>
      </c>
      <c r="G55" s="1">
        <v>478029.6</v>
      </c>
      <c r="H55" s="1">
        <f t="shared" si="0"/>
        <v>2390148</v>
      </c>
      <c r="I55" s="1">
        <f t="shared" si="1"/>
        <v>79671.599999999977</v>
      </c>
      <c r="J55" t="s">
        <v>22</v>
      </c>
      <c r="K55" s="1">
        <f t="shared" si="2"/>
        <v>398357.99999999988</v>
      </c>
    </row>
    <row r="56" spans="1:11" x14ac:dyDescent="0.35">
      <c r="A56">
        <v>227846</v>
      </c>
      <c r="B56" s="7">
        <v>45014</v>
      </c>
      <c r="C56" t="s">
        <v>14</v>
      </c>
      <c r="D56" t="s">
        <v>19</v>
      </c>
      <c r="E56">
        <v>2</v>
      </c>
      <c r="F56" s="1">
        <v>399400</v>
      </c>
      <c r="G56" s="1">
        <v>479280</v>
      </c>
      <c r="H56" s="1">
        <f t="shared" si="0"/>
        <v>958560</v>
      </c>
      <c r="I56" s="1">
        <f t="shared" si="1"/>
        <v>79880</v>
      </c>
      <c r="J56" t="s">
        <v>22</v>
      </c>
      <c r="K56" s="1">
        <f t="shared" si="2"/>
        <v>159760</v>
      </c>
    </row>
    <row r="57" spans="1:11" x14ac:dyDescent="0.35">
      <c r="A57">
        <v>487240</v>
      </c>
      <c r="B57" s="7">
        <v>45015</v>
      </c>
      <c r="C57" t="s">
        <v>18</v>
      </c>
      <c r="D57" t="s">
        <v>19</v>
      </c>
      <c r="E57">
        <v>2</v>
      </c>
      <c r="F57" s="1">
        <v>218767</v>
      </c>
      <c r="G57" s="1">
        <v>262520.40000000002</v>
      </c>
      <c r="H57" s="1">
        <f t="shared" si="0"/>
        <v>525040.80000000005</v>
      </c>
      <c r="I57" s="1">
        <f t="shared" si="1"/>
        <v>43753.400000000023</v>
      </c>
      <c r="J57" t="s">
        <v>22</v>
      </c>
      <c r="K57" s="1">
        <f t="shared" si="2"/>
        <v>87506.800000000047</v>
      </c>
    </row>
    <row r="58" spans="1:11" x14ac:dyDescent="0.35">
      <c r="A58">
        <v>463040</v>
      </c>
      <c r="B58" s="7">
        <v>45015</v>
      </c>
      <c r="C58" t="s">
        <v>16</v>
      </c>
      <c r="D58" t="s">
        <v>19</v>
      </c>
      <c r="E58">
        <v>2</v>
      </c>
      <c r="F58" s="1">
        <v>358109</v>
      </c>
      <c r="G58" s="1">
        <v>429730.8</v>
      </c>
      <c r="H58" s="1">
        <f t="shared" si="0"/>
        <v>859461.6</v>
      </c>
      <c r="I58" s="1">
        <f t="shared" si="1"/>
        <v>71621.799999999988</v>
      </c>
      <c r="J58" t="s">
        <v>23</v>
      </c>
      <c r="K58" s="1">
        <f t="shared" si="2"/>
        <v>143243.59999999998</v>
      </c>
    </row>
    <row r="59" spans="1:11" x14ac:dyDescent="0.35">
      <c r="A59" s="2">
        <v>23543468.5697143</v>
      </c>
      <c r="B59" s="7">
        <v>45015</v>
      </c>
      <c r="C59" t="s">
        <v>18</v>
      </c>
      <c r="D59" t="s">
        <v>19</v>
      </c>
      <c r="E59">
        <v>2</v>
      </c>
      <c r="F59" s="1">
        <v>218767</v>
      </c>
      <c r="G59" s="1">
        <v>262520.40000000002</v>
      </c>
      <c r="H59" s="1">
        <f t="shared" si="0"/>
        <v>525040.80000000005</v>
      </c>
      <c r="I59" s="1">
        <f t="shared" si="1"/>
        <v>43753.400000000023</v>
      </c>
      <c r="J59" t="s">
        <v>23</v>
      </c>
      <c r="K59" s="1">
        <f t="shared" si="2"/>
        <v>87506.800000000047</v>
      </c>
    </row>
    <row r="60" spans="1:11" x14ac:dyDescent="0.35">
      <c r="A60">
        <v>970460</v>
      </c>
      <c r="B60" s="7">
        <v>45017</v>
      </c>
      <c r="C60" t="s">
        <v>11</v>
      </c>
      <c r="D60" t="s">
        <v>19</v>
      </c>
      <c r="E60">
        <v>1</v>
      </c>
      <c r="F60" s="1">
        <v>175982</v>
      </c>
      <c r="G60" s="1">
        <v>211178.4</v>
      </c>
      <c r="H60" s="1">
        <f t="shared" si="0"/>
        <v>211178.4</v>
      </c>
      <c r="I60" s="1">
        <f t="shared" si="1"/>
        <v>35196.399999999994</v>
      </c>
      <c r="J60" t="s">
        <v>22</v>
      </c>
      <c r="K60" s="1">
        <f t="shared" si="2"/>
        <v>35196.399999999994</v>
      </c>
    </row>
    <row r="61" spans="1:11" x14ac:dyDescent="0.35">
      <c r="A61" s="2">
        <v>4132328.88</v>
      </c>
      <c r="B61" s="7">
        <v>45017</v>
      </c>
      <c r="C61" t="s">
        <v>12</v>
      </c>
      <c r="D61" t="s">
        <v>21</v>
      </c>
      <c r="E61">
        <v>1</v>
      </c>
      <c r="F61" s="1">
        <v>303126</v>
      </c>
      <c r="G61" s="1">
        <v>363751.2</v>
      </c>
      <c r="H61" s="1">
        <f t="shared" si="0"/>
        <v>363751.2</v>
      </c>
      <c r="I61" s="1">
        <f t="shared" si="1"/>
        <v>60625.200000000012</v>
      </c>
      <c r="J61" t="s">
        <v>24</v>
      </c>
      <c r="K61" s="1">
        <f t="shared" si="2"/>
        <v>60625.200000000012</v>
      </c>
    </row>
    <row r="62" spans="1:11" x14ac:dyDescent="0.35">
      <c r="A62" s="2">
        <v>5760273.3600000003</v>
      </c>
      <c r="B62" s="7">
        <v>45017</v>
      </c>
      <c r="C62" t="s">
        <v>13</v>
      </c>
      <c r="D62" t="s">
        <v>19</v>
      </c>
      <c r="E62">
        <v>1</v>
      </c>
      <c r="F62" s="1">
        <v>338618</v>
      </c>
      <c r="G62" s="1">
        <v>406341.6</v>
      </c>
      <c r="H62" s="1">
        <f t="shared" si="0"/>
        <v>406341.6</v>
      </c>
      <c r="I62" s="1">
        <f t="shared" si="1"/>
        <v>67723.599999999977</v>
      </c>
      <c r="J62" t="s">
        <v>29</v>
      </c>
      <c r="K62" s="1">
        <f t="shared" si="2"/>
        <v>67723.599999999977</v>
      </c>
    </row>
    <row r="63" spans="1:11" x14ac:dyDescent="0.35">
      <c r="A63">
        <v>204467</v>
      </c>
      <c r="B63" s="7">
        <v>45018</v>
      </c>
      <c r="C63" t="s">
        <v>17</v>
      </c>
      <c r="D63" t="s">
        <v>19</v>
      </c>
      <c r="E63">
        <v>1</v>
      </c>
      <c r="F63" s="1">
        <v>391208</v>
      </c>
      <c r="G63" s="1">
        <v>469449.6</v>
      </c>
      <c r="H63" s="1">
        <f t="shared" si="0"/>
        <v>469449.6</v>
      </c>
      <c r="I63" s="1">
        <f t="shared" si="1"/>
        <v>78241.599999999977</v>
      </c>
      <c r="J63" t="s">
        <v>23</v>
      </c>
      <c r="K63" s="1">
        <f t="shared" si="2"/>
        <v>78241.599999999977</v>
      </c>
    </row>
    <row r="64" spans="1:11" x14ac:dyDescent="0.35">
      <c r="A64" s="2">
        <v>4204808.6400000006</v>
      </c>
      <c r="B64" s="7">
        <v>45018</v>
      </c>
      <c r="C64" t="s">
        <v>18</v>
      </c>
      <c r="D64" t="s">
        <v>21</v>
      </c>
      <c r="E64">
        <v>2</v>
      </c>
      <c r="F64" s="1">
        <v>328307</v>
      </c>
      <c r="G64" s="1">
        <v>393968.4</v>
      </c>
      <c r="H64" s="1">
        <f t="shared" si="0"/>
        <v>787936.8</v>
      </c>
      <c r="I64" s="1">
        <f t="shared" si="1"/>
        <v>65661.400000000023</v>
      </c>
      <c r="J64" t="s">
        <v>25</v>
      </c>
      <c r="K64" s="1">
        <f t="shared" si="2"/>
        <v>131322.80000000005</v>
      </c>
    </row>
    <row r="65" spans="1:11" x14ac:dyDescent="0.35">
      <c r="A65">
        <v>807832</v>
      </c>
      <c r="B65" s="7">
        <v>45022</v>
      </c>
      <c r="C65" t="s">
        <v>18</v>
      </c>
      <c r="D65" t="s">
        <v>21</v>
      </c>
      <c r="E65">
        <v>2</v>
      </c>
      <c r="F65" s="1">
        <v>269078</v>
      </c>
      <c r="G65" s="1">
        <v>322893.59999999998</v>
      </c>
      <c r="H65" s="1">
        <f t="shared" si="0"/>
        <v>645787.19999999995</v>
      </c>
      <c r="I65" s="1">
        <f t="shared" si="1"/>
        <v>53815.599999999977</v>
      </c>
      <c r="J65" t="s">
        <v>23</v>
      </c>
      <c r="K65" s="1">
        <f t="shared" si="2"/>
        <v>107631.19999999995</v>
      </c>
    </row>
    <row r="66" spans="1:11" x14ac:dyDescent="0.35">
      <c r="A66">
        <v>420999</v>
      </c>
      <c r="B66" s="7">
        <v>45026</v>
      </c>
      <c r="C66" t="s">
        <v>12</v>
      </c>
      <c r="D66" t="s">
        <v>21</v>
      </c>
      <c r="E66">
        <v>5</v>
      </c>
      <c r="F66" s="1">
        <v>129262</v>
      </c>
      <c r="G66" s="1">
        <v>155114.4</v>
      </c>
      <c r="H66" s="1">
        <f t="shared" si="0"/>
        <v>775572</v>
      </c>
      <c r="I66" s="1">
        <f t="shared" si="1"/>
        <v>25852.399999999994</v>
      </c>
      <c r="J66" t="s">
        <v>24</v>
      </c>
      <c r="K66" s="1">
        <f t="shared" si="2"/>
        <v>129261.99999999997</v>
      </c>
    </row>
    <row r="67" spans="1:11" x14ac:dyDescent="0.35">
      <c r="A67">
        <v>181106</v>
      </c>
      <c r="B67" s="7">
        <v>45026</v>
      </c>
      <c r="C67" t="s">
        <v>18</v>
      </c>
      <c r="D67" t="s">
        <v>21</v>
      </c>
      <c r="E67">
        <v>1</v>
      </c>
      <c r="F67" s="1">
        <v>366974</v>
      </c>
      <c r="G67" s="1">
        <v>440368.8</v>
      </c>
      <c r="H67" s="1">
        <f t="shared" ref="H67:H130" si="3">G67*E67</f>
        <v>440368.8</v>
      </c>
      <c r="I67" s="1">
        <f t="shared" ref="I67:I130" si="4">G67-F67</f>
        <v>73394.799999999988</v>
      </c>
      <c r="J67" t="s">
        <v>22</v>
      </c>
      <c r="K67" s="1">
        <f t="shared" ref="K67:K130" si="5">(G67-F67)*E67</f>
        <v>73394.799999999988</v>
      </c>
    </row>
    <row r="68" spans="1:11" x14ac:dyDescent="0.35">
      <c r="A68" s="2">
        <v>3946853.28</v>
      </c>
      <c r="B68" s="7">
        <v>45030</v>
      </c>
      <c r="C68" t="s">
        <v>14</v>
      </c>
      <c r="D68" t="s">
        <v>20</v>
      </c>
      <c r="E68">
        <v>5</v>
      </c>
      <c r="F68" s="1">
        <v>207096</v>
      </c>
      <c r="G68" s="1">
        <v>248515.20000000001</v>
      </c>
      <c r="H68" s="1">
        <f t="shared" si="3"/>
        <v>1242576</v>
      </c>
      <c r="I68" s="1">
        <f t="shared" si="4"/>
        <v>41419.200000000012</v>
      </c>
      <c r="J68" t="s">
        <v>29</v>
      </c>
      <c r="K68" s="1">
        <f t="shared" si="5"/>
        <v>207096.00000000006</v>
      </c>
    </row>
    <row r="69" spans="1:11" x14ac:dyDescent="0.35">
      <c r="A69">
        <v>889808</v>
      </c>
      <c r="B69" s="7">
        <v>45032</v>
      </c>
      <c r="C69" t="s">
        <v>14</v>
      </c>
      <c r="D69" t="s">
        <v>19</v>
      </c>
      <c r="E69">
        <v>1</v>
      </c>
      <c r="F69" s="1">
        <v>202796</v>
      </c>
      <c r="G69" s="1">
        <v>243355.2</v>
      </c>
      <c r="H69" s="1">
        <f t="shared" si="3"/>
        <v>243355.2</v>
      </c>
      <c r="I69" s="1">
        <f t="shared" si="4"/>
        <v>40559.200000000012</v>
      </c>
      <c r="J69" t="s">
        <v>22</v>
      </c>
      <c r="K69" s="1">
        <f t="shared" si="5"/>
        <v>40559.200000000012</v>
      </c>
    </row>
    <row r="70" spans="1:11" x14ac:dyDescent="0.35">
      <c r="A70" s="2">
        <v>16110431.52</v>
      </c>
      <c r="B70" s="7">
        <v>45032</v>
      </c>
      <c r="C70" t="s">
        <v>14</v>
      </c>
      <c r="D70" t="s">
        <v>19</v>
      </c>
      <c r="E70">
        <v>5</v>
      </c>
      <c r="F70" s="1">
        <v>202796</v>
      </c>
      <c r="G70" s="1">
        <v>243355.2</v>
      </c>
      <c r="H70" s="1">
        <f t="shared" si="3"/>
        <v>1216776</v>
      </c>
      <c r="I70" s="1">
        <f t="shared" si="4"/>
        <v>40559.200000000012</v>
      </c>
      <c r="J70" t="s">
        <v>22</v>
      </c>
      <c r="K70" s="1">
        <f t="shared" si="5"/>
        <v>202796.00000000006</v>
      </c>
    </row>
    <row r="71" spans="1:11" x14ac:dyDescent="0.35">
      <c r="A71" s="2">
        <v>3608991.6</v>
      </c>
      <c r="B71" s="7">
        <v>45032</v>
      </c>
      <c r="C71" t="s">
        <v>15</v>
      </c>
      <c r="D71" t="s">
        <v>19</v>
      </c>
      <c r="E71">
        <v>1</v>
      </c>
      <c r="F71" s="1">
        <v>296428</v>
      </c>
      <c r="G71" s="1">
        <v>355713.6</v>
      </c>
      <c r="H71" s="1">
        <f t="shared" si="3"/>
        <v>355713.6</v>
      </c>
      <c r="I71" s="1">
        <f t="shared" si="4"/>
        <v>59285.599999999977</v>
      </c>
      <c r="J71" t="s">
        <v>28</v>
      </c>
      <c r="K71" s="1">
        <f t="shared" si="5"/>
        <v>59285.599999999977</v>
      </c>
    </row>
    <row r="72" spans="1:11" x14ac:dyDescent="0.35">
      <c r="A72" s="2">
        <v>3505046.4</v>
      </c>
      <c r="B72" s="7">
        <v>45034</v>
      </c>
      <c r="C72" t="s">
        <v>16</v>
      </c>
      <c r="D72" t="s">
        <v>20</v>
      </c>
      <c r="E72">
        <v>1</v>
      </c>
      <c r="F72" s="1">
        <v>334002</v>
      </c>
      <c r="G72" s="1">
        <v>400802.4</v>
      </c>
      <c r="H72" s="1">
        <f t="shared" si="3"/>
        <v>400802.4</v>
      </c>
      <c r="I72" s="1">
        <f t="shared" si="4"/>
        <v>66800.400000000023</v>
      </c>
      <c r="J72" t="s">
        <v>27</v>
      </c>
      <c r="K72" s="1">
        <f t="shared" si="5"/>
        <v>66800.400000000023</v>
      </c>
    </row>
    <row r="73" spans="1:11" x14ac:dyDescent="0.35">
      <c r="A73" s="2">
        <v>3860497.44</v>
      </c>
      <c r="B73" s="7">
        <v>45035</v>
      </c>
      <c r="C73" t="s">
        <v>17</v>
      </c>
      <c r="D73" t="s">
        <v>21</v>
      </c>
      <c r="E73">
        <v>1</v>
      </c>
      <c r="F73" s="1">
        <v>128585</v>
      </c>
      <c r="G73" s="1">
        <v>154302</v>
      </c>
      <c r="H73" s="1">
        <f t="shared" si="3"/>
        <v>154302</v>
      </c>
      <c r="I73" s="1">
        <f t="shared" si="4"/>
        <v>25717</v>
      </c>
      <c r="J73" t="s">
        <v>26</v>
      </c>
      <c r="K73" s="1">
        <f t="shared" si="5"/>
        <v>25717</v>
      </c>
    </row>
    <row r="74" spans="1:11" x14ac:dyDescent="0.35">
      <c r="A74">
        <v>316899</v>
      </c>
      <c r="B74" s="7">
        <v>45042</v>
      </c>
      <c r="C74" t="s">
        <v>15</v>
      </c>
      <c r="D74" t="s">
        <v>19</v>
      </c>
      <c r="E74">
        <v>1</v>
      </c>
      <c r="F74" s="1">
        <v>296428</v>
      </c>
      <c r="G74" s="1">
        <v>355713.6</v>
      </c>
      <c r="H74" s="1">
        <f t="shared" si="3"/>
        <v>355713.6</v>
      </c>
      <c r="I74" s="1">
        <f t="shared" si="4"/>
        <v>59285.599999999977</v>
      </c>
      <c r="J74" t="s">
        <v>22</v>
      </c>
      <c r="K74" s="1">
        <f t="shared" si="5"/>
        <v>59285.599999999977</v>
      </c>
    </row>
    <row r="75" spans="1:11" x14ac:dyDescent="0.35">
      <c r="A75" s="2">
        <v>23771082.48</v>
      </c>
      <c r="B75" s="7">
        <v>45042</v>
      </c>
      <c r="C75" t="s">
        <v>15</v>
      </c>
      <c r="D75" t="s">
        <v>19</v>
      </c>
      <c r="E75">
        <v>5</v>
      </c>
      <c r="F75" s="1">
        <v>296428</v>
      </c>
      <c r="G75" s="1">
        <v>355713.6</v>
      </c>
      <c r="H75" s="1">
        <f t="shared" si="3"/>
        <v>1778568</v>
      </c>
      <c r="I75" s="1">
        <f t="shared" si="4"/>
        <v>59285.599999999977</v>
      </c>
      <c r="J75" t="s">
        <v>23</v>
      </c>
      <c r="K75" s="1">
        <f t="shared" si="5"/>
        <v>296427.99999999988</v>
      </c>
    </row>
    <row r="76" spans="1:11" x14ac:dyDescent="0.35">
      <c r="A76">
        <v>990095</v>
      </c>
      <c r="B76" s="7">
        <v>45044</v>
      </c>
      <c r="C76" t="s">
        <v>13</v>
      </c>
      <c r="D76" t="s">
        <v>20</v>
      </c>
      <c r="E76">
        <v>1</v>
      </c>
      <c r="F76" s="1">
        <v>226699</v>
      </c>
      <c r="G76" s="1">
        <v>272038.8</v>
      </c>
      <c r="H76" s="1">
        <f t="shared" si="3"/>
        <v>272038.8</v>
      </c>
      <c r="I76" s="1">
        <f t="shared" si="4"/>
        <v>45339.799999999988</v>
      </c>
      <c r="J76" t="s">
        <v>22</v>
      </c>
      <c r="K76" s="1">
        <f t="shared" si="5"/>
        <v>45339.799999999988</v>
      </c>
    </row>
    <row r="77" spans="1:11" x14ac:dyDescent="0.35">
      <c r="A77">
        <v>989140</v>
      </c>
      <c r="B77" s="7">
        <v>45046</v>
      </c>
      <c r="C77" t="s">
        <v>14</v>
      </c>
      <c r="D77" t="s">
        <v>20</v>
      </c>
      <c r="E77">
        <v>1</v>
      </c>
      <c r="F77" s="1">
        <v>397252</v>
      </c>
      <c r="G77" s="1">
        <v>476702.4</v>
      </c>
      <c r="H77" s="1">
        <f t="shared" si="3"/>
        <v>476702.4</v>
      </c>
      <c r="I77" s="1">
        <f t="shared" si="4"/>
        <v>79450.400000000023</v>
      </c>
      <c r="J77" t="s">
        <v>24</v>
      </c>
      <c r="K77" s="1">
        <f t="shared" si="5"/>
        <v>79450.400000000023</v>
      </c>
    </row>
    <row r="78" spans="1:11" x14ac:dyDescent="0.35">
      <c r="A78" s="2">
        <v>6827774.1600000001</v>
      </c>
      <c r="B78" s="7">
        <v>45047</v>
      </c>
      <c r="C78" t="s">
        <v>11</v>
      </c>
      <c r="D78" t="s">
        <v>21</v>
      </c>
      <c r="E78">
        <v>1</v>
      </c>
      <c r="F78" s="1">
        <v>103047</v>
      </c>
      <c r="G78" s="1">
        <v>123656.4</v>
      </c>
      <c r="H78" s="1">
        <f t="shared" si="3"/>
        <v>123656.4</v>
      </c>
      <c r="I78" s="1">
        <f t="shared" si="4"/>
        <v>20609.399999999994</v>
      </c>
      <c r="J78" t="s">
        <v>28</v>
      </c>
      <c r="K78" s="1">
        <f t="shared" si="5"/>
        <v>20609.399999999994</v>
      </c>
    </row>
    <row r="79" spans="1:11" x14ac:dyDescent="0.35">
      <c r="A79" s="2">
        <v>5785106.1600000001</v>
      </c>
      <c r="B79" s="7">
        <v>45047</v>
      </c>
      <c r="C79" t="s">
        <v>12</v>
      </c>
      <c r="D79" t="s">
        <v>21</v>
      </c>
      <c r="E79">
        <v>1</v>
      </c>
      <c r="F79" s="1">
        <v>129262</v>
      </c>
      <c r="G79" s="1">
        <v>155114.4</v>
      </c>
      <c r="H79" s="1">
        <f t="shared" si="3"/>
        <v>155114.4</v>
      </c>
      <c r="I79" s="1">
        <f t="shared" si="4"/>
        <v>25852.399999999994</v>
      </c>
      <c r="J79" t="s">
        <v>22</v>
      </c>
      <c r="K79" s="1">
        <f t="shared" si="5"/>
        <v>25852.399999999994</v>
      </c>
    </row>
    <row r="80" spans="1:11" x14ac:dyDescent="0.35">
      <c r="A80" s="2">
        <v>9971635.1999999993</v>
      </c>
      <c r="B80" s="7">
        <v>45047</v>
      </c>
      <c r="C80" t="s">
        <v>13</v>
      </c>
      <c r="D80" t="s">
        <v>19</v>
      </c>
      <c r="E80">
        <v>2</v>
      </c>
      <c r="F80" s="1">
        <v>213376</v>
      </c>
      <c r="G80" s="1">
        <v>256051.20000000001</v>
      </c>
      <c r="H80" s="1">
        <f t="shared" si="3"/>
        <v>512102.40000000002</v>
      </c>
      <c r="I80" s="1">
        <f t="shared" si="4"/>
        <v>42675.200000000012</v>
      </c>
      <c r="J80" t="s">
        <v>25</v>
      </c>
      <c r="K80" s="1">
        <f t="shared" si="5"/>
        <v>85350.400000000023</v>
      </c>
    </row>
    <row r="81" spans="1:11" x14ac:dyDescent="0.35">
      <c r="A81">
        <v>491196</v>
      </c>
      <c r="B81" s="7">
        <v>45048</v>
      </c>
      <c r="C81" t="s">
        <v>12</v>
      </c>
      <c r="D81" t="s">
        <v>19</v>
      </c>
      <c r="E81">
        <v>1</v>
      </c>
      <c r="F81" s="1">
        <v>235810</v>
      </c>
      <c r="G81" s="1">
        <v>282972</v>
      </c>
      <c r="H81" s="1">
        <f t="shared" si="3"/>
        <v>282972</v>
      </c>
      <c r="I81" s="1">
        <f t="shared" si="4"/>
        <v>47162</v>
      </c>
      <c r="J81" t="s">
        <v>22</v>
      </c>
      <c r="K81" s="1">
        <f t="shared" si="5"/>
        <v>47162</v>
      </c>
    </row>
    <row r="82" spans="1:11" x14ac:dyDescent="0.35">
      <c r="A82" s="2">
        <v>14573255.52</v>
      </c>
      <c r="B82" s="7">
        <v>45048</v>
      </c>
      <c r="C82" t="s">
        <v>12</v>
      </c>
      <c r="D82" t="s">
        <v>19</v>
      </c>
      <c r="E82">
        <v>1</v>
      </c>
      <c r="F82" s="1">
        <v>235810</v>
      </c>
      <c r="G82" s="1">
        <v>282972</v>
      </c>
      <c r="H82" s="1">
        <f t="shared" si="3"/>
        <v>282972</v>
      </c>
      <c r="I82" s="1">
        <f t="shared" si="4"/>
        <v>47162</v>
      </c>
      <c r="J82" t="s">
        <v>23</v>
      </c>
      <c r="K82" s="1">
        <f t="shared" si="5"/>
        <v>47162</v>
      </c>
    </row>
    <row r="83" spans="1:11" x14ac:dyDescent="0.35">
      <c r="A83" s="2">
        <v>4476467.04</v>
      </c>
      <c r="B83" s="7">
        <v>45048</v>
      </c>
      <c r="C83" t="s">
        <v>16</v>
      </c>
      <c r="D83" t="s">
        <v>19</v>
      </c>
      <c r="E83">
        <v>1</v>
      </c>
      <c r="F83" s="1">
        <v>313576</v>
      </c>
      <c r="G83" s="1">
        <v>376291.2</v>
      </c>
      <c r="H83" s="1">
        <f t="shared" si="3"/>
        <v>376291.2</v>
      </c>
      <c r="I83" s="1">
        <f t="shared" si="4"/>
        <v>62715.200000000012</v>
      </c>
      <c r="J83" t="s">
        <v>24</v>
      </c>
      <c r="K83" s="1">
        <f t="shared" si="5"/>
        <v>62715.200000000012</v>
      </c>
    </row>
    <row r="84" spans="1:11" x14ac:dyDescent="0.35">
      <c r="A84" s="2">
        <v>4484890.08</v>
      </c>
      <c r="B84" s="7">
        <v>45049</v>
      </c>
      <c r="C84" t="s">
        <v>14</v>
      </c>
      <c r="D84" t="s">
        <v>19</v>
      </c>
      <c r="E84">
        <v>2</v>
      </c>
      <c r="F84" s="1">
        <v>140016</v>
      </c>
      <c r="G84" s="1">
        <v>168019.20000000001</v>
      </c>
      <c r="H84" s="1">
        <f t="shared" si="3"/>
        <v>336038.40000000002</v>
      </c>
      <c r="I84" s="1">
        <f t="shared" si="4"/>
        <v>28003.200000000012</v>
      </c>
      <c r="J84" t="s">
        <v>28</v>
      </c>
      <c r="K84" s="1">
        <f t="shared" si="5"/>
        <v>56006.400000000023</v>
      </c>
    </row>
    <row r="85" spans="1:11" x14ac:dyDescent="0.35">
      <c r="A85" s="2">
        <v>4326639.6000000006</v>
      </c>
      <c r="B85" s="7">
        <v>45050</v>
      </c>
      <c r="C85" t="s">
        <v>15</v>
      </c>
      <c r="D85" t="s">
        <v>19</v>
      </c>
      <c r="E85">
        <v>1</v>
      </c>
      <c r="F85" s="1">
        <v>106959</v>
      </c>
      <c r="G85" s="1">
        <v>128350.8</v>
      </c>
      <c r="H85" s="1">
        <f t="shared" si="3"/>
        <v>128350.8</v>
      </c>
      <c r="I85" s="1">
        <f t="shared" si="4"/>
        <v>21391.800000000003</v>
      </c>
      <c r="J85" t="s">
        <v>22</v>
      </c>
      <c r="K85" s="1">
        <f t="shared" si="5"/>
        <v>21391.800000000003</v>
      </c>
    </row>
    <row r="86" spans="1:11" x14ac:dyDescent="0.35">
      <c r="A86" s="2">
        <v>18729647.52</v>
      </c>
      <c r="B86" s="7">
        <v>45054</v>
      </c>
      <c r="C86" t="s">
        <v>17</v>
      </c>
      <c r="D86" t="s">
        <v>19</v>
      </c>
      <c r="E86">
        <v>1</v>
      </c>
      <c r="F86" s="1">
        <v>250838</v>
      </c>
      <c r="G86" s="1">
        <v>301005.59999999998</v>
      </c>
      <c r="H86" s="1">
        <f t="shared" si="3"/>
        <v>301005.59999999998</v>
      </c>
      <c r="I86" s="1">
        <f t="shared" si="4"/>
        <v>50167.599999999977</v>
      </c>
      <c r="J86" t="s">
        <v>22</v>
      </c>
      <c r="K86" s="1">
        <f t="shared" si="5"/>
        <v>50167.599999999977</v>
      </c>
    </row>
    <row r="87" spans="1:11" x14ac:dyDescent="0.35">
      <c r="A87">
        <v>900558</v>
      </c>
      <c r="B87" s="7">
        <v>45054</v>
      </c>
      <c r="C87" t="s">
        <v>13</v>
      </c>
      <c r="D87" t="s">
        <v>20</v>
      </c>
      <c r="E87">
        <v>1</v>
      </c>
      <c r="F87" s="1">
        <v>331458</v>
      </c>
      <c r="G87" s="1">
        <v>397749.6</v>
      </c>
      <c r="H87" s="1">
        <f t="shared" si="3"/>
        <v>397749.6</v>
      </c>
      <c r="I87" s="1">
        <f t="shared" si="4"/>
        <v>66291.599999999977</v>
      </c>
      <c r="J87" t="s">
        <v>24</v>
      </c>
      <c r="K87" s="1">
        <f t="shared" si="5"/>
        <v>66291.599999999977</v>
      </c>
    </row>
    <row r="88" spans="1:11" x14ac:dyDescent="0.35">
      <c r="A88">
        <v>274933</v>
      </c>
      <c r="B88" s="7">
        <v>45054</v>
      </c>
      <c r="C88" t="s">
        <v>18</v>
      </c>
      <c r="D88" t="s">
        <v>19</v>
      </c>
      <c r="E88">
        <v>4</v>
      </c>
      <c r="F88" s="1">
        <v>209019</v>
      </c>
      <c r="G88" s="1">
        <v>250822.8</v>
      </c>
      <c r="H88" s="1">
        <f t="shared" si="3"/>
        <v>1003291.2</v>
      </c>
      <c r="I88" s="1">
        <f t="shared" si="4"/>
        <v>41803.799999999988</v>
      </c>
      <c r="J88" t="s">
        <v>22</v>
      </c>
      <c r="K88" s="1">
        <f t="shared" si="5"/>
        <v>167215.19999999995</v>
      </c>
    </row>
    <row r="89" spans="1:11" x14ac:dyDescent="0.35">
      <c r="A89">
        <v>867817</v>
      </c>
      <c r="B89" s="7">
        <v>45055</v>
      </c>
      <c r="C89" t="s">
        <v>16</v>
      </c>
      <c r="D89" t="s">
        <v>20</v>
      </c>
      <c r="E89">
        <v>4</v>
      </c>
      <c r="F89" s="1">
        <v>243823</v>
      </c>
      <c r="G89" s="1">
        <v>292587.59999999998</v>
      </c>
      <c r="H89" s="1">
        <f t="shared" si="3"/>
        <v>1170350.3999999999</v>
      </c>
      <c r="I89" s="1">
        <f t="shared" si="4"/>
        <v>48764.599999999977</v>
      </c>
      <c r="J89" t="s">
        <v>22</v>
      </c>
      <c r="K89" s="1">
        <f t="shared" si="5"/>
        <v>195058.39999999991</v>
      </c>
    </row>
    <row r="90" spans="1:11" x14ac:dyDescent="0.35">
      <c r="A90">
        <v>186655</v>
      </c>
      <c r="B90" s="7">
        <v>45055</v>
      </c>
      <c r="C90" t="s">
        <v>15</v>
      </c>
      <c r="D90" t="s">
        <v>19</v>
      </c>
      <c r="E90">
        <v>1</v>
      </c>
      <c r="F90" s="1">
        <v>119754</v>
      </c>
      <c r="G90" s="1">
        <v>143704.79999999999</v>
      </c>
      <c r="H90" s="1">
        <f t="shared" si="3"/>
        <v>143704.79999999999</v>
      </c>
      <c r="I90" s="1">
        <f t="shared" si="4"/>
        <v>23950.799999999988</v>
      </c>
      <c r="J90" t="s">
        <v>22</v>
      </c>
      <c r="K90" s="1">
        <f t="shared" si="5"/>
        <v>23950.799999999988</v>
      </c>
    </row>
    <row r="91" spans="1:11" x14ac:dyDescent="0.35">
      <c r="A91">
        <v>849768</v>
      </c>
      <c r="B91" s="7">
        <v>45055</v>
      </c>
      <c r="C91" t="s">
        <v>16</v>
      </c>
      <c r="D91" t="s">
        <v>19</v>
      </c>
      <c r="E91">
        <v>4</v>
      </c>
      <c r="F91" s="1">
        <v>218983</v>
      </c>
      <c r="G91" s="1">
        <v>262779.59999999998</v>
      </c>
      <c r="H91" s="1">
        <f t="shared" si="3"/>
        <v>1051118.3999999999</v>
      </c>
      <c r="I91" s="1">
        <f t="shared" si="4"/>
        <v>43796.599999999977</v>
      </c>
      <c r="J91" t="s">
        <v>22</v>
      </c>
      <c r="K91" s="1">
        <f t="shared" si="5"/>
        <v>175186.39999999991</v>
      </c>
    </row>
    <row r="92" spans="1:11" x14ac:dyDescent="0.35">
      <c r="A92" s="2">
        <v>5606503.2000000002</v>
      </c>
      <c r="B92" s="7">
        <v>45056</v>
      </c>
      <c r="C92" t="s">
        <v>17</v>
      </c>
      <c r="D92" t="s">
        <v>19</v>
      </c>
      <c r="E92">
        <v>1</v>
      </c>
      <c r="F92" s="1">
        <v>250838</v>
      </c>
      <c r="G92" s="1">
        <v>301005.59999999998</v>
      </c>
      <c r="H92" s="1">
        <f t="shared" si="3"/>
        <v>301005.59999999998</v>
      </c>
      <c r="I92" s="1">
        <f t="shared" si="4"/>
        <v>50167.599999999977</v>
      </c>
      <c r="J92" t="s">
        <v>25</v>
      </c>
      <c r="K92" s="1">
        <f t="shared" si="5"/>
        <v>50167.599999999977</v>
      </c>
    </row>
    <row r="93" spans="1:11" x14ac:dyDescent="0.35">
      <c r="A93">
        <v>319743</v>
      </c>
      <c r="B93" s="7">
        <v>45058</v>
      </c>
      <c r="C93" t="s">
        <v>11</v>
      </c>
      <c r="D93" t="s">
        <v>20</v>
      </c>
      <c r="E93">
        <v>4</v>
      </c>
      <c r="F93" s="1">
        <v>353246</v>
      </c>
      <c r="G93" s="1">
        <v>423895.2</v>
      </c>
      <c r="H93" s="1">
        <f t="shared" si="3"/>
        <v>1695580.8</v>
      </c>
      <c r="I93" s="1">
        <f t="shared" si="4"/>
        <v>70649.200000000012</v>
      </c>
      <c r="J93" t="s">
        <v>23</v>
      </c>
      <c r="K93" s="1">
        <f t="shared" si="5"/>
        <v>282596.80000000005</v>
      </c>
    </row>
    <row r="94" spans="1:11" x14ac:dyDescent="0.35">
      <c r="A94" s="2">
        <v>5992711.6799999997</v>
      </c>
      <c r="B94" s="7">
        <v>45061</v>
      </c>
      <c r="C94" t="s">
        <v>18</v>
      </c>
      <c r="D94" t="s">
        <v>20</v>
      </c>
      <c r="E94">
        <v>1</v>
      </c>
      <c r="F94" s="1">
        <v>153840</v>
      </c>
      <c r="G94" s="1">
        <v>184608</v>
      </c>
      <c r="H94" s="1">
        <f t="shared" si="3"/>
        <v>184608</v>
      </c>
      <c r="I94" s="1">
        <f t="shared" si="4"/>
        <v>30768</v>
      </c>
      <c r="J94" t="s">
        <v>25</v>
      </c>
      <c r="K94" s="1">
        <f t="shared" si="5"/>
        <v>30768</v>
      </c>
    </row>
    <row r="95" spans="1:11" x14ac:dyDescent="0.35">
      <c r="A95">
        <v>965719</v>
      </c>
      <c r="B95" s="7">
        <v>45068</v>
      </c>
      <c r="C95" t="s">
        <v>17</v>
      </c>
      <c r="D95" t="s">
        <v>19</v>
      </c>
      <c r="E95">
        <v>1</v>
      </c>
      <c r="F95" s="1">
        <v>250838</v>
      </c>
      <c r="G95" s="1">
        <v>301005.59999999998</v>
      </c>
      <c r="H95" s="1">
        <f t="shared" si="3"/>
        <v>301005.59999999998</v>
      </c>
      <c r="I95" s="1">
        <f t="shared" si="4"/>
        <v>50167.599999999977</v>
      </c>
      <c r="J95" t="s">
        <v>23</v>
      </c>
      <c r="K95" s="1">
        <f t="shared" si="5"/>
        <v>50167.599999999977</v>
      </c>
    </row>
    <row r="96" spans="1:11" x14ac:dyDescent="0.35">
      <c r="A96">
        <v>982184</v>
      </c>
      <c r="B96" s="7">
        <v>45070</v>
      </c>
      <c r="C96" t="s">
        <v>15</v>
      </c>
      <c r="D96" t="s">
        <v>21</v>
      </c>
      <c r="E96">
        <v>4</v>
      </c>
      <c r="F96" s="1">
        <v>95729</v>
      </c>
      <c r="G96" s="1">
        <v>114874.8</v>
      </c>
      <c r="H96" s="1">
        <f t="shared" si="3"/>
        <v>459499.2</v>
      </c>
      <c r="I96" s="1">
        <f t="shared" si="4"/>
        <v>19145.800000000003</v>
      </c>
      <c r="J96" t="s">
        <v>22</v>
      </c>
      <c r="K96" s="1">
        <f t="shared" si="5"/>
        <v>76583.200000000012</v>
      </c>
    </row>
    <row r="97" spans="1:11" x14ac:dyDescent="0.35">
      <c r="A97" s="2">
        <v>25245829.335428599</v>
      </c>
      <c r="B97" s="7">
        <v>45070</v>
      </c>
      <c r="C97" t="s">
        <v>15</v>
      </c>
      <c r="D97" t="s">
        <v>21</v>
      </c>
      <c r="E97">
        <v>2</v>
      </c>
      <c r="F97" s="1">
        <v>95729</v>
      </c>
      <c r="G97" s="1">
        <v>114874.8</v>
      </c>
      <c r="H97" s="1">
        <f t="shared" si="3"/>
        <v>229749.6</v>
      </c>
      <c r="I97" s="1">
        <f t="shared" si="4"/>
        <v>19145.800000000003</v>
      </c>
      <c r="J97" t="s">
        <v>22</v>
      </c>
      <c r="K97" s="1">
        <f t="shared" si="5"/>
        <v>38291.600000000006</v>
      </c>
    </row>
    <row r="98" spans="1:11" x14ac:dyDescent="0.35">
      <c r="A98">
        <v>379934</v>
      </c>
      <c r="B98" s="7">
        <v>45074</v>
      </c>
      <c r="C98" t="s">
        <v>16</v>
      </c>
      <c r="D98" t="s">
        <v>19</v>
      </c>
      <c r="E98">
        <v>1</v>
      </c>
      <c r="F98" s="1">
        <v>313576</v>
      </c>
      <c r="G98" s="1">
        <v>376291.2</v>
      </c>
      <c r="H98" s="1">
        <f t="shared" si="3"/>
        <v>376291.2</v>
      </c>
      <c r="I98" s="1">
        <f t="shared" si="4"/>
        <v>62715.200000000012</v>
      </c>
      <c r="J98" t="s">
        <v>24</v>
      </c>
      <c r="K98" s="1">
        <f t="shared" si="5"/>
        <v>62715.200000000012</v>
      </c>
    </row>
    <row r="99" spans="1:11" x14ac:dyDescent="0.35">
      <c r="A99">
        <v>129304</v>
      </c>
      <c r="B99" s="7">
        <v>45074</v>
      </c>
      <c r="C99" t="s">
        <v>17</v>
      </c>
      <c r="D99" t="s">
        <v>19</v>
      </c>
      <c r="E99">
        <v>1</v>
      </c>
      <c r="F99" s="1">
        <v>250838</v>
      </c>
      <c r="G99" s="1">
        <v>301005.59999999998</v>
      </c>
      <c r="H99" s="1">
        <f t="shared" si="3"/>
        <v>301005.59999999998</v>
      </c>
      <c r="I99" s="1">
        <f t="shared" si="4"/>
        <v>50167.599999999977</v>
      </c>
      <c r="J99" t="s">
        <v>23</v>
      </c>
      <c r="K99" s="1">
        <f t="shared" si="5"/>
        <v>50167.599999999977</v>
      </c>
    </row>
    <row r="100" spans="1:11" x14ac:dyDescent="0.35">
      <c r="A100" s="2">
        <v>17117907.359999999</v>
      </c>
      <c r="B100" s="7">
        <v>45074</v>
      </c>
      <c r="C100" t="s">
        <v>17</v>
      </c>
      <c r="D100" t="s">
        <v>19</v>
      </c>
      <c r="E100">
        <v>1</v>
      </c>
      <c r="F100" s="1">
        <v>250838</v>
      </c>
      <c r="G100" s="1">
        <v>301005.59999999998</v>
      </c>
      <c r="H100" s="1">
        <f t="shared" si="3"/>
        <v>301005.59999999998</v>
      </c>
      <c r="I100" s="1">
        <f t="shared" si="4"/>
        <v>50167.599999999977</v>
      </c>
      <c r="J100" t="s">
        <v>23</v>
      </c>
      <c r="K100" s="1">
        <f t="shared" si="5"/>
        <v>50167.599999999977</v>
      </c>
    </row>
    <row r="101" spans="1:11" x14ac:dyDescent="0.35">
      <c r="A101" s="2">
        <v>23969058.761142898</v>
      </c>
      <c r="B101" s="7">
        <v>45074</v>
      </c>
      <c r="C101" t="s">
        <v>17</v>
      </c>
      <c r="D101" t="s">
        <v>19</v>
      </c>
      <c r="E101">
        <v>2</v>
      </c>
      <c r="F101" s="1">
        <v>250838</v>
      </c>
      <c r="G101" s="1">
        <v>301005.59999999998</v>
      </c>
      <c r="H101" s="1">
        <f t="shared" si="3"/>
        <v>602011.19999999995</v>
      </c>
      <c r="I101" s="1">
        <f t="shared" si="4"/>
        <v>50167.599999999977</v>
      </c>
      <c r="J101" t="s">
        <v>22</v>
      </c>
      <c r="K101" s="1">
        <f t="shared" si="5"/>
        <v>100335.19999999995</v>
      </c>
    </row>
    <row r="102" spans="1:11" x14ac:dyDescent="0.35">
      <c r="A102" s="2">
        <v>24820239.144000001</v>
      </c>
      <c r="B102" s="7">
        <v>45074</v>
      </c>
      <c r="C102" t="s">
        <v>16</v>
      </c>
      <c r="D102" t="s">
        <v>19</v>
      </c>
      <c r="E102">
        <v>2</v>
      </c>
      <c r="F102" s="1">
        <v>313576</v>
      </c>
      <c r="G102" s="1">
        <v>376291.2</v>
      </c>
      <c r="H102" s="1">
        <f t="shared" si="3"/>
        <v>752582.4</v>
      </c>
      <c r="I102" s="1">
        <f t="shared" si="4"/>
        <v>62715.200000000012</v>
      </c>
      <c r="J102" t="s">
        <v>22</v>
      </c>
      <c r="K102" s="1">
        <f t="shared" si="5"/>
        <v>125430.40000000002</v>
      </c>
    </row>
    <row r="103" spans="1:11" x14ac:dyDescent="0.35">
      <c r="A103">
        <v>761537</v>
      </c>
      <c r="B103" s="7">
        <v>45075</v>
      </c>
      <c r="C103" t="s">
        <v>16</v>
      </c>
      <c r="D103" t="s">
        <v>20</v>
      </c>
      <c r="E103">
        <v>4</v>
      </c>
      <c r="F103" s="1">
        <v>243823</v>
      </c>
      <c r="G103" s="1">
        <v>292587.59999999998</v>
      </c>
      <c r="H103" s="1">
        <f t="shared" si="3"/>
        <v>1170350.3999999999</v>
      </c>
      <c r="I103" s="1">
        <f t="shared" si="4"/>
        <v>48764.599999999977</v>
      </c>
      <c r="J103" t="s">
        <v>22</v>
      </c>
      <c r="K103" s="1">
        <f t="shared" si="5"/>
        <v>195058.39999999991</v>
      </c>
    </row>
    <row r="104" spans="1:11" x14ac:dyDescent="0.35">
      <c r="A104" s="2">
        <v>23117878.378285699</v>
      </c>
      <c r="B104" s="7">
        <v>45075</v>
      </c>
      <c r="C104" t="s">
        <v>16</v>
      </c>
      <c r="D104" t="s">
        <v>20</v>
      </c>
      <c r="E104">
        <v>2</v>
      </c>
      <c r="F104" s="1">
        <v>243823</v>
      </c>
      <c r="G104" s="1">
        <v>292587.59999999998</v>
      </c>
      <c r="H104" s="1">
        <f t="shared" si="3"/>
        <v>585175.19999999995</v>
      </c>
      <c r="I104" s="1">
        <f t="shared" si="4"/>
        <v>48764.599999999977</v>
      </c>
      <c r="J104" t="s">
        <v>22</v>
      </c>
      <c r="K104" s="1">
        <f t="shared" si="5"/>
        <v>97529.199999999953</v>
      </c>
    </row>
    <row r="105" spans="1:11" x14ac:dyDescent="0.35">
      <c r="A105" s="2">
        <v>26097009.718285698</v>
      </c>
      <c r="B105" s="7">
        <v>45075</v>
      </c>
      <c r="C105" t="s">
        <v>16</v>
      </c>
      <c r="D105" t="s">
        <v>20</v>
      </c>
      <c r="E105">
        <v>2</v>
      </c>
      <c r="F105" s="1">
        <v>243823</v>
      </c>
      <c r="G105" s="1">
        <v>292587.59999999998</v>
      </c>
      <c r="H105" s="1">
        <f t="shared" si="3"/>
        <v>585175.19999999995</v>
      </c>
      <c r="I105" s="1">
        <f t="shared" si="4"/>
        <v>48764.599999999977</v>
      </c>
      <c r="J105" t="s">
        <v>22</v>
      </c>
      <c r="K105" s="1">
        <f t="shared" si="5"/>
        <v>97529.199999999953</v>
      </c>
    </row>
    <row r="106" spans="1:11" x14ac:dyDescent="0.35">
      <c r="A106">
        <v>449815</v>
      </c>
      <c r="B106" s="7">
        <v>45078</v>
      </c>
      <c r="C106" t="s">
        <v>18</v>
      </c>
      <c r="D106" t="s">
        <v>21</v>
      </c>
      <c r="E106">
        <v>1</v>
      </c>
      <c r="F106" s="1">
        <v>372486</v>
      </c>
      <c r="G106" s="1">
        <v>446983.2</v>
      </c>
      <c r="H106" s="1">
        <f t="shared" si="3"/>
        <v>446983.2</v>
      </c>
      <c r="I106" s="1">
        <f t="shared" si="4"/>
        <v>74497.200000000012</v>
      </c>
      <c r="J106" t="s">
        <v>22</v>
      </c>
      <c r="K106" s="1">
        <f t="shared" si="5"/>
        <v>74497.200000000012</v>
      </c>
    </row>
    <row r="107" spans="1:11" x14ac:dyDescent="0.35">
      <c r="A107">
        <v>491196</v>
      </c>
      <c r="B107" s="7">
        <v>45078</v>
      </c>
      <c r="C107" t="s">
        <v>18</v>
      </c>
      <c r="D107" t="s">
        <v>21</v>
      </c>
      <c r="E107">
        <v>1</v>
      </c>
      <c r="F107" s="1">
        <v>372486</v>
      </c>
      <c r="G107" s="1">
        <v>446983.2</v>
      </c>
      <c r="H107" s="1">
        <f t="shared" si="3"/>
        <v>446983.2</v>
      </c>
      <c r="I107" s="1">
        <f t="shared" si="4"/>
        <v>74497.200000000012</v>
      </c>
      <c r="J107" t="s">
        <v>22</v>
      </c>
      <c r="K107" s="1">
        <f t="shared" si="5"/>
        <v>74497.200000000012</v>
      </c>
    </row>
    <row r="108" spans="1:11" x14ac:dyDescent="0.35">
      <c r="A108" s="2">
        <v>9213520.0800000001</v>
      </c>
      <c r="B108" s="7">
        <v>45078</v>
      </c>
      <c r="C108" t="s">
        <v>11</v>
      </c>
      <c r="D108" t="s">
        <v>19</v>
      </c>
      <c r="E108">
        <v>1</v>
      </c>
      <c r="F108" s="1">
        <v>399877</v>
      </c>
      <c r="G108" s="1">
        <v>479852.4</v>
      </c>
      <c r="H108" s="1">
        <f t="shared" si="3"/>
        <v>479852.4</v>
      </c>
      <c r="I108" s="1">
        <f t="shared" si="4"/>
        <v>79975.400000000023</v>
      </c>
      <c r="J108" t="s">
        <v>24</v>
      </c>
      <c r="K108" s="1">
        <f t="shared" si="5"/>
        <v>79975.400000000023</v>
      </c>
    </row>
    <row r="109" spans="1:11" x14ac:dyDescent="0.35">
      <c r="A109" s="2">
        <v>6709961.5199999996</v>
      </c>
      <c r="B109" s="7">
        <v>45078</v>
      </c>
      <c r="C109" t="s">
        <v>12</v>
      </c>
      <c r="D109" t="s">
        <v>20</v>
      </c>
      <c r="E109">
        <v>1</v>
      </c>
      <c r="F109" s="1">
        <v>152172</v>
      </c>
      <c r="G109" s="1">
        <v>182606.4</v>
      </c>
      <c r="H109" s="1">
        <f t="shared" si="3"/>
        <v>182606.4</v>
      </c>
      <c r="I109" s="1">
        <f t="shared" si="4"/>
        <v>30434.399999999994</v>
      </c>
      <c r="J109" t="s">
        <v>29</v>
      </c>
      <c r="K109" s="1">
        <f t="shared" si="5"/>
        <v>30434.399999999994</v>
      </c>
    </row>
    <row r="110" spans="1:11" x14ac:dyDescent="0.35">
      <c r="A110" s="2">
        <v>4971092.6400000006</v>
      </c>
      <c r="B110" s="7">
        <v>45078</v>
      </c>
      <c r="C110" t="s">
        <v>16</v>
      </c>
      <c r="D110" t="s">
        <v>21</v>
      </c>
      <c r="E110">
        <v>1</v>
      </c>
      <c r="F110" s="1">
        <v>303164</v>
      </c>
      <c r="G110" s="1">
        <v>363796.8</v>
      </c>
      <c r="H110" s="1">
        <f t="shared" si="3"/>
        <v>363796.8</v>
      </c>
      <c r="I110" s="1">
        <f t="shared" si="4"/>
        <v>60632.799999999988</v>
      </c>
      <c r="J110" t="s">
        <v>29</v>
      </c>
      <c r="K110" s="1">
        <f t="shared" si="5"/>
        <v>60632.799999999988</v>
      </c>
    </row>
    <row r="111" spans="1:11" x14ac:dyDescent="0.35">
      <c r="A111" s="2">
        <v>6504814.0800000001</v>
      </c>
      <c r="B111" s="7">
        <v>45078</v>
      </c>
      <c r="C111" t="s">
        <v>18</v>
      </c>
      <c r="D111" t="s">
        <v>21</v>
      </c>
      <c r="E111">
        <v>1</v>
      </c>
      <c r="F111" s="1">
        <v>372486</v>
      </c>
      <c r="G111" s="1">
        <v>446983.2</v>
      </c>
      <c r="H111" s="1">
        <f t="shared" si="3"/>
        <v>446983.2</v>
      </c>
      <c r="I111" s="1">
        <f t="shared" si="4"/>
        <v>74497.200000000012</v>
      </c>
      <c r="J111" t="s">
        <v>29</v>
      </c>
      <c r="K111" s="1">
        <f t="shared" si="5"/>
        <v>74497.200000000012</v>
      </c>
    </row>
    <row r="112" spans="1:11" x14ac:dyDescent="0.35">
      <c r="A112" s="2">
        <v>5508544.8000000007</v>
      </c>
      <c r="B112" s="7">
        <v>45079</v>
      </c>
      <c r="C112" t="s">
        <v>15</v>
      </c>
      <c r="D112" t="s">
        <v>20</v>
      </c>
      <c r="E112">
        <v>1</v>
      </c>
      <c r="F112" s="1">
        <v>354536</v>
      </c>
      <c r="G112" s="1">
        <v>425443.2</v>
      </c>
      <c r="H112" s="1">
        <f t="shared" si="3"/>
        <v>425443.2</v>
      </c>
      <c r="I112" s="1">
        <f t="shared" si="4"/>
        <v>70907.200000000012</v>
      </c>
      <c r="J112" t="s">
        <v>30</v>
      </c>
      <c r="K112" s="1">
        <f t="shared" si="5"/>
        <v>70907.200000000012</v>
      </c>
    </row>
    <row r="113" spans="1:11" x14ac:dyDescent="0.35">
      <c r="A113" s="2">
        <v>6754349.7599999998</v>
      </c>
      <c r="B113" s="7">
        <v>45082</v>
      </c>
      <c r="C113" t="s">
        <v>17</v>
      </c>
      <c r="D113" t="s">
        <v>19</v>
      </c>
      <c r="E113">
        <v>1</v>
      </c>
      <c r="F113" s="1">
        <v>279806</v>
      </c>
      <c r="G113" s="1">
        <v>335767.2</v>
      </c>
      <c r="H113" s="1">
        <f t="shared" si="3"/>
        <v>335767.2</v>
      </c>
      <c r="I113" s="1">
        <f t="shared" si="4"/>
        <v>55961.200000000012</v>
      </c>
      <c r="J113" t="s">
        <v>30</v>
      </c>
      <c r="K113" s="1">
        <f t="shared" si="5"/>
        <v>55961.200000000012</v>
      </c>
    </row>
    <row r="114" spans="1:11" x14ac:dyDescent="0.35">
      <c r="A114">
        <v>695305</v>
      </c>
      <c r="B114" s="7">
        <v>45090</v>
      </c>
      <c r="C114" t="s">
        <v>11</v>
      </c>
      <c r="D114" t="s">
        <v>21</v>
      </c>
      <c r="E114">
        <v>1</v>
      </c>
      <c r="F114" s="1">
        <v>191081</v>
      </c>
      <c r="G114" s="1">
        <v>229297.2</v>
      </c>
      <c r="H114" s="1">
        <f t="shared" si="3"/>
        <v>229297.2</v>
      </c>
      <c r="I114" s="1">
        <f t="shared" si="4"/>
        <v>38216.200000000012</v>
      </c>
      <c r="J114" t="s">
        <v>22</v>
      </c>
      <c r="K114" s="1">
        <f t="shared" si="5"/>
        <v>38216.200000000012</v>
      </c>
    </row>
    <row r="115" spans="1:11" x14ac:dyDescent="0.35">
      <c r="A115">
        <v>889530</v>
      </c>
      <c r="B115" s="7">
        <v>45090</v>
      </c>
      <c r="C115" t="s">
        <v>17</v>
      </c>
      <c r="D115" t="s">
        <v>21</v>
      </c>
      <c r="E115">
        <v>3</v>
      </c>
      <c r="F115" s="1">
        <v>140609</v>
      </c>
      <c r="G115" s="1">
        <v>168730.8</v>
      </c>
      <c r="H115" s="1">
        <f t="shared" si="3"/>
        <v>506192.39999999997</v>
      </c>
      <c r="I115" s="1">
        <f t="shared" si="4"/>
        <v>28121.799999999988</v>
      </c>
      <c r="J115" t="s">
        <v>22</v>
      </c>
      <c r="K115" s="1">
        <f t="shared" si="5"/>
        <v>84365.399999999965</v>
      </c>
    </row>
    <row r="116" spans="1:11" x14ac:dyDescent="0.35">
      <c r="A116">
        <v>397561</v>
      </c>
      <c r="B116" s="7">
        <v>45092</v>
      </c>
      <c r="C116" t="s">
        <v>18</v>
      </c>
      <c r="D116" t="s">
        <v>21</v>
      </c>
      <c r="E116">
        <v>2</v>
      </c>
      <c r="F116" s="1">
        <v>299020</v>
      </c>
      <c r="G116" s="1">
        <v>358824</v>
      </c>
      <c r="H116" s="1">
        <f t="shared" si="3"/>
        <v>717648</v>
      </c>
      <c r="I116" s="1">
        <f t="shared" si="4"/>
        <v>59804</v>
      </c>
      <c r="J116" t="s">
        <v>23</v>
      </c>
      <c r="K116" s="1">
        <f t="shared" si="5"/>
        <v>119608</v>
      </c>
    </row>
    <row r="117" spans="1:11" x14ac:dyDescent="0.35">
      <c r="A117">
        <v>545279</v>
      </c>
      <c r="B117" s="7">
        <v>45096</v>
      </c>
      <c r="C117" t="s">
        <v>16</v>
      </c>
      <c r="D117" t="s">
        <v>19</v>
      </c>
      <c r="E117">
        <v>3</v>
      </c>
      <c r="F117" s="1">
        <v>137921</v>
      </c>
      <c r="G117" s="1">
        <v>165505.20000000001</v>
      </c>
      <c r="H117" s="1">
        <f t="shared" si="3"/>
        <v>496515.60000000003</v>
      </c>
      <c r="I117" s="1">
        <f t="shared" si="4"/>
        <v>27584.200000000012</v>
      </c>
      <c r="J117" t="s">
        <v>23</v>
      </c>
      <c r="K117" s="1">
        <f t="shared" si="5"/>
        <v>82752.600000000035</v>
      </c>
    </row>
    <row r="118" spans="1:11" x14ac:dyDescent="0.35">
      <c r="A118">
        <v>841081</v>
      </c>
      <c r="B118" s="7">
        <v>45099</v>
      </c>
      <c r="C118" t="s">
        <v>11</v>
      </c>
      <c r="D118" t="s">
        <v>19</v>
      </c>
      <c r="E118">
        <v>1</v>
      </c>
      <c r="F118" s="1">
        <v>87747</v>
      </c>
      <c r="G118" s="1">
        <v>105296.4</v>
      </c>
      <c r="H118" s="1">
        <f t="shared" si="3"/>
        <v>105296.4</v>
      </c>
      <c r="I118" s="1">
        <f t="shared" si="4"/>
        <v>17549.399999999994</v>
      </c>
      <c r="J118" t="s">
        <v>22</v>
      </c>
      <c r="K118" s="1">
        <f t="shared" si="5"/>
        <v>17549.399999999994</v>
      </c>
    </row>
    <row r="119" spans="1:11" x14ac:dyDescent="0.35">
      <c r="A119" s="2">
        <v>1189548</v>
      </c>
      <c r="B119" s="7">
        <v>45100</v>
      </c>
      <c r="C119" t="s">
        <v>13</v>
      </c>
      <c r="D119" t="s">
        <v>20</v>
      </c>
      <c r="E119">
        <v>1</v>
      </c>
      <c r="F119" s="1">
        <v>331458</v>
      </c>
      <c r="G119" s="1">
        <v>397749.6</v>
      </c>
      <c r="H119" s="1">
        <f t="shared" si="3"/>
        <v>397749.6</v>
      </c>
      <c r="I119" s="1">
        <f t="shared" si="4"/>
        <v>66291.599999999977</v>
      </c>
      <c r="J119" t="s">
        <v>24</v>
      </c>
      <c r="K119" s="1">
        <f t="shared" si="5"/>
        <v>66291.599999999977</v>
      </c>
    </row>
    <row r="120" spans="1:11" x14ac:dyDescent="0.35">
      <c r="A120">
        <v>953625</v>
      </c>
      <c r="B120" s="7">
        <v>45101</v>
      </c>
      <c r="C120" t="s">
        <v>15</v>
      </c>
      <c r="D120" t="s">
        <v>19</v>
      </c>
      <c r="E120">
        <v>2</v>
      </c>
      <c r="F120" s="1">
        <v>208684</v>
      </c>
      <c r="G120" s="1">
        <v>250420.8</v>
      </c>
      <c r="H120" s="1">
        <f t="shared" si="3"/>
        <v>500841.6</v>
      </c>
      <c r="I120" s="1">
        <f t="shared" si="4"/>
        <v>41736.799999999988</v>
      </c>
      <c r="J120" t="s">
        <v>22</v>
      </c>
      <c r="K120" s="1">
        <f t="shared" si="5"/>
        <v>83473.599999999977</v>
      </c>
    </row>
    <row r="121" spans="1:11" x14ac:dyDescent="0.35">
      <c r="A121">
        <v>487712</v>
      </c>
      <c r="B121" s="7">
        <v>45104</v>
      </c>
      <c r="C121" t="s">
        <v>13</v>
      </c>
      <c r="D121" t="s">
        <v>19</v>
      </c>
      <c r="E121">
        <v>1</v>
      </c>
      <c r="F121" s="1">
        <v>213376</v>
      </c>
      <c r="G121" s="1">
        <v>256051.20000000001</v>
      </c>
      <c r="H121" s="1">
        <f t="shared" si="3"/>
        <v>256051.20000000001</v>
      </c>
      <c r="I121" s="1">
        <f t="shared" si="4"/>
        <v>42675.200000000012</v>
      </c>
      <c r="J121" t="s">
        <v>22</v>
      </c>
      <c r="K121" s="1">
        <f t="shared" si="5"/>
        <v>42675.200000000012</v>
      </c>
    </row>
    <row r="122" spans="1:11" x14ac:dyDescent="0.35">
      <c r="A122" s="2">
        <v>23705640.719999999</v>
      </c>
      <c r="B122" s="7">
        <v>45104</v>
      </c>
      <c r="C122" t="s">
        <v>13</v>
      </c>
      <c r="D122" t="s">
        <v>19</v>
      </c>
      <c r="E122">
        <v>5</v>
      </c>
      <c r="F122" s="1">
        <v>213376</v>
      </c>
      <c r="G122" s="1">
        <v>256051.20000000001</v>
      </c>
      <c r="H122" s="1">
        <f t="shared" si="3"/>
        <v>1280256</v>
      </c>
      <c r="I122" s="1">
        <f t="shared" si="4"/>
        <v>42675.200000000012</v>
      </c>
      <c r="J122" t="s">
        <v>23</v>
      </c>
      <c r="K122" s="1">
        <f t="shared" si="5"/>
        <v>213376.00000000006</v>
      </c>
    </row>
    <row r="123" spans="1:11" x14ac:dyDescent="0.35">
      <c r="A123" s="2">
        <v>5163818.88</v>
      </c>
      <c r="B123" s="7">
        <v>45104</v>
      </c>
      <c r="C123" t="s">
        <v>14</v>
      </c>
      <c r="D123" t="s">
        <v>21</v>
      </c>
      <c r="E123">
        <v>1</v>
      </c>
      <c r="F123" s="1">
        <v>197859</v>
      </c>
      <c r="G123" s="1">
        <v>237430.8</v>
      </c>
      <c r="H123" s="1">
        <f t="shared" si="3"/>
        <v>237430.8</v>
      </c>
      <c r="I123" s="1">
        <f t="shared" si="4"/>
        <v>39571.799999999988</v>
      </c>
      <c r="J123" t="s">
        <v>28</v>
      </c>
      <c r="K123" s="1">
        <f t="shared" si="5"/>
        <v>39571.799999999988</v>
      </c>
    </row>
    <row r="124" spans="1:11" x14ac:dyDescent="0.35">
      <c r="A124">
        <v>283801</v>
      </c>
      <c r="B124" s="7">
        <v>45107</v>
      </c>
      <c r="C124" t="s">
        <v>13</v>
      </c>
      <c r="D124" t="s">
        <v>21</v>
      </c>
      <c r="E124">
        <v>3</v>
      </c>
      <c r="F124" s="1">
        <v>121631</v>
      </c>
      <c r="G124" s="1">
        <v>145957.20000000001</v>
      </c>
      <c r="H124" s="1">
        <f t="shared" si="3"/>
        <v>437871.60000000003</v>
      </c>
      <c r="I124" s="1">
        <f t="shared" si="4"/>
        <v>24326.200000000012</v>
      </c>
      <c r="J124" t="s">
        <v>23</v>
      </c>
      <c r="K124" s="1">
        <f t="shared" si="5"/>
        <v>72978.600000000035</v>
      </c>
    </row>
    <row r="125" spans="1:11" x14ac:dyDescent="0.35">
      <c r="A125" s="2">
        <v>9952804.5600000005</v>
      </c>
      <c r="B125" s="7">
        <v>45108</v>
      </c>
      <c r="C125" t="s">
        <v>11</v>
      </c>
      <c r="D125" t="s">
        <v>21</v>
      </c>
      <c r="E125">
        <v>1</v>
      </c>
      <c r="F125" s="1">
        <v>191081</v>
      </c>
      <c r="G125" s="1">
        <v>229297.2</v>
      </c>
      <c r="H125" s="1">
        <f t="shared" si="3"/>
        <v>229297.2</v>
      </c>
      <c r="I125" s="1">
        <f t="shared" si="4"/>
        <v>38216.200000000012</v>
      </c>
      <c r="J125" t="s">
        <v>25</v>
      </c>
      <c r="K125" s="1">
        <f t="shared" si="5"/>
        <v>38216.200000000012</v>
      </c>
    </row>
    <row r="126" spans="1:11" x14ac:dyDescent="0.35">
      <c r="A126" s="2">
        <v>7095013.9199999999</v>
      </c>
      <c r="B126" s="7">
        <v>45108</v>
      </c>
      <c r="C126" t="s">
        <v>12</v>
      </c>
      <c r="D126" t="s">
        <v>20</v>
      </c>
      <c r="E126">
        <v>1</v>
      </c>
      <c r="F126" s="1">
        <v>195078</v>
      </c>
      <c r="G126" s="1">
        <v>234093.6</v>
      </c>
      <c r="H126" s="1">
        <f t="shared" si="3"/>
        <v>234093.6</v>
      </c>
      <c r="I126" s="1">
        <f t="shared" si="4"/>
        <v>39015.600000000006</v>
      </c>
      <c r="J126" t="s">
        <v>22</v>
      </c>
      <c r="K126" s="1">
        <f t="shared" si="5"/>
        <v>39015.600000000006</v>
      </c>
    </row>
    <row r="127" spans="1:11" x14ac:dyDescent="0.35">
      <c r="A127" s="2">
        <v>8573112</v>
      </c>
      <c r="B127" s="7">
        <v>45108</v>
      </c>
      <c r="C127" t="s">
        <v>18</v>
      </c>
      <c r="D127" t="s">
        <v>19</v>
      </c>
      <c r="E127">
        <v>1</v>
      </c>
      <c r="F127" s="1">
        <v>384648</v>
      </c>
      <c r="G127" s="1">
        <v>461577.6</v>
      </c>
      <c r="H127" s="1">
        <f t="shared" si="3"/>
        <v>461577.6</v>
      </c>
      <c r="I127" s="1">
        <f t="shared" si="4"/>
        <v>76929.599999999977</v>
      </c>
      <c r="J127" t="s">
        <v>27</v>
      </c>
      <c r="K127" s="1">
        <f t="shared" si="5"/>
        <v>76929.599999999977</v>
      </c>
    </row>
    <row r="128" spans="1:11" x14ac:dyDescent="0.35">
      <c r="A128" s="2">
        <v>1535736</v>
      </c>
      <c r="B128" s="7">
        <v>45109</v>
      </c>
      <c r="C128" t="s">
        <v>13</v>
      </c>
      <c r="D128" t="s">
        <v>20</v>
      </c>
      <c r="E128">
        <v>1</v>
      </c>
      <c r="F128" s="1">
        <v>136663</v>
      </c>
      <c r="G128" s="1">
        <v>163995.6</v>
      </c>
      <c r="H128" s="1">
        <f t="shared" si="3"/>
        <v>163995.6</v>
      </c>
      <c r="I128" s="1">
        <f t="shared" si="4"/>
        <v>27332.600000000006</v>
      </c>
      <c r="J128" t="s">
        <v>30</v>
      </c>
      <c r="K128" s="1">
        <f t="shared" si="5"/>
        <v>27332.600000000006</v>
      </c>
    </row>
    <row r="129" spans="1:11" x14ac:dyDescent="0.35">
      <c r="A129">
        <v>344128</v>
      </c>
      <c r="B129" s="7">
        <v>45110</v>
      </c>
      <c r="C129" t="s">
        <v>12</v>
      </c>
      <c r="D129" t="s">
        <v>20</v>
      </c>
      <c r="E129">
        <v>2</v>
      </c>
      <c r="F129" s="1">
        <v>195078</v>
      </c>
      <c r="G129" s="1">
        <v>234093.6</v>
      </c>
      <c r="H129" s="1">
        <f t="shared" si="3"/>
        <v>468187.2</v>
      </c>
      <c r="I129" s="1">
        <f t="shared" si="4"/>
        <v>39015.600000000006</v>
      </c>
      <c r="J129" t="s">
        <v>24</v>
      </c>
      <c r="K129" s="1">
        <f t="shared" si="5"/>
        <v>78031.200000000012</v>
      </c>
    </row>
    <row r="130" spans="1:11" x14ac:dyDescent="0.35">
      <c r="A130" s="2">
        <v>22736959.920000002</v>
      </c>
      <c r="B130" s="7">
        <v>45110</v>
      </c>
      <c r="C130" t="s">
        <v>12</v>
      </c>
      <c r="D130" t="s">
        <v>20</v>
      </c>
      <c r="E130">
        <v>1</v>
      </c>
      <c r="F130" s="1">
        <v>195078</v>
      </c>
      <c r="G130" s="1">
        <v>234093.6</v>
      </c>
      <c r="H130" s="1">
        <f t="shared" si="3"/>
        <v>234093.6</v>
      </c>
      <c r="I130" s="1">
        <f t="shared" si="4"/>
        <v>39015.600000000006</v>
      </c>
      <c r="J130" t="s">
        <v>23</v>
      </c>
      <c r="K130" s="1">
        <f t="shared" si="5"/>
        <v>39015.600000000006</v>
      </c>
    </row>
    <row r="131" spans="1:11" x14ac:dyDescent="0.35">
      <c r="A131">
        <v>227616</v>
      </c>
      <c r="B131" s="7">
        <v>45112</v>
      </c>
      <c r="C131" t="s">
        <v>12</v>
      </c>
      <c r="D131" t="s">
        <v>20</v>
      </c>
      <c r="E131">
        <v>1</v>
      </c>
      <c r="F131" s="1">
        <v>152172</v>
      </c>
      <c r="G131" s="1">
        <v>182606.4</v>
      </c>
      <c r="H131" s="1">
        <f t="shared" ref="H131:H194" si="6">G131*E131</f>
        <v>182606.4</v>
      </c>
      <c r="I131" s="1">
        <f t="shared" ref="I131:I194" si="7">G131-F131</f>
        <v>30434.399999999994</v>
      </c>
      <c r="J131" t="s">
        <v>24</v>
      </c>
      <c r="K131" s="1">
        <f t="shared" ref="K131:K194" si="8">(G131-F131)*E131</f>
        <v>30434.399999999994</v>
      </c>
    </row>
    <row r="132" spans="1:11" x14ac:dyDescent="0.35">
      <c r="A132">
        <v>252790</v>
      </c>
      <c r="B132" s="7">
        <v>45119</v>
      </c>
      <c r="C132" t="s">
        <v>14</v>
      </c>
      <c r="D132" t="s">
        <v>21</v>
      </c>
      <c r="E132">
        <v>1</v>
      </c>
      <c r="F132" s="1">
        <v>290041</v>
      </c>
      <c r="G132" s="1">
        <v>348049.2</v>
      </c>
      <c r="H132" s="1">
        <f t="shared" si="6"/>
        <v>348049.2</v>
      </c>
      <c r="I132" s="1">
        <f t="shared" si="7"/>
        <v>58008.200000000012</v>
      </c>
      <c r="J132" t="s">
        <v>23</v>
      </c>
      <c r="K132" s="1">
        <f t="shared" si="8"/>
        <v>58008.200000000012</v>
      </c>
    </row>
    <row r="133" spans="1:11" x14ac:dyDescent="0.35">
      <c r="A133" s="2">
        <v>7150455.8399999999</v>
      </c>
      <c r="B133" s="7">
        <v>45119</v>
      </c>
      <c r="C133" t="s">
        <v>14</v>
      </c>
      <c r="D133" t="s">
        <v>19</v>
      </c>
      <c r="E133">
        <v>1</v>
      </c>
      <c r="F133" s="1">
        <v>218883</v>
      </c>
      <c r="G133" s="1">
        <v>262659.59999999998</v>
      </c>
      <c r="H133" s="1">
        <f t="shared" si="6"/>
        <v>262659.59999999998</v>
      </c>
      <c r="I133" s="1">
        <f t="shared" si="7"/>
        <v>43776.599999999977</v>
      </c>
      <c r="J133" t="s">
        <v>27</v>
      </c>
      <c r="K133" s="1">
        <f t="shared" si="8"/>
        <v>43776.599999999977</v>
      </c>
    </row>
    <row r="134" spans="1:11" x14ac:dyDescent="0.35">
      <c r="A134">
        <v>970460</v>
      </c>
      <c r="B134" s="7">
        <v>45120</v>
      </c>
      <c r="C134" t="s">
        <v>12</v>
      </c>
      <c r="D134" t="s">
        <v>20</v>
      </c>
      <c r="E134">
        <v>2</v>
      </c>
      <c r="F134" s="1">
        <v>97666</v>
      </c>
      <c r="G134" s="1">
        <v>117199.2</v>
      </c>
      <c r="H134" s="1">
        <f t="shared" si="6"/>
        <v>234398.4</v>
      </c>
      <c r="I134" s="1">
        <f t="shared" si="7"/>
        <v>19533.199999999997</v>
      </c>
      <c r="J134" t="s">
        <v>22</v>
      </c>
      <c r="K134" s="1">
        <f t="shared" si="8"/>
        <v>39066.399999999994</v>
      </c>
    </row>
    <row r="135" spans="1:11" x14ac:dyDescent="0.35">
      <c r="A135" s="2">
        <v>26948190.101142898</v>
      </c>
      <c r="B135" s="7">
        <v>45120</v>
      </c>
      <c r="C135" t="s">
        <v>12</v>
      </c>
      <c r="D135" t="s">
        <v>20</v>
      </c>
      <c r="E135">
        <v>2</v>
      </c>
      <c r="F135" s="1">
        <v>97666</v>
      </c>
      <c r="G135" s="1">
        <v>117199.2</v>
      </c>
      <c r="H135" s="1">
        <f t="shared" si="6"/>
        <v>234398.4</v>
      </c>
      <c r="I135" s="1">
        <f t="shared" si="7"/>
        <v>19533.199999999997</v>
      </c>
      <c r="J135" t="s">
        <v>22</v>
      </c>
      <c r="K135" s="1">
        <f t="shared" si="8"/>
        <v>39066.399999999994</v>
      </c>
    </row>
    <row r="136" spans="1:11" x14ac:dyDescent="0.35">
      <c r="A136">
        <v>639082</v>
      </c>
      <c r="B136" s="7">
        <v>45122</v>
      </c>
      <c r="C136" t="s">
        <v>17</v>
      </c>
      <c r="D136" t="s">
        <v>21</v>
      </c>
      <c r="E136">
        <v>1</v>
      </c>
      <c r="F136" s="1">
        <v>191530</v>
      </c>
      <c r="G136" s="1">
        <v>229836</v>
      </c>
      <c r="H136" s="1">
        <f t="shared" si="6"/>
        <v>229836</v>
      </c>
      <c r="I136" s="1">
        <f t="shared" si="7"/>
        <v>38306</v>
      </c>
      <c r="J136" t="s">
        <v>23</v>
      </c>
      <c r="K136" s="1">
        <f t="shared" si="8"/>
        <v>38306</v>
      </c>
    </row>
    <row r="137" spans="1:11" x14ac:dyDescent="0.35">
      <c r="A137">
        <v>244201</v>
      </c>
      <c r="B137" s="7">
        <v>45122</v>
      </c>
      <c r="C137" t="s">
        <v>17</v>
      </c>
      <c r="D137" t="s">
        <v>21</v>
      </c>
      <c r="E137">
        <v>1</v>
      </c>
      <c r="F137" s="1">
        <v>191530</v>
      </c>
      <c r="G137" s="1">
        <v>229836</v>
      </c>
      <c r="H137" s="1">
        <f t="shared" si="6"/>
        <v>229836</v>
      </c>
      <c r="I137" s="1">
        <f t="shared" si="7"/>
        <v>38306</v>
      </c>
      <c r="J137" t="s">
        <v>23</v>
      </c>
      <c r="K137" s="1">
        <f t="shared" si="8"/>
        <v>38306</v>
      </c>
    </row>
    <row r="138" spans="1:11" x14ac:dyDescent="0.35">
      <c r="A138">
        <v>965660</v>
      </c>
      <c r="B138" s="7">
        <v>45124</v>
      </c>
      <c r="C138" t="s">
        <v>17</v>
      </c>
      <c r="D138" t="s">
        <v>21</v>
      </c>
      <c r="E138">
        <v>1</v>
      </c>
      <c r="F138" s="1">
        <v>128585</v>
      </c>
      <c r="G138" s="1">
        <v>154302</v>
      </c>
      <c r="H138" s="1">
        <f t="shared" si="6"/>
        <v>154302</v>
      </c>
      <c r="I138" s="1">
        <f t="shared" si="7"/>
        <v>25717</v>
      </c>
      <c r="J138" t="s">
        <v>23</v>
      </c>
      <c r="K138" s="1">
        <f t="shared" si="8"/>
        <v>25717</v>
      </c>
    </row>
    <row r="139" spans="1:11" x14ac:dyDescent="0.35">
      <c r="A139" s="2">
        <v>7022330.4000000004</v>
      </c>
      <c r="B139" s="7">
        <v>45125</v>
      </c>
      <c r="C139" t="s">
        <v>15</v>
      </c>
      <c r="D139" t="s">
        <v>19</v>
      </c>
      <c r="E139">
        <v>1</v>
      </c>
      <c r="F139" s="1">
        <v>119754</v>
      </c>
      <c r="G139" s="1">
        <v>143704.79999999999</v>
      </c>
      <c r="H139" s="1">
        <f t="shared" si="6"/>
        <v>143704.79999999999</v>
      </c>
      <c r="I139" s="1">
        <f t="shared" si="7"/>
        <v>23950.799999999988</v>
      </c>
      <c r="J139" t="s">
        <v>30</v>
      </c>
      <c r="K139" s="1">
        <f t="shared" si="8"/>
        <v>23950.799999999988</v>
      </c>
    </row>
    <row r="140" spans="1:11" x14ac:dyDescent="0.35">
      <c r="A140" s="2">
        <v>6986472.7200000007</v>
      </c>
      <c r="B140" s="7">
        <v>45126</v>
      </c>
      <c r="C140" t="s">
        <v>16</v>
      </c>
      <c r="D140" t="s">
        <v>19</v>
      </c>
      <c r="E140">
        <v>1</v>
      </c>
      <c r="F140" s="1">
        <v>218983</v>
      </c>
      <c r="G140" s="1">
        <v>262779.59999999998</v>
      </c>
      <c r="H140" s="1">
        <f t="shared" si="6"/>
        <v>262779.59999999998</v>
      </c>
      <c r="I140" s="1">
        <f t="shared" si="7"/>
        <v>43796.599999999977</v>
      </c>
      <c r="J140" t="s">
        <v>27</v>
      </c>
      <c r="K140" s="1">
        <f t="shared" si="8"/>
        <v>43796.599999999977</v>
      </c>
    </row>
    <row r="141" spans="1:11" x14ac:dyDescent="0.35">
      <c r="A141" s="2">
        <v>7192605.1200000001</v>
      </c>
      <c r="B141" s="7">
        <v>45128</v>
      </c>
      <c r="C141" t="s">
        <v>17</v>
      </c>
      <c r="D141" t="s">
        <v>19</v>
      </c>
      <c r="E141">
        <v>1</v>
      </c>
      <c r="F141" s="1">
        <v>156295</v>
      </c>
      <c r="G141" s="1">
        <v>187554</v>
      </c>
      <c r="H141" s="1">
        <f t="shared" si="6"/>
        <v>187554</v>
      </c>
      <c r="I141" s="1">
        <f t="shared" si="7"/>
        <v>31259</v>
      </c>
      <c r="J141" t="s">
        <v>24</v>
      </c>
      <c r="K141" s="1">
        <f t="shared" si="8"/>
        <v>31259</v>
      </c>
    </row>
    <row r="142" spans="1:11" x14ac:dyDescent="0.35">
      <c r="A142">
        <v>867817</v>
      </c>
      <c r="B142" s="7">
        <v>45129</v>
      </c>
      <c r="C142" t="s">
        <v>16</v>
      </c>
      <c r="D142" t="s">
        <v>21</v>
      </c>
      <c r="E142">
        <v>1</v>
      </c>
      <c r="F142" s="1">
        <v>303164</v>
      </c>
      <c r="G142" s="1">
        <v>363796.8</v>
      </c>
      <c r="H142" s="1">
        <f t="shared" si="6"/>
        <v>363796.8</v>
      </c>
      <c r="I142" s="1">
        <f t="shared" si="7"/>
        <v>60632.799999999988</v>
      </c>
      <c r="J142" t="s">
        <v>22</v>
      </c>
      <c r="K142" s="1">
        <f t="shared" si="8"/>
        <v>60632.799999999988</v>
      </c>
    </row>
    <row r="143" spans="1:11" x14ac:dyDescent="0.35">
      <c r="A143" s="2">
        <v>22645647.120000001</v>
      </c>
      <c r="B143" s="7">
        <v>45129</v>
      </c>
      <c r="C143" t="s">
        <v>16</v>
      </c>
      <c r="D143" t="s">
        <v>21</v>
      </c>
      <c r="E143">
        <v>1</v>
      </c>
      <c r="F143" s="1">
        <v>303164</v>
      </c>
      <c r="G143" s="1">
        <v>363796.8</v>
      </c>
      <c r="H143" s="1">
        <f t="shared" si="6"/>
        <v>363796.8</v>
      </c>
      <c r="I143" s="1">
        <f t="shared" si="7"/>
        <v>60632.799999999988</v>
      </c>
      <c r="J143" t="s">
        <v>22</v>
      </c>
      <c r="K143" s="1">
        <f t="shared" si="8"/>
        <v>60632.799999999988</v>
      </c>
    </row>
    <row r="144" spans="1:11" x14ac:dyDescent="0.35">
      <c r="A144">
        <v>571296</v>
      </c>
      <c r="B144" s="7">
        <v>45130</v>
      </c>
      <c r="C144" t="s">
        <v>14</v>
      </c>
      <c r="D144" t="s">
        <v>20</v>
      </c>
      <c r="E144">
        <v>2</v>
      </c>
      <c r="F144" s="1">
        <v>187946</v>
      </c>
      <c r="G144" s="1">
        <v>225535.2</v>
      </c>
      <c r="H144" s="1">
        <f t="shared" si="6"/>
        <v>451070.4</v>
      </c>
      <c r="I144" s="1">
        <f t="shared" si="7"/>
        <v>37589.200000000012</v>
      </c>
      <c r="J144" t="s">
        <v>22</v>
      </c>
      <c r="K144" s="1">
        <f t="shared" si="8"/>
        <v>75178.400000000023</v>
      </c>
    </row>
    <row r="145" spans="1:11" x14ac:dyDescent="0.35">
      <c r="A145">
        <v>489563</v>
      </c>
      <c r="B145" s="7">
        <v>45134</v>
      </c>
      <c r="C145" t="s">
        <v>11</v>
      </c>
      <c r="D145" t="s">
        <v>21</v>
      </c>
      <c r="E145">
        <v>4</v>
      </c>
      <c r="F145" s="1">
        <v>224788</v>
      </c>
      <c r="G145" s="1">
        <v>269745.59999999998</v>
      </c>
      <c r="H145" s="1">
        <f t="shared" si="6"/>
        <v>1078982.3999999999</v>
      </c>
      <c r="I145" s="1">
        <f t="shared" si="7"/>
        <v>44957.599999999977</v>
      </c>
      <c r="J145" t="s">
        <v>22</v>
      </c>
      <c r="K145" s="1">
        <f t="shared" si="8"/>
        <v>179830.39999999991</v>
      </c>
    </row>
    <row r="146" spans="1:11" x14ac:dyDescent="0.35">
      <c r="A146">
        <v>207214</v>
      </c>
      <c r="B146" s="7">
        <v>45138</v>
      </c>
      <c r="C146" t="s">
        <v>12</v>
      </c>
      <c r="D146" t="s">
        <v>21</v>
      </c>
      <c r="E146">
        <v>1</v>
      </c>
      <c r="F146" s="1">
        <v>287283</v>
      </c>
      <c r="G146" s="1">
        <v>344739.6</v>
      </c>
      <c r="H146" s="1">
        <f t="shared" si="6"/>
        <v>344739.6</v>
      </c>
      <c r="I146" s="1">
        <f t="shared" si="7"/>
        <v>57456.599999999977</v>
      </c>
      <c r="J146" t="s">
        <v>22</v>
      </c>
      <c r="K146" s="1">
        <f t="shared" si="8"/>
        <v>57456.599999999977</v>
      </c>
    </row>
    <row r="147" spans="1:11" x14ac:dyDescent="0.35">
      <c r="A147" s="2">
        <v>9346643.040000001</v>
      </c>
      <c r="B147" s="7">
        <v>45139</v>
      </c>
      <c r="C147" t="s">
        <v>15</v>
      </c>
      <c r="D147" t="s">
        <v>19</v>
      </c>
      <c r="E147">
        <v>2</v>
      </c>
      <c r="F147" s="1">
        <v>354544</v>
      </c>
      <c r="G147" s="1">
        <v>425452.79999999999</v>
      </c>
      <c r="H147" s="1">
        <f t="shared" si="6"/>
        <v>850905.59999999998</v>
      </c>
      <c r="I147" s="1">
        <f t="shared" si="7"/>
        <v>70908.799999999988</v>
      </c>
      <c r="J147" t="s">
        <v>30</v>
      </c>
      <c r="K147" s="1">
        <f t="shared" si="8"/>
        <v>141817.59999999998</v>
      </c>
    </row>
    <row r="148" spans="1:11" x14ac:dyDescent="0.35">
      <c r="A148" s="2">
        <v>8128979.5199999996</v>
      </c>
      <c r="B148" s="7">
        <v>45139</v>
      </c>
      <c r="C148" t="s">
        <v>17</v>
      </c>
      <c r="D148" t="s">
        <v>19</v>
      </c>
      <c r="E148">
        <v>1</v>
      </c>
      <c r="F148" s="1">
        <v>359327</v>
      </c>
      <c r="G148" s="1">
        <v>431192.4</v>
      </c>
      <c r="H148" s="1">
        <f t="shared" si="6"/>
        <v>431192.4</v>
      </c>
      <c r="I148" s="1">
        <f t="shared" si="7"/>
        <v>71865.400000000023</v>
      </c>
      <c r="J148" t="s">
        <v>22</v>
      </c>
      <c r="K148" s="1">
        <f t="shared" si="8"/>
        <v>71865.400000000023</v>
      </c>
    </row>
    <row r="149" spans="1:11" x14ac:dyDescent="0.35">
      <c r="A149" s="2">
        <v>9065098.8000000007</v>
      </c>
      <c r="B149" s="7">
        <v>45139</v>
      </c>
      <c r="C149" t="s">
        <v>18</v>
      </c>
      <c r="D149" t="s">
        <v>21</v>
      </c>
      <c r="E149">
        <v>1</v>
      </c>
      <c r="F149" s="1">
        <v>352683</v>
      </c>
      <c r="G149" s="1">
        <v>423219.6</v>
      </c>
      <c r="H149" s="1">
        <f t="shared" si="6"/>
        <v>423219.6</v>
      </c>
      <c r="I149" s="1">
        <f t="shared" si="7"/>
        <v>70536.599999999977</v>
      </c>
      <c r="J149" t="s">
        <v>29</v>
      </c>
      <c r="K149" s="1">
        <f t="shared" si="8"/>
        <v>70536.599999999977</v>
      </c>
    </row>
    <row r="150" spans="1:11" x14ac:dyDescent="0.35">
      <c r="A150" s="2">
        <v>7628504.8799999999</v>
      </c>
      <c r="B150" s="7">
        <v>45140</v>
      </c>
      <c r="C150" t="s">
        <v>16</v>
      </c>
      <c r="D150" t="s">
        <v>21</v>
      </c>
      <c r="E150">
        <v>1</v>
      </c>
      <c r="F150" s="1">
        <v>151690</v>
      </c>
      <c r="G150" s="1">
        <v>182028</v>
      </c>
      <c r="H150" s="1">
        <f t="shared" si="6"/>
        <v>182028</v>
      </c>
      <c r="I150" s="1">
        <f t="shared" si="7"/>
        <v>30338</v>
      </c>
      <c r="J150" t="s">
        <v>29</v>
      </c>
      <c r="K150" s="1">
        <f t="shared" si="8"/>
        <v>30338</v>
      </c>
    </row>
    <row r="151" spans="1:11" x14ac:dyDescent="0.35">
      <c r="A151" s="2">
        <v>1047515</v>
      </c>
      <c r="B151" s="7">
        <v>45152</v>
      </c>
      <c r="C151" t="s">
        <v>11</v>
      </c>
      <c r="D151" t="s">
        <v>19</v>
      </c>
      <c r="E151">
        <v>1</v>
      </c>
      <c r="F151" s="1">
        <v>132254</v>
      </c>
      <c r="G151" s="1">
        <v>158704.79999999999</v>
      </c>
      <c r="H151" s="1">
        <f t="shared" si="6"/>
        <v>158704.79999999999</v>
      </c>
      <c r="I151" s="1">
        <f t="shared" si="7"/>
        <v>26450.799999999988</v>
      </c>
      <c r="J151" t="s">
        <v>25</v>
      </c>
      <c r="K151" s="1">
        <f t="shared" si="8"/>
        <v>26450.799999999988</v>
      </c>
    </row>
    <row r="152" spans="1:11" x14ac:dyDescent="0.35">
      <c r="A152">
        <v>153957</v>
      </c>
      <c r="B152" s="7">
        <v>45154</v>
      </c>
      <c r="C152" t="s">
        <v>17</v>
      </c>
      <c r="D152" t="s">
        <v>21</v>
      </c>
      <c r="E152">
        <v>5</v>
      </c>
      <c r="F152" s="1">
        <v>139748</v>
      </c>
      <c r="G152" s="1">
        <v>167697.60000000001</v>
      </c>
      <c r="H152" s="1">
        <f t="shared" si="6"/>
        <v>838488</v>
      </c>
      <c r="I152" s="1">
        <f t="shared" si="7"/>
        <v>27949.600000000006</v>
      </c>
      <c r="J152" t="s">
        <v>22</v>
      </c>
      <c r="K152" s="1">
        <f t="shared" si="8"/>
        <v>139748.00000000003</v>
      </c>
    </row>
    <row r="153" spans="1:11" x14ac:dyDescent="0.35">
      <c r="A153" s="2">
        <v>11009091.359999999</v>
      </c>
      <c r="B153" s="7">
        <v>45154</v>
      </c>
      <c r="C153" t="s">
        <v>12</v>
      </c>
      <c r="D153" t="s">
        <v>21</v>
      </c>
      <c r="E153">
        <v>1</v>
      </c>
      <c r="F153" s="1">
        <v>232718</v>
      </c>
      <c r="G153" s="1">
        <v>279261.59999999998</v>
      </c>
      <c r="H153" s="1">
        <f t="shared" si="6"/>
        <v>279261.59999999998</v>
      </c>
      <c r="I153" s="1">
        <f t="shared" si="7"/>
        <v>46543.599999999977</v>
      </c>
      <c r="J153" t="s">
        <v>29</v>
      </c>
      <c r="K153" s="1">
        <f t="shared" si="8"/>
        <v>46543.599999999977</v>
      </c>
    </row>
    <row r="154" spans="1:11" x14ac:dyDescent="0.35">
      <c r="A154" s="2">
        <v>16157718.720000001</v>
      </c>
      <c r="B154" s="7">
        <v>45155</v>
      </c>
      <c r="C154" t="s">
        <v>13</v>
      </c>
      <c r="D154" t="s">
        <v>21</v>
      </c>
      <c r="E154">
        <v>1</v>
      </c>
      <c r="F154" s="1">
        <v>247688</v>
      </c>
      <c r="G154" s="1">
        <v>297225.59999999998</v>
      </c>
      <c r="H154" s="1">
        <f t="shared" si="6"/>
        <v>297225.59999999998</v>
      </c>
      <c r="I154" s="1">
        <f t="shared" si="7"/>
        <v>49537.599999999977</v>
      </c>
      <c r="J154" t="s">
        <v>27</v>
      </c>
      <c r="K154" s="1">
        <f t="shared" si="8"/>
        <v>49537.599999999977</v>
      </c>
    </row>
    <row r="155" spans="1:11" x14ac:dyDescent="0.35">
      <c r="A155" s="2">
        <v>8157757.4399999985</v>
      </c>
      <c r="B155" s="7">
        <v>45159</v>
      </c>
      <c r="C155" t="s">
        <v>14</v>
      </c>
      <c r="D155" t="s">
        <v>19</v>
      </c>
      <c r="E155">
        <v>2</v>
      </c>
      <c r="F155" s="1">
        <v>202796</v>
      </c>
      <c r="G155" s="1">
        <v>243355.2</v>
      </c>
      <c r="H155" s="1">
        <f t="shared" si="6"/>
        <v>486710.4</v>
      </c>
      <c r="I155" s="1">
        <f t="shared" si="7"/>
        <v>40559.200000000012</v>
      </c>
      <c r="J155" t="s">
        <v>28</v>
      </c>
      <c r="K155" s="1">
        <f t="shared" si="8"/>
        <v>81118.400000000023</v>
      </c>
    </row>
    <row r="156" spans="1:11" x14ac:dyDescent="0.35">
      <c r="A156">
        <v>121915</v>
      </c>
      <c r="B156" s="7">
        <v>45169</v>
      </c>
      <c r="C156" t="s">
        <v>14</v>
      </c>
      <c r="D156" t="s">
        <v>20</v>
      </c>
      <c r="E156">
        <v>5</v>
      </c>
      <c r="F156" s="1">
        <v>305884</v>
      </c>
      <c r="G156" s="1">
        <v>367060.8</v>
      </c>
      <c r="H156" s="1">
        <f t="shared" si="6"/>
        <v>1835304</v>
      </c>
      <c r="I156" s="1">
        <f t="shared" si="7"/>
        <v>61176.799999999988</v>
      </c>
      <c r="J156" t="s">
        <v>22</v>
      </c>
      <c r="K156" s="1">
        <f t="shared" si="8"/>
        <v>305883.99999999994</v>
      </c>
    </row>
    <row r="157" spans="1:11" x14ac:dyDescent="0.35">
      <c r="A157">
        <v>962035</v>
      </c>
      <c r="B157" s="7">
        <v>45170</v>
      </c>
      <c r="C157" t="s">
        <v>16</v>
      </c>
      <c r="D157" t="s">
        <v>20</v>
      </c>
      <c r="E157">
        <v>1</v>
      </c>
      <c r="F157" s="1">
        <v>334002</v>
      </c>
      <c r="G157" s="1">
        <v>400802.4</v>
      </c>
      <c r="H157" s="1">
        <f t="shared" si="6"/>
        <v>400802.4</v>
      </c>
      <c r="I157" s="1">
        <f t="shared" si="7"/>
        <v>66800.400000000023</v>
      </c>
      <c r="J157" t="s">
        <v>22</v>
      </c>
      <c r="K157" s="1">
        <f t="shared" si="8"/>
        <v>66800.400000000023</v>
      </c>
    </row>
    <row r="158" spans="1:11" x14ac:dyDescent="0.35">
      <c r="A158" s="2">
        <v>17681840.399999999</v>
      </c>
      <c r="B158" s="7">
        <v>45170</v>
      </c>
      <c r="C158" t="s">
        <v>13</v>
      </c>
      <c r="D158" t="s">
        <v>21</v>
      </c>
      <c r="E158">
        <v>1</v>
      </c>
      <c r="F158" s="1">
        <v>162505</v>
      </c>
      <c r="G158" s="1">
        <v>195006</v>
      </c>
      <c r="H158" s="1">
        <f t="shared" si="6"/>
        <v>195006</v>
      </c>
      <c r="I158" s="1">
        <f t="shared" si="7"/>
        <v>32501</v>
      </c>
      <c r="J158" t="s">
        <v>30</v>
      </c>
      <c r="K158" s="1">
        <f t="shared" si="8"/>
        <v>32501</v>
      </c>
    </row>
    <row r="159" spans="1:11" x14ac:dyDescent="0.35">
      <c r="A159" s="2">
        <v>8707697.5199999996</v>
      </c>
      <c r="B159" s="7">
        <v>45170</v>
      </c>
      <c r="C159" t="s">
        <v>16</v>
      </c>
      <c r="D159" t="s">
        <v>19</v>
      </c>
      <c r="E159">
        <v>1</v>
      </c>
      <c r="F159" s="1">
        <v>220059</v>
      </c>
      <c r="G159" s="1">
        <v>264070.8</v>
      </c>
      <c r="H159" s="1">
        <f t="shared" si="6"/>
        <v>264070.8</v>
      </c>
      <c r="I159" s="1">
        <f t="shared" si="7"/>
        <v>44011.799999999988</v>
      </c>
      <c r="J159" t="s">
        <v>30</v>
      </c>
      <c r="K159" s="1">
        <f t="shared" si="8"/>
        <v>44011.799999999988</v>
      </c>
    </row>
    <row r="160" spans="1:11" x14ac:dyDescent="0.35">
      <c r="A160">
        <v>766581</v>
      </c>
      <c r="B160" s="7">
        <v>45171</v>
      </c>
      <c r="C160" t="s">
        <v>17</v>
      </c>
      <c r="D160" t="s">
        <v>19</v>
      </c>
      <c r="E160">
        <v>1</v>
      </c>
      <c r="F160" s="1">
        <v>279806</v>
      </c>
      <c r="G160" s="1">
        <v>335767.2</v>
      </c>
      <c r="H160" s="1">
        <f t="shared" si="6"/>
        <v>335767.2</v>
      </c>
      <c r="I160" s="1">
        <f t="shared" si="7"/>
        <v>55961.200000000012</v>
      </c>
      <c r="J160" t="s">
        <v>22</v>
      </c>
      <c r="K160" s="1">
        <f t="shared" si="8"/>
        <v>55961.200000000012</v>
      </c>
    </row>
    <row r="161" spans="1:11" x14ac:dyDescent="0.35">
      <c r="A161">
        <v>400092</v>
      </c>
      <c r="B161" s="7">
        <v>45171</v>
      </c>
      <c r="C161" t="s">
        <v>11</v>
      </c>
      <c r="D161" t="s">
        <v>19</v>
      </c>
      <c r="E161">
        <v>1</v>
      </c>
      <c r="F161" s="1">
        <v>132254</v>
      </c>
      <c r="G161" s="1">
        <v>158704.79999999999</v>
      </c>
      <c r="H161" s="1">
        <f t="shared" si="6"/>
        <v>158704.79999999999</v>
      </c>
      <c r="I161" s="1">
        <f t="shared" si="7"/>
        <v>26450.799999999988</v>
      </c>
      <c r="J161" t="s">
        <v>24</v>
      </c>
      <c r="K161" s="1">
        <f t="shared" si="8"/>
        <v>26450.799999999988</v>
      </c>
    </row>
    <row r="162" spans="1:11" x14ac:dyDescent="0.35">
      <c r="A162" s="2">
        <v>20182728.960000001</v>
      </c>
      <c r="B162" s="7">
        <v>45171</v>
      </c>
      <c r="C162" t="s">
        <v>17</v>
      </c>
      <c r="D162" t="s">
        <v>19</v>
      </c>
      <c r="E162">
        <v>1</v>
      </c>
      <c r="F162" s="1">
        <v>279806</v>
      </c>
      <c r="G162" s="1">
        <v>335767.2</v>
      </c>
      <c r="H162" s="1">
        <f t="shared" si="6"/>
        <v>335767.2</v>
      </c>
      <c r="I162" s="1">
        <f t="shared" si="7"/>
        <v>55961.200000000012</v>
      </c>
      <c r="J162" t="s">
        <v>22</v>
      </c>
      <c r="K162" s="1">
        <f t="shared" si="8"/>
        <v>55961.200000000012</v>
      </c>
    </row>
    <row r="163" spans="1:11" x14ac:dyDescent="0.35">
      <c r="A163">
        <v>965719</v>
      </c>
      <c r="B163" s="7">
        <v>45178</v>
      </c>
      <c r="C163" t="s">
        <v>16</v>
      </c>
      <c r="D163" t="s">
        <v>19</v>
      </c>
      <c r="E163">
        <v>1</v>
      </c>
      <c r="F163" s="1">
        <v>239555</v>
      </c>
      <c r="G163" s="1">
        <v>287466</v>
      </c>
      <c r="H163" s="1">
        <f t="shared" si="6"/>
        <v>287466</v>
      </c>
      <c r="I163" s="1">
        <f t="shared" si="7"/>
        <v>47911</v>
      </c>
      <c r="J163" t="s">
        <v>24</v>
      </c>
      <c r="K163" s="1">
        <f t="shared" si="8"/>
        <v>47911</v>
      </c>
    </row>
    <row r="164" spans="1:11" x14ac:dyDescent="0.35">
      <c r="A164" s="2">
        <v>22266697.995428599</v>
      </c>
      <c r="B164" s="7">
        <v>45178</v>
      </c>
      <c r="C164" t="s">
        <v>16</v>
      </c>
      <c r="D164" t="s">
        <v>19</v>
      </c>
      <c r="E164">
        <v>5</v>
      </c>
      <c r="F164" s="1">
        <v>239555</v>
      </c>
      <c r="G164" s="1">
        <v>287466</v>
      </c>
      <c r="H164" s="1">
        <f t="shared" si="6"/>
        <v>1437330</v>
      </c>
      <c r="I164" s="1">
        <f t="shared" si="7"/>
        <v>47911</v>
      </c>
      <c r="J164" t="s">
        <v>23</v>
      </c>
      <c r="K164" s="1">
        <f t="shared" si="8"/>
        <v>239555</v>
      </c>
    </row>
    <row r="165" spans="1:11" x14ac:dyDescent="0.35">
      <c r="A165" s="2">
        <v>22692288.186857101</v>
      </c>
      <c r="B165" s="7">
        <v>45179</v>
      </c>
      <c r="C165" t="s">
        <v>14</v>
      </c>
      <c r="D165" t="s">
        <v>19</v>
      </c>
      <c r="E165">
        <v>5</v>
      </c>
      <c r="F165" s="1">
        <v>140016</v>
      </c>
      <c r="G165" s="1">
        <v>168019.20000000001</v>
      </c>
      <c r="H165" s="1">
        <f t="shared" si="6"/>
        <v>840096</v>
      </c>
      <c r="I165" s="1">
        <f t="shared" si="7"/>
        <v>28003.200000000012</v>
      </c>
      <c r="J165" t="s">
        <v>22</v>
      </c>
      <c r="K165" s="1">
        <f t="shared" si="8"/>
        <v>140016.00000000006</v>
      </c>
    </row>
    <row r="166" spans="1:11" x14ac:dyDescent="0.35">
      <c r="A166" s="2">
        <v>11813838.24</v>
      </c>
      <c r="B166" s="7">
        <v>45180</v>
      </c>
      <c r="C166" t="s">
        <v>12</v>
      </c>
      <c r="D166" t="s">
        <v>20</v>
      </c>
      <c r="E166">
        <v>1</v>
      </c>
      <c r="F166" s="1">
        <v>218272</v>
      </c>
      <c r="G166" s="1">
        <v>261926.39999999999</v>
      </c>
      <c r="H166" s="1">
        <f t="shared" si="6"/>
        <v>261926.39999999999</v>
      </c>
      <c r="I166" s="1">
        <f t="shared" si="7"/>
        <v>43654.399999999994</v>
      </c>
      <c r="J166" t="s">
        <v>24</v>
      </c>
      <c r="K166" s="1">
        <f t="shared" si="8"/>
        <v>43654.399999999994</v>
      </c>
    </row>
    <row r="167" spans="1:11" x14ac:dyDescent="0.35">
      <c r="A167">
        <v>129304</v>
      </c>
      <c r="B167" s="7">
        <v>45181</v>
      </c>
      <c r="C167" t="s">
        <v>14</v>
      </c>
      <c r="D167" t="s">
        <v>19</v>
      </c>
      <c r="E167">
        <v>1</v>
      </c>
      <c r="F167" s="1">
        <v>140016</v>
      </c>
      <c r="G167" s="1">
        <v>168019.20000000001</v>
      </c>
      <c r="H167" s="1">
        <f t="shared" si="6"/>
        <v>168019.20000000001</v>
      </c>
      <c r="I167" s="1">
        <f t="shared" si="7"/>
        <v>28003.200000000012</v>
      </c>
      <c r="J167" t="s">
        <v>22</v>
      </c>
      <c r="K167" s="1">
        <f t="shared" si="8"/>
        <v>28003.200000000012</v>
      </c>
    </row>
    <row r="168" spans="1:11" x14ac:dyDescent="0.35">
      <c r="A168">
        <v>941729</v>
      </c>
      <c r="B168" s="7">
        <v>45182</v>
      </c>
      <c r="C168" t="s">
        <v>14</v>
      </c>
      <c r="D168" t="s">
        <v>19</v>
      </c>
      <c r="E168">
        <v>1</v>
      </c>
      <c r="F168" s="1">
        <v>140016</v>
      </c>
      <c r="G168" s="1">
        <v>168019.20000000001</v>
      </c>
      <c r="H168" s="1">
        <f t="shared" si="6"/>
        <v>168019.20000000001</v>
      </c>
      <c r="I168" s="1">
        <f t="shared" si="7"/>
        <v>28003.200000000012</v>
      </c>
      <c r="J168" t="s">
        <v>22</v>
      </c>
      <c r="K168" s="1">
        <f t="shared" si="8"/>
        <v>28003.200000000012</v>
      </c>
    </row>
    <row r="169" spans="1:11" x14ac:dyDescent="0.35">
      <c r="A169">
        <v>673784</v>
      </c>
      <c r="B169" s="7">
        <v>45184</v>
      </c>
      <c r="C169" t="s">
        <v>17</v>
      </c>
      <c r="D169" t="s">
        <v>19</v>
      </c>
      <c r="E169">
        <v>1</v>
      </c>
      <c r="F169" s="1">
        <v>359327</v>
      </c>
      <c r="G169" s="1">
        <v>431192.4</v>
      </c>
      <c r="H169" s="1">
        <f t="shared" si="6"/>
        <v>431192.4</v>
      </c>
      <c r="I169" s="1">
        <f t="shared" si="7"/>
        <v>71865.400000000023</v>
      </c>
      <c r="J169" t="s">
        <v>22</v>
      </c>
      <c r="K169" s="1">
        <f t="shared" si="8"/>
        <v>71865.400000000023</v>
      </c>
    </row>
    <row r="170" spans="1:11" x14ac:dyDescent="0.35">
      <c r="A170">
        <v>344128</v>
      </c>
      <c r="B170" s="7">
        <v>45184</v>
      </c>
      <c r="C170" t="s">
        <v>17</v>
      </c>
      <c r="D170" t="s">
        <v>19</v>
      </c>
      <c r="E170">
        <v>1</v>
      </c>
      <c r="F170" s="1">
        <v>359327</v>
      </c>
      <c r="G170" s="1">
        <v>431192.4</v>
      </c>
      <c r="H170" s="1">
        <f t="shared" si="6"/>
        <v>431192.4</v>
      </c>
      <c r="I170" s="1">
        <f t="shared" si="7"/>
        <v>71865.400000000023</v>
      </c>
      <c r="J170" t="s">
        <v>22</v>
      </c>
      <c r="K170" s="1">
        <f t="shared" si="8"/>
        <v>71865.400000000023</v>
      </c>
    </row>
    <row r="171" spans="1:11" x14ac:dyDescent="0.35">
      <c r="A171" s="2">
        <v>11998578</v>
      </c>
      <c r="B171" s="7">
        <v>45185</v>
      </c>
      <c r="C171" t="s">
        <v>11</v>
      </c>
      <c r="D171" t="s">
        <v>21</v>
      </c>
      <c r="E171">
        <v>1</v>
      </c>
      <c r="F171" s="1">
        <v>264426</v>
      </c>
      <c r="G171" s="1">
        <v>317311.2</v>
      </c>
      <c r="H171" s="1">
        <f t="shared" si="6"/>
        <v>317311.2</v>
      </c>
      <c r="I171" s="1">
        <f t="shared" si="7"/>
        <v>52885.200000000012</v>
      </c>
      <c r="J171" t="s">
        <v>22</v>
      </c>
      <c r="K171" s="1">
        <f t="shared" si="8"/>
        <v>52885.200000000012</v>
      </c>
    </row>
    <row r="172" spans="1:11" x14ac:dyDescent="0.35">
      <c r="A172" s="2">
        <v>10586481.6</v>
      </c>
      <c r="B172" s="7">
        <v>45186</v>
      </c>
      <c r="C172" t="s">
        <v>17</v>
      </c>
      <c r="D172" t="s">
        <v>19</v>
      </c>
      <c r="E172">
        <v>1</v>
      </c>
      <c r="F172" s="1">
        <v>391208</v>
      </c>
      <c r="G172" s="1">
        <v>469449.6</v>
      </c>
      <c r="H172" s="1">
        <f t="shared" si="6"/>
        <v>469449.6</v>
      </c>
      <c r="I172" s="1">
        <f t="shared" si="7"/>
        <v>78241.599999999977</v>
      </c>
      <c r="J172" t="s">
        <v>30</v>
      </c>
      <c r="K172" s="1">
        <f t="shared" si="8"/>
        <v>78241.599999999977</v>
      </c>
    </row>
    <row r="173" spans="1:11" x14ac:dyDescent="0.35">
      <c r="A173" s="2">
        <v>9718995.1199999992</v>
      </c>
      <c r="B173" s="7">
        <v>45187</v>
      </c>
      <c r="C173" t="s">
        <v>18</v>
      </c>
      <c r="D173" t="s">
        <v>21</v>
      </c>
      <c r="E173">
        <v>1</v>
      </c>
      <c r="F173" s="1">
        <v>366974</v>
      </c>
      <c r="G173" s="1">
        <v>440368.8</v>
      </c>
      <c r="H173" s="1">
        <f t="shared" si="6"/>
        <v>440368.8</v>
      </c>
      <c r="I173" s="1">
        <f t="shared" si="7"/>
        <v>73394.799999999988</v>
      </c>
      <c r="J173" t="s">
        <v>25</v>
      </c>
      <c r="K173" s="1">
        <f t="shared" si="8"/>
        <v>73394.799999999988</v>
      </c>
    </row>
    <row r="174" spans="1:11" x14ac:dyDescent="0.35">
      <c r="A174">
        <v>477745</v>
      </c>
      <c r="B174" s="7">
        <v>45189</v>
      </c>
      <c r="C174" t="s">
        <v>16</v>
      </c>
      <c r="D174" t="s">
        <v>20</v>
      </c>
      <c r="E174">
        <v>3</v>
      </c>
      <c r="F174" s="1">
        <v>263274</v>
      </c>
      <c r="G174" s="1">
        <v>315928.8</v>
      </c>
      <c r="H174" s="1">
        <f t="shared" si="6"/>
        <v>947786.39999999991</v>
      </c>
      <c r="I174" s="1">
        <f t="shared" si="7"/>
        <v>52654.799999999988</v>
      </c>
      <c r="J174" t="s">
        <v>23</v>
      </c>
      <c r="K174" s="1">
        <f t="shared" si="8"/>
        <v>157964.39999999997</v>
      </c>
    </row>
    <row r="175" spans="1:11" x14ac:dyDescent="0.35">
      <c r="A175" s="2">
        <v>9733211.0399999991</v>
      </c>
      <c r="B175" s="7">
        <v>45190</v>
      </c>
      <c r="C175" t="s">
        <v>14</v>
      </c>
      <c r="D175" t="s">
        <v>20</v>
      </c>
      <c r="E175">
        <v>1</v>
      </c>
      <c r="F175" s="1">
        <v>397252</v>
      </c>
      <c r="G175" s="1">
        <v>476702.4</v>
      </c>
      <c r="H175" s="1">
        <f t="shared" si="6"/>
        <v>476702.4</v>
      </c>
      <c r="I175" s="1">
        <f t="shared" si="7"/>
        <v>79450.400000000023</v>
      </c>
      <c r="J175" t="s">
        <v>27</v>
      </c>
      <c r="K175" s="1">
        <f t="shared" si="8"/>
        <v>79450.400000000023</v>
      </c>
    </row>
    <row r="176" spans="1:11" x14ac:dyDescent="0.35">
      <c r="A176" s="2">
        <v>13870103.52</v>
      </c>
      <c r="B176" s="7">
        <v>45191</v>
      </c>
      <c r="C176" t="s">
        <v>15</v>
      </c>
      <c r="D176" t="s">
        <v>20</v>
      </c>
      <c r="E176">
        <v>1</v>
      </c>
      <c r="F176" s="1">
        <v>123467</v>
      </c>
      <c r="G176" s="1">
        <v>148160.4</v>
      </c>
      <c r="H176" s="1">
        <f t="shared" si="6"/>
        <v>148160.4</v>
      </c>
      <c r="I176" s="1">
        <f t="shared" si="7"/>
        <v>24693.399999999994</v>
      </c>
      <c r="J176" t="s">
        <v>25</v>
      </c>
      <c r="K176" s="1">
        <f t="shared" si="8"/>
        <v>24693.399999999994</v>
      </c>
    </row>
    <row r="177" spans="1:11" x14ac:dyDescent="0.35">
      <c r="A177">
        <v>686986</v>
      </c>
      <c r="B177" s="7">
        <v>45192</v>
      </c>
      <c r="C177" t="s">
        <v>14</v>
      </c>
      <c r="D177" t="s">
        <v>20</v>
      </c>
      <c r="E177">
        <v>1</v>
      </c>
      <c r="F177" s="1">
        <v>207096</v>
      </c>
      <c r="G177" s="1">
        <v>248515.20000000001</v>
      </c>
      <c r="H177" s="1">
        <f t="shared" si="6"/>
        <v>248515.20000000001</v>
      </c>
      <c r="I177" s="1">
        <f t="shared" si="7"/>
        <v>41419.200000000012</v>
      </c>
      <c r="J177" t="s">
        <v>22</v>
      </c>
      <c r="K177" s="1">
        <f t="shared" si="8"/>
        <v>41419.200000000012</v>
      </c>
    </row>
    <row r="178" spans="1:11" x14ac:dyDescent="0.35">
      <c r="A178">
        <v>500575</v>
      </c>
      <c r="B178" s="7">
        <v>45192</v>
      </c>
      <c r="C178" t="s">
        <v>11</v>
      </c>
      <c r="D178" t="s">
        <v>19</v>
      </c>
      <c r="E178">
        <v>1</v>
      </c>
      <c r="F178" s="1">
        <v>399877</v>
      </c>
      <c r="G178" s="1">
        <v>479852.4</v>
      </c>
      <c r="H178" s="1">
        <f t="shared" si="6"/>
        <v>479852.4</v>
      </c>
      <c r="I178" s="1">
        <f t="shared" si="7"/>
        <v>79975.400000000023</v>
      </c>
      <c r="J178" t="s">
        <v>23</v>
      </c>
      <c r="K178" s="1">
        <f t="shared" si="8"/>
        <v>79975.400000000023</v>
      </c>
    </row>
    <row r="179" spans="1:11" x14ac:dyDescent="0.35">
      <c r="A179">
        <v>291157</v>
      </c>
      <c r="B179" s="7">
        <v>45194</v>
      </c>
      <c r="C179" t="s">
        <v>15</v>
      </c>
      <c r="D179" t="s">
        <v>20</v>
      </c>
      <c r="E179">
        <v>1</v>
      </c>
      <c r="F179" s="1">
        <v>123467</v>
      </c>
      <c r="G179" s="1">
        <v>148160.4</v>
      </c>
      <c r="H179" s="1">
        <f t="shared" si="6"/>
        <v>148160.4</v>
      </c>
      <c r="I179" s="1">
        <f t="shared" si="7"/>
        <v>24693.399999999994</v>
      </c>
      <c r="J179" t="s">
        <v>23</v>
      </c>
      <c r="K179" s="1">
        <f t="shared" si="8"/>
        <v>24693.399999999994</v>
      </c>
    </row>
    <row r="180" spans="1:11" x14ac:dyDescent="0.35">
      <c r="A180">
        <v>829348</v>
      </c>
      <c r="B180" s="7">
        <v>45200</v>
      </c>
      <c r="C180" t="s">
        <v>12</v>
      </c>
      <c r="D180" t="s">
        <v>21</v>
      </c>
      <c r="E180">
        <v>1</v>
      </c>
      <c r="F180" s="1">
        <v>232718</v>
      </c>
      <c r="G180" s="1">
        <v>279261.59999999998</v>
      </c>
      <c r="H180" s="1">
        <f t="shared" si="6"/>
        <v>279261.59999999998</v>
      </c>
      <c r="I180" s="1">
        <f t="shared" si="7"/>
        <v>46543.599999999977</v>
      </c>
      <c r="J180" t="s">
        <v>22</v>
      </c>
      <c r="K180" s="1">
        <f t="shared" si="8"/>
        <v>46543.599999999977</v>
      </c>
    </row>
    <row r="181" spans="1:11" x14ac:dyDescent="0.35">
      <c r="A181" s="2">
        <v>18591980.399999999</v>
      </c>
      <c r="B181" s="7">
        <v>45200</v>
      </c>
      <c r="C181" t="s">
        <v>13</v>
      </c>
      <c r="D181" t="s">
        <v>20</v>
      </c>
      <c r="E181">
        <v>1</v>
      </c>
      <c r="F181" s="1">
        <v>221672</v>
      </c>
      <c r="G181" s="1">
        <v>266006.40000000002</v>
      </c>
      <c r="H181" s="1">
        <f t="shared" si="6"/>
        <v>266006.40000000002</v>
      </c>
      <c r="I181" s="1">
        <f t="shared" si="7"/>
        <v>44334.400000000023</v>
      </c>
      <c r="J181" t="s">
        <v>27</v>
      </c>
      <c r="K181" s="1">
        <f t="shared" si="8"/>
        <v>44334.400000000023</v>
      </c>
    </row>
    <row r="182" spans="1:11" x14ac:dyDescent="0.35">
      <c r="A182" s="2">
        <v>13355227.199999999</v>
      </c>
      <c r="B182" s="7">
        <v>45200</v>
      </c>
      <c r="C182" t="s">
        <v>14</v>
      </c>
      <c r="D182" t="s">
        <v>20</v>
      </c>
      <c r="E182">
        <v>1</v>
      </c>
      <c r="F182" s="1">
        <v>187946</v>
      </c>
      <c r="G182" s="1">
        <v>225535.2</v>
      </c>
      <c r="H182" s="1">
        <f t="shared" si="6"/>
        <v>225535.2</v>
      </c>
      <c r="I182" s="1">
        <f t="shared" si="7"/>
        <v>37589.200000000012</v>
      </c>
      <c r="J182" t="s">
        <v>29</v>
      </c>
      <c r="K182" s="1">
        <f t="shared" si="8"/>
        <v>37589.200000000012</v>
      </c>
    </row>
    <row r="183" spans="1:11" x14ac:dyDescent="0.35">
      <c r="A183" s="2">
        <v>12891433.92</v>
      </c>
      <c r="B183" s="7">
        <v>45200</v>
      </c>
      <c r="C183" t="s">
        <v>17</v>
      </c>
      <c r="D183" t="s">
        <v>20</v>
      </c>
      <c r="E183">
        <v>1</v>
      </c>
      <c r="F183" s="1">
        <v>350564</v>
      </c>
      <c r="G183" s="1">
        <v>420676.8</v>
      </c>
      <c r="H183" s="1">
        <f t="shared" si="6"/>
        <v>420676.8</v>
      </c>
      <c r="I183" s="1">
        <f t="shared" si="7"/>
        <v>70112.799999999988</v>
      </c>
      <c r="J183" t="s">
        <v>25</v>
      </c>
      <c r="K183" s="1">
        <f t="shared" si="8"/>
        <v>70112.799999999988</v>
      </c>
    </row>
    <row r="184" spans="1:11" x14ac:dyDescent="0.35">
      <c r="A184" s="2">
        <v>10772027.52</v>
      </c>
      <c r="B184" s="7">
        <v>45201</v>
      </c>
      <c r="C184" t="s">
        <v>18</v>
      </c>
      <c r="D184" t="s">
        <v>19</v>
      </c>
      <c r="E184">
        <v>1</v>
      </c>
      <c r="F184" s="1">
        <v>209019</v>
      </c>
      <c r="G184" s="1">
        <v>250822.8</v>
      </c>
      <c r="H184" s="1">
        <f t="shared" si="6"/>
        <v>250822.8</v>
      </c>
      <c r="I184" s="1">
        <f t="shared" si="7"/>
        <v>41803.799999999988</v>
      </c>
      <c r="J184" t="s">
        <v>26</v>
      </c>
      <c r="K184" s="1">
        <f t="shared" si="8"/>
        <v>41803.799999999988</v>
      </c>
    </row>
    <row r="185" spans="1:11" x14ac:dyDescent="0.35">
      <c r="A185" s="2">
        <v>12679972.560000001</v>
      </c>
      <c r="B185" s="7">
        <v>45203</v>
      </c>
      <c r="C185" t="s">
        <v>11</v>
      </c>
      <c r="D185" t="s">
        <v>20</v>
      </c>
      <c r="E185">
        <v>1</v>
      </c>
      <c r="F185" s="1">
        <v>132333</v>
      </c>
      <c r="G185" s="1">
        <v>158799.6</v>
      </c>
      <c r="H185" s="1">
        <f t="shared" si="6"/>
        <v>158799.6</v>
      </c>
      <c r="I185" s="1">
        <f t="shared" si="7"/>
        <v>26466.600000000006</v>
      </c>
      <c r="J185" t="s">
        <v>30</v>
      </c>
      <c r="K185" s="1">
        <f t="shared" si="8"/>
        <v>26466.600000000006</v>
      </c>
    </row>
    <row r="186" spans="1:11" x14ac:dyDescent="0.35">
      <c r="A186">
        <v>341029</v>
      </c>
      <c r="B186" s="7">
        <v>45204</v>
      </c>
      <c r="C186" t="s">
        <v>13</v>
      </c>
      <c r="D186" t="s">
        <v>21</v>
      </c>
      <c r="E186">
        <v>5</v>
      </c>
      <c r="F186" s="1">
        <v>96534</v>
      </c>
      <c r="G186" s="1">
        <v>115840.8</v>
      </c>
      <c r="H186" s="1">
        <f t="shared" si="6"/>
        <v>579204</v>
      </c>
      <c r="I186" s="1">
        <f t="shared" si="7"/>
        <v>19306.800000000003</v>
      </c>
      <c r="J186" t="s">
        <v>23</v>
      </c>
      <c r="K186" s="1">
        <f t="shared" si="8"/>
        <v>96534.000000000015</v>
      </c>
    </row>
    <row r="187" spans="1:11" x14ac:dyDescent="0.35">
      <c r="A187" s="2">
        <v>15309050.16</v>
      </c>
      <c r="B187" s="7">
        <v>45204</v>
      </c>
      <c r="C187" t="s">
        <v>15</v>
      </c>
      <c r="D187" t="s">
        <v>21</v>
      </c>
      <c r="E187">
        <v>1</v>
      </c>
      <c r="F187" s="1">
        <v>272563</v>
      </c>
      <c r="G187" s="1">
        <v>327075.59999999998</v>
      </c>
      <c r="H187" s="1">
        <f t="shared" si="6"/>
        <v>327075.59999999998</v>
      </c>
      <c r="I187" s="1">
        <f t="shared" si="7"/>
        <v>54512.599999999977</v>
      </c>
      <c r="J187" t="s">
        <v>26</v>
      </c>
      <c r="K187" s="1">
        <f t="shared" si="8"/>
        <v>54512.599999999977</v>
      </c>
    </row>
    <row r="188" spans="1:11" x14ac:dyDescent="0.35">
      <c r="A188">
        <v>671692</v>
      </c>
      <c r="B188" s="7">
        <v>45206</v>
      </c>
      <c r="C188" t="s">
        <v>18</v>
      </c>
      <c r="D188" t="s">
        <v>21</v>
      </c>
      <c r="E188">
        <v>4</v>
      </c>
      <c r="F188" s="1">
        <v>320362</v>
      </c>
      <c r="G188" s="1">
        <v>384434.4</v>
      </c>
      <c r="H188" s="1">
        <f t="shared" si="6"/>
        <v>1537737.6</v>
      </c>
      <c r="I188" s="1">
        <f t="shared" si="7"/>
        <v>64072.400000000023</v>
      </c>
      <c r="J188" t="s">
        <v>22</v>
      </c>
      <c r="K188" s="1">
        <f t="shared" si="8"/>
        <v>256289.60000000009</v>
      </c>
    </row>
    <row r="189" spans="1:11" x14ac:dyDescent="0.35">
      <c r="A189">
        <v>361962</v>
      </c>
      <c r="B189" s="7">
        <v>45207</v>
      </c>
      <c r="C189" t="s">
        <v>12</v>
      </c>
      <c r="D189" t="s">
        <v>21</v>
      </c>
      <c r="E189">
        <v>1</v>
      </c>
      <c r="F189" s="1">
        <v>232718</v>
      </c>
      <c r="G189" s="1">
        <v>279261.59999999998</v>
      </c>
      <c r="H189" s="1">
        <f t="shared" si="6"/>
        <v>279261.59999999998</v>
      </c>
      <c r="I189" s="1">
        <f t="shared" si="7"/>
        <v>46543.599999999977</v>
      </c>
      <c r="J189" t="s">
        <v>22</v>
      </c>
      <c r="K189" s="1">
        <f t="shared" si="8"/>
        <v>46543.599999999977</v>
      </c>
    </row>
    <row r="190" spans="1:11" x14ac:dyDescent="0.35">
      <c r="A190" s="2">
        <v>10548102.48</v>
      </c>
      <c r="B190" s="7">
        <v>45208</v>
      </c>
      <c r="C190" t="s">
        <v>16</v>
      </c>
      <c r="D190" t="s">
        <v>20</v>
      </c>
      <c r="E190">
        <v>1</v>
      </c>
      <c r="F190" s="1">
        <v>263274</v>
      </c>
      <c r="G190" s="1">
        <v>315928.8</v>
      </c>
      <c r="H190" s="1">
        <f t="shared" si="6"/>
        <v>315928.8</v>
      </c>
      <c r="I190" s="1">
        <f t="shared" si="7"/>
        <v>52654.799999999988</v>
      </c>
      <c r="J190" t="s">
        <v>26</v>
      </c>
      <c r="K190" s="1">
        <f t="shared" si="8"/>
        <v>52654.799999999988</v>
      </c>
    </row>
    <row r="191" spans="1:11" x14ac:dyDescent="0.35">
      <c r="A191" s="2">
        <v>13345468.32</v>
      </c>
      <c r="B191" s="7">
        <v>45209</v>
      </c>
      <c r="C191" t="s">
        <v>12</v>
      </c>
      <c r="D191" t="s">
        <v>19</v>
      </c>
      <c r="E191">
        <v>1</v>
      </c>
      <c r="F191" s="1">
        <v>235810</v>
      </c>
      <c r="G191" s="1">
        <v>282972</v>
      </c>
      <c r="H191" s="1">
        <f t="shared" si="6"/>
        <v>282972</v>
      </c>
      <c r="I191" s="1">
        <f t="shared" si="7"/>
        <v>47162</v>
      </c>
      <c r="J191" t="s">
        <v>24</v>
      </c>
      <c r="K191" s="1">
        <f t="shared" si="8"/>
        <v>47162</v>
      </c>
    </row>
    <row r="192" spans="1:11" x14ac:dyDescent="0.35">
      <c r="A192">
        <v>324069</v>
      </c>
      <c r="B192" s="7">
        <v>45212</v>
      </c>
      <c r="C192" t="s">
        <v>15</v>
      </c>
      <c r="D192" t="s">
        <v>19</v>
      </c>
      <c r="E192">
        <v>1</v>
      </c>
      <c r="F192" s="1">
        <v>106959</v>
      </c>
      <c r="G192" s="1">
        <v>128350.8</v>
      </c>
      <c r="H192" s="1">
        <f t="shared" si="6"/>
        <v>128350.8</v>
      </c>
      <c r="I192" s="1">
        <f t="shared" si="7"/>
        <v>21391.800000000003</v>
      </c>
      <c r="J192" t="s">
        <v>23</v>
      </c>
      <c r="K192" s="1">
        <f t="shared" si="8"/>
        <v>21391.800000000003</v>
      </c>
    </row>
    <row r="193" spans="1:11" x14ac:dyDescent="0.35">
      <c r="A193">
        <v>339714</v>
      </c>
      <c r="B193" s="7">
        <v>45215</v>
      </c>
      <c r="C193" t="s">
        <v>18</v>
      </c>
      <c r="D193" t="s">
        <v>20</v>
      </c>
      <c r="E193">
        <v>1</v>
      </c>
      <c r="F193" s="1">
        <v>153840</v>
      </c>
      <c r="G193" s="1">
        <v>184608</v>
      </c>
      <c r="H193" s="1">
        <f t="shared" si="6"/>
        <v>184608</v>
      </c>
      <c r="I193" s="1">
        <f t="shared" si="7"/>
        <v>30768</v>
      </c>
      <c r="J193" t="s">
        <v>22</v>
      </c>
      <c r="K193" s="1">
        <f t="shared" si="8"/>
        <v>30768</v>
      </c>
    </row>
    <row r="194" spans="1:11" x14ac:dyDescent="0.35">
      <c r="A194">
        <v>331875</v>
      </c>
      <c r="B194" s="7">
        <v>45217</v>
      </c>
      <c r="C194" t="s">
        <v>14</v>
      </c>
      <c r="D194" t="s">
        <v>19</v>
      </c>
      <c r="E194">
        <v>1</v>
      </c>
      <c r="F194" s="1">
        <v>218883</v>
      </c>
      <c r="G194" s="1">
        <v>262659.59999999998</v>
      </c>
      <c r="H194" s="1">
        <f t="shared" si="6"/>
        <v>262659.59999999998</v>
      </c>
      <c r="I194" s="1">
        <f t="shared" si="7"/>
        <v>43776.599999999977</v>
      </c>
      <c r="J194" t="s">
        <v>23</v>
      </c>
      <c r="K194" s="1">
        <f t="shared" si="8"/>
        <v>43776.599999999977</v>
      </c>
    </row>
    <row r="195" spans="1:11" x14ac:dyDescent="0.35">
      <c r="A195">
        <v>784048</v>
      </c>
      <c r="B195" s="7">
        <v>45218</v>
      </c>
      <c r="C195" t="s">
        <v>12</v>
      </c>
      <c r="D195" t="s">
        <v>20</v>
      </c>
      <c r="E195">
        <v>1</v>
      </c>
      <c r="F195" s="1">
        <v>218272</v>
      </c>
      <c r="G195" s="1">
        <v>261926.39999999999</v>
      </c>
      <c r="H195" s="1">
        <f t="shared" ref="H195:H231" si="9">G195*E195</f>
        <v>261926.39999999999</v>
      </c>
      <c r="I195" s="1">
        <f t="shared" ref="I195:I231" si="10">G195-F195</f>
        <v>43654.399999999994</v>
      </c>
      <c r="J195" t="s">
        <v>23</v>
      </c>
      <c r="K195" s="1">
        <f t="shared" ref="K195:K231" si="11">(G195-F195)*E195</f>
        <v>43654.399999999994</v>
      </c>
    </row>
    <row r="196" spans="1:11" x14ac:dyDescent="0.35">
      <c r="A196">
        <v>359064</v>
      </c>
      <c r="B196" s="7">
        <v>45219</v>
      </c>
      <c r="C196" t="s">
        <v>15</v>
      </c>
      <c r="D196" t="s">
        <v>20</v>
      </c>
      <c r="E196">
        <v>5</v>
      </c>
      <c r="F196" s="1">
        <v>359329</v>
      </c>
      <c r="G196" s="1">
        <v>431194.8</v>
      </c>
      <c r="H196" s="1">
        <f t="shared" si="9"/>
        <v>2155974</v>
      </c>
      <c r="I196" s="1">
        <f t="shared" si="10"/>
        <v>71865.799999999988</v>
      </c>
      <c r="J196" t="s">
        <v>23</v>
      </c>
      <c r="K196" s="1">
        <f t="shared" si="11"/>
        <v>359328.99999999994</v>
      </c>
    </row>
    <row r="197" spans="1:11" x14ac:dyDescent="0.35">
      <c r="A197" s="2">
        <v>15063484.560000001</v>
      </c>
      <c r="B197" s="7">
        <v>45231</v>
      </c>
      <c r="C197" t="s">
        <v>11</v>
      </c>
      <c r="D197" t="s">
        <v>20</v>
      </c>
      <c r="E197">
        <v>1</v>
      </c>
      <c r="F197" s="1">
        <v>353246</v>
      </c>
      <c r="G197" s="1">
        <v>423895.2</v>
      </c>
      <c r="H197" s="1">
        <f t="shared" si="9"/>
        <v>423895.2</v>
      </c>
      <c r="I197" s="1">
        <f t="shared" si="10"/>
        <v>70649.200000000012</v>
      </c>
      <c r="J197" t="s">
        <v>29</v>
      </c>
      <c r="K197" s="1">
        <f t="shared" si="11"/>
        <v>70649.200000000012</v>
      </c>
    </row>
    <row r="198" spans="1:11" x14ac:dyDescent="0.35">
      <c r="A198" s="2">
        <v>20176405.199999999</v>
      </c>
      <c r="B198" s="7">
        <v>45231</v>
      </c>
      <c r="C198" t="s">
        <v>13</v>
      </c>
      <c r="D198" t="s">
        <v>21</v>
      </c>
      <c r="E198">
        <v>1</v>
      </c>
      <c r="F198" s="1">
        <v>121631</v>
      </c>
      <c r="G198" s="1">
        <v>145957.20000000001</v>
      </c>
      <c r="H198" s="1">
        <f t="shared" si="9"/>
        <v>145957.20000000001</v>
      </c>
      <c r="I198" s="1">
        <f t="shared" si="10"/>
        <v>24326.200000000012</v>
      </c>
      <c r="J198" t="s">
        <v>29</v>
      </c>
      <c r="K198" s="1">
        <f t="shared" si="11"/>
        <v>24326.200000000012</v>
      </c>
    </row>
    <row r="199" spans="1:11" x14ac:dyDescent="0.35">
      <c r="A199" s="2">
        <v>18039336.719999999</v>
      </c>
      <c r="B199" s="7">
        <v>45231</v>
      </c>
      <c r="C199" t="s">
        <v>15</v>
      </c>
      <c r="D199" t="s">
        <v>21</v>
      </c>
      <c r="E199">
        <v>2</v>
      </c>
      <c r="F199" s="1">
        <v>95729</v>
      </c>
      <c r="G199" s="1">
        <v>114874.8</v>
      </c>
      <c r="H199" s="1">
        <f t="shared" si="9"/>
        <v>229749.6</v>
      </c>
      <c r="I199" s="1">
        <f t="shared" si="10"/>
        <v>19145.800000000003</v>
      </c>
      <c r="J199" t="s">
        <v>24</v>
      </c>
      <c r="K199" s="1">
        <f t="shared" si="11"/>
        <v>38291.600000000006</v>
      </c>
    </row>
    <row r="200" spans="1:11" x14ac:dyDescent="0.35">
      <c r="A200">
        <v>286682</v>
      </c>
      <c r="B200" s="7">
        <v>45232</v>
      </c>
      <c r="C200" t="s">
        <v>14</v>
      </c>
      <c r="D200" t="s">
        <v>21</v>
      </c>
      <c r="E200">
        <v>5</v>
      </c>
      <c r="F200" s="1">
        <v>117097</v>
      </c>
      <c r="G200" s="1">
        <v>140516.4</v>
      </c>
      <c r="H200" s="1">
        <f t="shared" si="9"/>
        <v>702582</v>
      </c>
      <c r="I200" s="1">
        <f t="shared" si="10"/>
        <v>23419.399999999994</v>
      </c>
      <c r="J200" t="s">
        <v>24</v>
      </c>
      <c r="K200" s="1">
        <f t="shared" si="11"/>
        <v>117096.99999999997</v>
      </c>
    </row>
    <row r="201" spans="1:11" x14ac:dyDescent="0.35">
      <c r="A201" s="2">
        <v>14590015.68</v>
      </c>
      <c r="B201" s="7">
        <v>45235</v>
      </c>
      <c r="C201" t="s">
        <v>12</v>
      </c>
      <c r="D201" t="s">
        <v>21</v>
      </c>
      <c r="E201">
        <v>1</v>
      </c>
      <c r="F201" s="1">
        <v>339079</v>
      </c>
      <c r="G201" s="1">
        <v>406894.8</v>
      </c>
      <c r="H201" s="1">
        <f t="shared" si="9"/>
        <v>406894.8</v>
      </c>
      <c r="I201" s="1">
        <f t="shared" si="10"/>
        <v>67815.799999999988</v>
      </c>
      <c r="J201" t="s">
        <v>22</v>
      </c>
      <c r="K201" s="1">
        <f t="shared" si="11"/>
        <v>67815.799999999988</v>
      </c>
    </row>
    <row r="202" spans="1:11" x14ac:dyDescent="0.35">
      <c r="A202" s="2">
        <v>15796365.119999999</v>
      </c>
      <c r="B202" s="7">
        <v>45240</v>
      </c>
      <c r="C202" t="s">
        <v>14</v>
      </c>
      <c r="D202" t="s">
        <v>21</v>
      </c>
      <c r="E202">
        <v>1</v>
      </c>
      <c r="F202" s="1">
        <v>103070</v>
      </c>
      <c r="G202" s="1">
        <v>123684</v>
      </c>
      <c r="H202" s="1">
        <f t="shared" si="9"/>
        <v>123684</v>
      </c>
      <c r="I202" s="1">
        <f t="shared" si="10"/>
        <v>20614</v>
      </c>
      <c r="J202" t="s">
        <v>28</v>
      </c>
      <c r="K202" s="1">
        <f t="shared" si="11"/>
        <v>20614</v>
      </c>
    </row>
    <row r="203" spans="1:11" x14ac:dyDescent="0.35">
      <c r="A203">
        <v>203660</v>
      </c>
      <c r="B203" s="7">
        <v>45241</v>
      </c>
      <c r="C203" t="s">
        <v>11</v>
      </c>
      <c r="D203" t="s">
        <v>19</v>
      </c>
      <c r="E203">
        <v>2</v>
      </c>
      <c r="F203" s="1">
        <v>249231</v>
      </c>
      <c r="G203" s="1">
        <v>299077.2</v>
      </c>
      <c r="H203" s="1">
        <f t="shared" si="9"/>
        <v>598154.4</v>
      </c>
      <c r="I203" s="1">
        <f t="shared" si="10"/>
        <v>49846.200000000012</v>
      </c>
      <c r="J203" t="s">
        <v>23</v>
      </c>
      <c r="K203" s="1">
        <f t="shared" si="11"/>
        <v>99692.400000000023</v>
      </c>
    </row>
    <row r="204" spans="1:11" x14ac:dyDescent="0.35">
      <c r="A204" s="2">
        <v>11786739.359999999</v>
      </c>
      <c r="B204" s="7">
        <v>45241</v>
      </c>
      <c r="C204" t="s">
        <v>16</v>
      </c>
      <c r="D204" t="s">
        <v>20</v>
      </c>
      <c r="E204">
        <v>2</v>
      </c>
      <c r="F204" s="1">
        <v>243823</v>
      </c>
      <c r="G204" s="1">
        <v>292587.59999999998</v>
      </c>
      <c r="H204" s="1">
        <f t="shared" si="9"/>
        <v>585175.19999999995</v>
      </c>
      <c r="I204" s="1">
        <f t="shared" si="10"/>
        <v>48764.599999999977</v>
      </c>
      <c r="J204" t="s">
        <v>22</v>
      </c>
      <c r="K204" s="1">
        <f t="shared" si="11"/>
        <v>97529.199999999953</v>
      </c>
    </row>
    <row r="205" spans="1:11" x14ac:dyDescent="0.35">
      <c r="A205" s="2">
        <v>13853538.720000001</v>
      </c>
      <c r="B205" s="7">
        <v>45245</v>
      </c>
      <c r="C205" t="s">
        <v>17</v>
      </c>
      <c r="D205" t="s">
        <v>21</v>
      </c>
      <c r="E205">
        <v>1</v>
      </c>
      <c r="F205" s="1">
        <v>139748</v>
      </c>
      <c r="G205" s="1">
        <v>167697.60000000001</v>
      </c>
      <c r="H205" s="1">
        <f t="shared" si="9"/>
        <v>167697.60000000001</v>
      </c>
      <c r="I205" s="1">
        <f t="shared" si="10"/>
        <v>27949.600000000006</v>
      </c>
      <c r="J205" t="s">
        <v>28</v>
      </c>
      <c r="K205" s="1">
        <f t="shared" si="11"/>
        <v>27949.600000000006</v>
      </c>
    </row>
    <row r="206" spans="1:11" x14ac:dyDescent="0.35">
      <c r="A206">
        <v>992991</v>
      </c>
      <c r="B206" s="7">
        <v>45248</v>
      </c>
      <c r="C206" t="s">
        <v>18</v>
      </c>
      <c r="D206" t="s">
        <v>21</v>
      </c>
      <c r="E206">
        <v>1</v>
      </c>
      <c r="F206" s="1">
        <v>352683</v>
      </c>
      <c r="G206" s="1">
        <v>423219.6</v>
      </c>
      <c r="H206" s="1">
        <f t="shared" si="9"/>
        <v>423219.6</v>
      </c>
      <c r="I206" s="1">
        <f t="shared" si="10"/>
        <v>70536.599999999977</v>
      </c>
      <c r="J206" t="s">
        <v>22</v>
      </c>
      <c r="K206" s="1">
        <f t="shared" si="11"/>
        <v>70536.599999999977</v>
      </c>
    </row>
    <row r="207" spans="1:11" x14ac:dyDescent="0.35">
      <c r="A207" s="2">
        <v>12368065.92</v>
      </c>
      <c r="B207" s="7">
        <v>45249</v>
      </c>
      <c r="C207" t="s">
        <v>18</v>
      </c>
      <c r="D207" t="s">
        <v>21</v>
      </c>
      <c r="E207">
        <v>1</v>
      </c>
      <c r="F207" s="1">
        <v>320362</v>
      </c>
      <c r="G207" s="1">
        <v>384434.4</v>
      </c>
      <c r="H207" s="1">
        <f t="shared" si="9"/>
        <v>384434.4</v>
      </c>
      <c r="I207" s="1">
        <f t="shared" si="10"/>
        <v>64072.400000000023</v>
      </c>
      <c r="J207" t="s">
        <v>22</v>
      </c>
      <c r="K207" s="1">
        <f t="shared" si="11"/>
        <v>64072.400000000023</v>
      </c>
    </row>
    <row r="208" spans="1:11" x14ac:dyDescent="0.35">
      <c r="A208">
        <v>100401</v>
      </c>
      <c r="B208" s="7">
        <v>45250</v>
      </c>
      <c r="C208" t="s">
        <v>15</v>
      </c>
      <c r="D208" t="s">
        <v>21</v>
      </c>
      <c r="E208">
        <v>1</v>
      </c>
      <c r="F208" s="1">
        <v>153148</v>
      </c>
      <c r="G208" s="1">
        <v>183777.6</v>
      </c>
      <c r="H208" s="1">
        <f t="shared" si="9"/>
        <v>183777.6</v>
      </c>
      <c r="I208" s="1">
        <f t="shared" si="10"/>
        <v>30629.600000000006</v>
      </c>
      <c r="J208" t="s">
        <v>22</v>
      </c>
      <c r="K208" s="1">
        <f t="shared" si="11"/>
        <v>30629.600000000006</v>
      </c>
    </row>
    <row r="209" spans="1:11" x14ac:dyDescent="0.35">
      <c r="A209">
        <v>350215</v>
      </c>
      <c r="B209" s="7">
        <v>45251</v>
      </c>
      <c r="C209" t="s">
        <v>15</v>
      </c>
      <c r="D209" t="s">
        <v>21</v>
      </c>
      <c r="E209">
        <v>5</v>
      </c>
      <c r="F209" s="1">
        <v>272563</v>
      </c>
      <c r="G209" s="1">
        <v>327075.59999999998</v>
      </c>
      <c r="H209" s="1">
        <f t="shared" si="9"/>
        <v>1635378</v>
      </c>
      <c r="I209" s="1">
        <f t="shared" si="10"/>
        <v>54512.599999999977</v>
      </c>
      <c r="J209" t="s">
        <v>22</v>
      </c>
      <c r="K209" s="1">
        <f t="shared" si="11"/>
        <v>272562.99999999988</v>
      </c>
    </row>
    <row r="210" spans="1:11" x14ac:dyDescent="0.35">
      <c r="A210">
        <v>364604</v>
      </c>
      <c r="B210" s="7">
        <v>45260</v>
      </c>
      <c r="C210" t="s">
        <v>12</v>
      </c>
      <c r="D210" t="s">
        <v>21</v>
      </c>
      <c r="E210">
        <v>5</v>
      </c>
      <c r="F210" s="1">
        <v>303126</v>
      </c>
      <c r="G210" s="1">
        <v>363751.2</v>
      </c>
      <c r="H210" s="1">
        <f t="shared" si="9"/>
        <v>1818756</v>
      </c>
      <c r="I210" s="1">
        <f t="shared" si="10"/>
        <v>60625.200000000012</v>
      </c>
      <c r="J210" t="s">
        <v>22</v>
      </c>
      <c r="K210" s="1">
        <f t="shared" si="11"/>
        <v>303126.00000000006</v>
      </c>
    </row>
    <row r="211" spans="1:11" x14ac:dyDescent="0.35">
      <c r="A211">
        <v>561237</v>
      </c>
      <c r="B211" s="7">
        <v>45261</v>
      </c>
      <c r="C211" t="s">
        <v>14</v>
      </c>
      <c r="D211" t="s">
        <v>21</v>
      </c>
      <c r="E211">
        <v>3</v>
      </c>
      <c r="F211" s="1">
        <v>103070</v>
      </c>
      <c r="G211" s="1">
        <v>123684</v>
      </c>
      <c r="H211" s="1">
        <f t="shared" si="9"/>
        <v>371052</v>
      </c>
      <c r="I211" s="1">
        <f t="shared" si="10"/>
        <v>20614</v>
      </c>
      <c r="J211" t="s">
        <v>22</v>
      </c>
      <c r="K211" s="1">
        <f t="shared" si="11"/>
        <v>61842</v>
      </c>
    </row>
    <row r="212" spans="1:11" x14ac:dyDescent="0.35">
      <c r="A212" s="2">
        <v>20045919.120000001</v>
      </c>
      <c r="B212" s="7">
        <v>45261</v>
      </c>
      <c r="C212" t="s">
        <v>15</v>
      </c>
      <c r="D212" t="s">
        <v>21</v>
      </c>
      <c r="E212">
        <v>2</v>
      </c>
      <c r="F212" s="1">
        <v>209862</v>
      </c>
      <c r="G212" s="1">
        <v>251834.4</v>
      </c>
      <c r="H212" s="1">
        <f t="shared" si="9"/>
        <v>503668.8</v>
      </c>
      <c r="I212" s="1">
        <f t="shared" si="10"/>
        <v>41972.399999999994</v>
      </c>
      <c r="J212" t="s">
        <v>30</v>
      </c>
      <c r="K212" s="1">
        <f t="shared" si="11"/>
        <v>83944.799999999988</v>
      </c>
    </row>
    <row r="213" spans="1:11" x14ac:dyDescent="0.35">
      <c r="A213" s="2">
        <v>14830086.24</v>
      </c>
      <c r="B213" s="7">
        <v>45261</v>
      </c>
      <c r="C213" t="s">
        <v>17</v>
      </c>
      <c r="D213" t="s">
        <v>21</v>
      </c>
      <c r="E213">
        <v>2</v>
      </c>
      <c r="F213" s="1">
        <v>140609</v>
      </c>
      <c r="G213" s="1">
        <v>168730.8</v>
      </c>
      <c r="H213" s="1">
        <f t="shared" si="9"/>
        <v>337461.6</v>
      </c>
      <c r="I213" s="1">
        <f t="shared" si="10"/>
        <v>28121.799999999988</v>
      </c>
      <c r="J213" t="s">
        <v>25</v>
      </c>
      <c r="K213" s="1">
        <f t="shared" si="11"/>
        <v>56243.599999999977</v>
      </c>
    </row>
    <row r="214" spans="1:11" x14ac:dyDescent="0.35">
      <c r="A214">
        <v>581262</v>
      </c>
      <c r="B214" s="7">
        <v>45262</v>
      </c>
      <c r="C214" t="s">
        <v>18</v>
      </c>
      <c r="D214" t="s">
        <v>21</v>
      </c>
      <c r="E214">
        <v>1</v>
      </c>
      <c r="F214" s="1">
        <v>328307</v>
      </c>
      <c r="G214" s="1">
        <v>393968.4</v>
      </c>
      <c r="H214" s="1">
        <f t="shared" si="9"/>
        <v>393968.4</v>
      </c>
      <c r="I214" s="1">
        <f t="shared" si="10"/>
        <v>65661.400000000023</v>
      </c>
      <c r="J214" t="s">
        <v>22</v>
      </c>
      <c r="K214" s="1">
        <f t="shared" si="11"/>
        <v>65661.400000000023</v>
      </c>
    </row>
    <row r="215" spans="1:11" x14ac:dyDescent="0.35">
      <c r="A215">
        <v>315893</v>
      </c>
      <c r="B215" s="7">
        <v>45262</v>
      </c>
      <c r="C215" t="s">
        <v>13</v>
      </c>
      <c r="D215" t="s">
        <v>21</v>
      </c>
      <c r="E215">
        <v>1</v>
      </c>
      <c r="F215" s="1">
        <v>247688</v>
      </c>
      <c r="G215" s="1">
        <v>297225.59999999998</v>
      </c>
      <c r="H215" s="1">
        <f t="shared" si="9"/>
        <v>297225.59999999998</v>
      </c>
      <c r="I215" s="1">
        <f t="shared" si="10"/>
        <v>49537.599999999977</v>
      </c>
      <c r="J215" t="s">
        <v>22</v>
      </c>
      <c r="K215" s="1">
        <f t="shared" si="11"/>
        <v>49537.599999999977</v>
      </c>
    </row>
    <row r="216" spans="1:11" x14ac:dyDescent="0.35">
      <c r="A216" s="2">
        <v>25671419.5268571</v>
      </c>
      <c r="B216" s="7">
        <v>45262</v>
      </c>
      <c r="C216" t="s">
        <v>18</v>
      </c>
      <c r="D216" t="s">
        <v>21</v>
      </c>
      <c r="E216">
        <v>2</v>
      </c>
      <c r="F216" s="1">
        <v>328307</v>
      </c>
      <c r="G216" s="1">
        <v>393968.4</v>
      </c>
      <c r="H216" s="1">
        <f t="shared" si="9"/>
        <v>787936.8</v>
      </c>
      <c r="I216" s="1">
        <f t="shared" si="10"/>
        <v>65661.400000000023</v>
      </c>
      <c r="J216" t="s">
        <v>22</v>
      </c>
      <c r="K216" s="1">
        <f t="shared" si="11"/>
        <v>131322.80000000005</v>
      </c>
    </row>
    <row r="217" spans="1:11" x14ac:dyDescent="0.35">
      <c r="A217">
        <v>932686</v>
      </c>
      <c r="B217" s="7">
        <v>45264</v>
      </c>
      <c r="C217" t="s">
        <v>17</v>
      </c>
      <c r="D217" t="s">
        <v>21</v>
      </c>
      <c r="E217">
        <v>2</v>
      </c>
      <c r="F217" s="1">
        <v>224182</v>
      </c>
      <c r="G217" s="1">
        <v>269018.40000000002</v>
      </c>
      <c r="H217" s="1">
        <f t="shared" si="9"/>
        <v>538036.80000000005</v>
      </c>
      <c r="I217" s="1">
        <f t="shared" si="10"/>
        <v>44836.400000000023</v>
      </c>
      <c r="J217" t="s">
        <v>23</v>
      </c>
      <c r="K217" s="1">
        <f t="shared" si="11"/>
        <v>89672.800000000047</v>
      </c>
    </row>
    <row r="218" spans="1:11" x14ac:dyDescent="0.35">
      <c r="A218">
        <v>766581</v>
      </c>
      <c r="B218" s="7">
        <v>45264</v>
      </c>
      <c r="C218" t="s">
        <v>13</v>
      </c>
      <c r="D218" t="s">
        <v>21</v>
      </c>
      <c r="E218">
        <v>1</v>
      </c>
      <c r="F218" s="1">
        <v>247688</v>
      </c>
      <c r="G218" s="1">
        <v>297225.59999999998</v>
      </c>
      <c r="H218" s="1">
        <f t="shared" si="9"/>
        <v>297225.59999999998</v>
      </c>
      <c r="I218" s="1">
        <f t="shared" si="10"/>
        <v>49537.599999999977</v>
      </c>
      <c r="J218" t="s">
        <v>22</v>
      </c>
      <c r="K218" s="1">
        <f t="shared" si="11"/>
        <v>49537.599999999977</v>
      </c>
    </row>
    <row r="219" spans="1:11" x14ac:dyDescent="0.35">
      <c r="A219">
        <v>153174</v>
      </c>
      <c r="B219" s="7">
        <v>45265</v>
      </c>
      <c r="C219" t="s">
        <v>11</v>
      </c>
      <c r="D219" t="s">
        <v>21</v>
      </c>
      <c r="E219">
        <v>1</v>
      </c>
      <c r="F219" s="1">
        <v>103047</v>
      </c>
      <c r="G219" s="1">
        <v>123656.4</v>
      </c>
      <c r="H219" s="1">
        <f t="shared" si="9"/>
        <v>123656.4</v>
      </c>
      <c r="I219" s="1">
        <f t="shared" si="10"/>
        <v>20609.399999999994</v>
      </c>
      <c r="J219" t="s">
        <v>23</v>
      </c>
      <c r="K219" s="1">
        <f t="shared" si="11"/>
        <v>20609.399999999994</v>
      </c>
    </row>
    <row r="220" spans="1:11" x14ac:dyDescent="0.35">
      <c r="A220" s="2">
        <v>16326481.68</v>
      </c>
      <c r="B220" s="7">
        <v>45265</v>
      </c>
      <c r="C220" t="s">
        <v>11</v>
      </c>
      <c r="D220" t="s">
        <v>21</v>
      </c>
      <c r="E220">
        <v>1</v>
      </c>
      <c r="F220" s="1">
        <v>224788</v>
      </c>
      <c r="G220" s="1">
        <v>269745.59999999998</v>
      </c>
      <c r="H220" s="1">
        <f t="shared" si="9"/>
        <v>269745.59999999998</v>
      </c>
      <c r="I220" s="1">
        <f t="shared" si="10"/>
        <v>44957.599999999977</v>
      </c>
      <c r="J220" t="s">
        <v>28</v>
      </c>
      <c r="K220" s="1">
        <f t="shared" si="11"/>
        <v>44957.599999999977</v>
      </c>
    </row>
    <row r="221" spans="1:11" x14ac:dyDescent="0.35">
      <c r="A221">
        <v>528121</v>
      </c>
      <c r="B221" s="7">
        <v>45268</v>
      </c>
      <c r="C221" t="s">
        <v>12</v>
      </c>
      <c r="D221" t="s">
        <v>20</v>
      </c>
      <c r="E221">
        <v>3</v>
      </c>
      <c r="F221" s="1">
        <v>343067</v>
      </c>
      <c r="G221" s="1">
        <v>411680.4</v>
      </c>
      <c r="H221" s="1">
        <f t="shared" si="9"/>
        <v>1235041.2000000002</v>
      </c>
      <c r="I221" s="1">
        <f t="shared" si="10"/>
        <v>68613.400000000023</v>
      </c>
      <c r="J221" t="s">
        <v>23</v>
      </c>
      <c r="K221" s="1">
        <f t="shared" si="11"/>
        <v>205840.20000000007</v>
      </c>
    </row>
    <row r="222" spans="1:11" x14ac:dyDescent="0.35">
      <c r="A222">
        <v>489626</v>
      </c>
      <c r="B222" s="7">
        <v>45268</v>
      </c>
      <c r="C222" t="s">
        <v>12</v>
      </c>
      <c r="D222" t="s">
        <v>20</v>
      </c>
      <c r="E222">
        <v>1</v>
      </c>
      <c r="F222" s="1">
        <v>343067</v>
      </c>
      <c r="G222" s="1">
        <v>411680.4</v>
      </c>
      <c r="H222" s="1">
        <f t="shared" si="9"/>
        <v>411680.4</v>
      </c>
      <c r="I222" s="1">
        <f t="shared" si="10"/>
        <v>68613.400000000023</v>
      </c>
      <c r="J222" t="s">
        <v>23</v>
      </c>
      <c r="K222" s="1">
        <f t="shared" si="11"/>
        <v>68613.400000000023</v>
      </c>
    </row>
    <row r="223" spans="1:11" x14ac:dyDescent="0.35">
      <c r="A223" s="2">
        <v>18572832</v>
      </c>
      <c r="B223" s="7">
        <v>45269</v>
      </c>
      <c r="C223" t="s">
        <v>14</v>
      </c>
      <c r="D223" t="s">
        <v>21</v>
      </c>
      <c r="E223">
        <v>2</v>
      </c>
      <c r="F223" s="1">
        <v>117097</v>
      </c>
      <c r="G223" s="1">
        <v>140516.4</v>
      </c>
      <c r="H223" s="1">
        <f t="shared" si="9"/>
        <v>281032.8</v>
      </c>
      <c r="I223" s="1">
        <f t="shared" si="10"/>
        <v>23419.399999999994</v>
      </c>
      <c r="J223" t="s">
        <v>29</v>
      </c>
      <c r="K223" s="1">
        <f t="shared" si="11"/>
        <v>46838.799999999988</v>
      </c>
    </row>
    <row r="224" spans="1:11" x14ac:dyDescent="0.35">
      <c r="A224" s="2">
        <v>21124191.600000001</v>
      </c>
      <c r="B224" s="7">
        <v>45270</v>
      </c>
      <c r="C224" t="s">
        <v>13</v>
      </c>
      <c r="D224" t="s">
        <v>19</v>
      </c>
      <c r="E224">
        <v>1</v>
      </c>
      <c r="F224" s="1">
        <v>172922</v>
      </c>
      <c r="G224" s="1">
        <v>207506.4</v>
      </c>
      <c r="H224" s="1">
        <f t="shared" si="9"/>
        <v>207506.4</v>
      </c>
      <c r="I224" s="1">
        <f t="shared" si="10"/>
        <v>34584.399999999994</v>
      </c>
      <c r="J224" t="s">
        <v>28</v>
      </c>
      <c r="K224" s="1">
        <f t="shared" si="11"/>
        <v>34584.399999999994</v>
      </c>
    </row>
    <row r="225" spans="1:11" x14ac:dyDescent="0.35">
      <c r="A225" s="2">
        <v>13535723.52</v>
      </c>
      <c r="B225" s="7">
        <v>45280</v>
      </c>
      <c r="C225" t="s">
        <v>18</v>
      </c>
      <c r="D225" t="s">
        <v>21</v>
      </c>
      <c r="E225">
        <v>2</v>
      </c>
      <c r="F225" s="1">
        <v>269078</v>
      </c>
      <c r="G225" s="1">
        <v>322893.59999999998</v>
      </c>
      <c r="H225" s="1">
        <f t="shared" si="9"/>
        <v>645787.19999999995</v>
      </c>
      <c r="I225" s="1">
        <f t="shared" si="10"/>
        <v>53815.599999999977</v>
      </c>
      <c r="J225" t="s">
        <v>30</v>
      </c>
      <c r="K225" s="1">
        <f t="shared" si="11"/>
        <v>107631.19999999995</v>
      </c>
    </row>
    <row r="226" spans="1:11" x14ac:dyDescent="0.35">
      <c r="A226" s="2">
        <v>16290808.800000001</v>
      </c>
      <c r="B226" s="7">
        <v>45281</v>
      </c>
      <c r="C226" t="s">
        <v>12</v>
      </c>
      <c r="D226" t="s">
        <v>20</v>
      </c>
      <c r="E226">
        <v>1</v>
      </c>
      <c r="F226" s="1">
        <v>343067</v>
      </c>
      <c r="G226" s="1">
        <v>411680.4</v>
      </c>
      <c r="H226" s="1">
        <f t="shared" si="9"/>
        <v>411680.4</v>
      </c>
      <c r="I226" s="1">
        <f t="shared" si="10"/>
        <v>68613.400000000023</v>
      </c>
      <c r="J226" t="s">
        <v>29</v>
      </c>
      <c r="K226" s="1">
        <f t="shared" si="11"/>
        <v>68613.400000000023</v>
      </c>
    </row>
    <row r="227" spans="1:11" x14ac:dyDescent="0.35">
      <c r="A227">
        <v>512446</v>
      </c>
      <c r="B227" s="7">
        <v>45283</v>
      </c>
      <c r="C227" t="s">
        <v>12</v>
      </c>
      <c r="D227" t="s">
        <v>21</v>
      </c>
      <c r="E227">
        <v>3</v>
      </c>
      <c r="F227" s="1">
        <v>339079</v>
      </c>
      <c r="G227" s="1">
        <v>406894.8</v>
      </c>
      <c r="H227" s="1">
        <f t="shared" si="9"/>
        <v>1220684.3999999999</v>
      </c>
      <c r="I227" s="1">
        <f t="shared" si="10"/>
        <v>67815.799999999988</v>
      </c>
      <c r="J227" t="s">
        <v>22</v>
      </c>
      <c r="K227" s="1">
        <f t="shared" si="11"/>
        <v>203447.39999999997</v>
      </c>
    </row>
    <row r="228" spans="1:11" x14ac:dyDescent="0.35">
      <c r="A228">
        <v>243153</v>
      </c>
      <c r="B228" s="7">
        <v>45285</v>
      </c>
      <c r="C228" t="s">
        <v>13</v>
      </c>
      <c r="D228" t="s">
        <v>21</v>
      </c>
      <c r="E228">
        <v>1</v>
      </c>
      <c r="F228" s="1">
        <v>162505</v>
      </c>
      <c r="G228" s="1">
        <v>195006</v>
      </c>
      <c r="H228" s="1">
        <f t="shared" si="9"/>
        <v>195006</v>
      </c>
      <c r="I228" s="1">
        <f t="shared" si="10"/>
        <v>32501</v>
      </c>
      <c r="J228" t="s">
        <v>22</v>
      </c>
      <c r="K228" s="1">
        <f t="shared" si="11"/>
        <v>32501</v>
      </c>
    </row>
    <row r="229" spans="1:11" x14ac:dyDescent="0.35">
      <c r="A229">
        <v>275931</v>
      </c>
      <c r="B229" s="7">
        <v>45286</v>
      </c>
      <c r="C229" t="s">
        <v>18</v>
      </c>
      <c r="D229" t="s">
        <v>21</v>
      </c>
      <c r="E229">
        <v>1</v>
      </c>
      <c r="F229" s="1">
        <v>285551</v>
      </c>
      <c r="G229" s="1">
        <v>342661.2</v>
      </c>
      <c r="H229" s="1">
        <f t="shared" si="9"/>
        <v>342661.2</v>
      </c>
      <c r="I229" s="1">
        <f t="shared" si="10"/>
        <v>57110.200000000012</v>
      </c>
      <c r="J229" t="s">
        <v>22</v>
      </c>
      <c r="K229" s="1">
        <f t="shared" si="11"/>
        <v>57110.200000000012</v>
      </c>
    </row>
    <row r="230" spans="1:11" x14ac:dyDescent="0.35">
      <c r="A230" s="2">
        <v>24394648.9525714</v>
      </c>
      <c r="B230" s="7">
        <v>45286</v>
      </c>
      <c r="C230" t="s">
        <v>18</v>
      </c>
      <c r="D230" t="s">
        <v>21</v>
      </c>
      <c r="E230">
        <v>2</v>
      </c>
      <c r="F230" s="1">
        <v>285551</v>
      </c>
      <c r="G230" s="1">
        <v>342661.2</v>
      </c>
      <c r="H230" s="1">
        <f t="shared" si="9"/>
        <v>685322.4</v>
      </c>
      <c r="I230" s="1">
        <f t="shared" si="10"/>
        <v>57110.200000000012</v>
      </c>
      <c r="J230" t="s">
        <v>22</v>
      </c>
      <c r="K230" s="1">
        <f t="shared" si="11"/>
        <v>114220.40000000002</v>
      </c>
    </row>
    <row r="231" spans="1:11" x14ac:dyDescent="0.35">
      <c r="A231" s="2">
        <v>14330110.560000001</v>
      </c>
      <c r="B231" s="7">
        <v>45290</v>
      </c>
      <c r="C231" t="s">
        <v>16</v>
      </c>
      <c r="D231" t="s">
        <v>19</v>
      </c>
      <c r="E231">
        <v>2</v>
      </c>
      <c r="F231" s="1">
        <v>137921</v>
      </c>
      <c r="G231" s="1">
        <v>165505.20000000001</v>
      </c>
      <c r="H231" s="1">
        <f t="shared" si="9"/>
        <v>331010.40000000002</v>
      </c>
      <c r="I231" s="1">
        <f t="shared" si="10"/>
        <v>27584.200000000012</v>
      </c>
      <c r="J231" t="s">
        <v>25</v>
      </c>
      <c r="K231" s="1">
        <f t="shared" si="11"/>
        <v>55168.400000000023</v>
      </c>
    </row>
  </sheetData>
  <sortState xmlns:xlrd2="http://schemas.microsoft.com/office/spreadsheetml/2017/richdata2" ref="A2:K232">
    <sortCondition ref="B215:B23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A3103E-0F97-4341-88D1-B1F4278002E0}">
  <dimension ref="A1:B43"/>
  <sheetViews>
    <sheetView topLeftCell="A14" workbookViewId="0">
      <selection activeCell="D19" sqref="D19"/>
    </sheetView>
  </sheetViews>
  <sheetFormatPr defaultRowHeight="14.5" x14ac:dyDescent="0.35"/>
  <cols>
    <col min="1" max="1" width="22.7265625" bestFit="1" customWidth="1"/>
    <col min="2" max="2" width="28" bestFit="1" customWidth="1"/>
    <col min="3" max="3" width="22.1796875" bestFit="1" customWidth="1"/>
  </cols>
  <sheetData>
    <row r="1" spans="1:2" x14ac:dyDescent="0.35">
      <c r="A1" s="10" t="s">
        <v>32</v>
      </c>
      <c r="B1" t="s">
        <v>46</v>
      </c>
    </row>
    <row r="2" spans="1:2" x14ac:dyDescent="0.35">
      <c r="A2" s="11" t="s">
        <v>34</v>
      </c>
      <c r="B2" s="1">
        <v>4351005.5999999996</v>
      </c>
    </row>
    <row r="3" spans="1:2" x14ac:dyDescent="0.35">
      <c r="A3" s="11" t="s">
        <v>35</v>
      </c>
      <c r="B3" s="1">
        <v>10058471.999999996</v>
      </c>
    </row>
    <row r="4" spans="1:2" x14ac:dyDescent="0.35">
      <c r="A4" s="11" t="s">
        <v>36</v>
      </c>
      <c r="B4" s="1">
        <v>13247967.6</v>
      </c>
    </row>
    <row r="5" spans="1:2" x14ac:dyDescent="0.35">
      <c r="A5" s="11" t="s">
        <v>37</v>
      </c>
      <c r="B5" s="1">
        <v>10596933.6</v>
      </c>
    </row>
    <row r="6" spans="1:2" x14ac:dyDescent="0.35">
      <c r="A6" s="11" t="s">
        <v>38</v>
      </c>
      <c r="B6" s="1">
        <v>14109763.199999996</v>
      </c>
    </row>
    <row r="7" spans="1:2" x14ac:dyDescent="0.35">
      <c r="A7" s="11" t="s">
        <v>39</v>
      </c>
      <c r="B7" s="1">
        <v>8293566</v>
      </c>
    </row>
    <row r="8" spans="1:2" x14ac:dyDescent="0.35">
      <c r="A8" s="11" t="s">
        <v>40</v>
      </c>
      <c r="B8" s="1">
        <v>6863755.1999999993</v>
      </c>
    </row>
    <row r="9" spans="1:2" x14ac:dyDescent="0.35">
      <c r="A9" s="11" t="s">
        <v>41</v>
      </c>
      <c r="B9" s="1">
        <v>5783040</v>
      </c>
    </row>
    <row r="10" spans="1:2" x14ac:dyDescent="0.35">
      <c r="A10" s="11" t="s">
        <v>42</v>
      </c>
      <c r="B10" s="1">
        <v>9391666.8000000026</v>
      </c>
    </row>
    <row r="11" spans="1:2" x14ac:dyDescent="0.35">
      <c r="A11" s="11" t="s">
        <v>43</v>
      </c>
      <c r="B11" s="1">
        <v>7916800.7999999998</v>
      </c>
    </row>
    <row r="12" spans="1:2" x14ac:dyDescent="0.35">
      <c r="A12" s="11" t="s">
        <v>44</v>
      </c>
      <c r="B12" s="1">
        <v>7829355.6000000006</v>
      </c>
    </row>
    <row r="13" spans="1:2" x14ac:dyDescent="0.35">
      <c r="A13" s="11" t="s">
        <v>45</v>
      </c>
      <c r="B13" s="1">
        <v>9887390.4000000022</v>
      </c>
    </row>
    <row r="14" spans="1:2" x14ac:dyDescent="0.35">
      <c r="A14" s="11" t="s">
        <v>33</v>
      </c>
      <c r="B14" s="1">
        <v>108329716.79999998</v>
      </c>
    </row>
    <row r="16" spans="1:2" x14ac:dyDescent="0.35">
      <c r="A16" s="10" t="s">
        <v>32</v>
      </c>
      <c r="B16" t="s">
        <v>46</v>
      </c>
    </row>
    <row r="17" spans="1:2" x14ac:dyDescent="0.35">
      <c r="A17" s="11" t="s">
        <v>16</v>
      </c>
      <c r="B17" s="1">
        <v>17961355.199999999</v>
      </c>
    </row>
    <row r="18" spans="1:2" x14ac:dyDescent="0.35">
      <c r="A18" s="11" t="s">
        <v>15</v>
      </c>
      <c r="B18" s="1">
        <v>15162516</v>
      </c>
    </row>
    <row r="19" spans="1:2" x14ac:dyDescent="0.35">
      <c r="A19" s="11" t="s">
        <v>18</v>
      </c>
      <c r="B19" s="1">
        <v>14557918.800000003</v>
      </c>
    </row>
    <row r="20" spans="1:2" x14ac:dyDescent="0.35">
      <c r="A20" s="11" t="s">
        <v>17</v>
      </c>
      <c r="B20" s="1">
        <v>13431971.999999998</v>
      </c>
    </row>
    <row r="21" spans="1:2" x14ac:dyDescent="0.35">
      <c r="A21" s="11" t="s">
        <v>14</v>
      </c>
      <c r="B21" s="1">
        <v>13394950.799999999</v>
      </c>
    </row>
    <row r="22" spans="1:2" x14ac:dyDescent="0.35">
      <c r="A22" s="11" t="s">
        <v>12</v>
      </c>
      <c r="B22" s="1">
        <v>12251534.4</v>
      </c>
    </row>
    <row r="23" spans="1:2" x14ac:dyDescent="0.35">
      <c r="A23" s="11" t="s">
        <v>13</v>
      </c>
      <c r="B23" s="1">
        <v>11473576.799999999</v>
      </c>
    </row>
    <row r="24" spans="1:2" x14ac:dyDescent="0.35">
      <c r="A24" s="11" t="s">
        <v>11</v>
      </c>
      <c r="B24" s="1">
        <v>10095892.800000001</v>
      </c>
    </row>
    <row r="25" spans="1:2" x14ac:dyDescent="0.35">
      <c r="A25" s="11" t="s">
        <v>33</v>
      </c>
      <c r="B25" s="1">
        <v>108329716.79999998</v>
      </c>
    </row>
    <row r="27" spans="1:2" x14ac:dyDescent="0.35">
      <c r="A27" t="s">
        <v>46</v>
      </c>
      <c r="B27" t="s">
        <v>47</v>
      </c>
    </row>
    <row r="28" spans="1:2" x14ac:dyDescent="0.35">
      <c r="A28" s="1">
        <v>108329716.80000004</v>
      </c>
      <c r="B28" s="35">
        <v>384</v>
      </c>
    </row>
    <row r="30" spans="1:2" x14ac:dyDescent="0.35">
      <c r="A30" t="s">
        <v>48</v>
      </c>
      <c r="B30" t="s">
        <v>49</v>
      </c>
    </row>
    <row r="31" spans="1:2" x14ac:dyDescent="0.35">
      <c r="A31" s="1">
        <v>18054952.799999982</v>
      </c>
      <c r="B31" s="1">
        <v>238245.3347826087</v>
      </c>
    </row>
    <row r="33" spans="1:2" x14ac:dyDescent="0.35">
      <c r="A33" s="10" t="s">
        <v>32</v>
      </c>
      <c r="B33" t="s">
        <v>46</v>
      </c>
    </row>
    <row r="34" spans="1:2" x14ac:dyDescent="0.35">
      <c r="A34" s="11" t="s">
        <v>22</v>
      </c>
      <c r="B34" s="1">
        <v>49415920.800000012</v>
      </c>
    </row>
    <row r="35" spans="1:2" x14ac:dyDescent="0.35">
      <c r="A35" s="11" t="s">
        <v>23</v>
      </c>
      <c r="B35" s="1">
        <v>25764651.59999999</v>
      </c>
    </row>
    <row r="36" spans="1:2" x14ac:dyDescent="0.35">
      <c r="A36" s="11" t="s">
        <v>24</v>
      </c>
      <c r="B36" s="1">
        <v>9176858.4000000004</v>
      </c>
    </row>
    <row r="37" spans="1:2" x14ac:dyDescent="0.35">
      <c r="A37" s="11" t="s">
        <v>29</v>
      </c>
      <c r="B37" s="1">
        <v>5480415.6000000006</v>
      </c>
    </row>
    <row r="38" spans="1:2" x14ac:dyDescent="0.35">
      <c r="A38" s="11" t="s">
        <v>30</v>
      </c>
      <c r="B38" s="1">
        <v>5416945.2000000002</v>
      </c>
    </row>
    <row r="39" spans="1:2" x14ac:dyDescent="0.35">
      <c r="A39" s="11" t="s">
        <v>25</v>
      </c>
      <c r="B39" s="1">
        <v>4299290.3999999994</v>
      </c>
    </row>
    <row r="40" spans="1:2" x14ac:dyDescent="0.35">
      <c r="A40" s="11" t="s">
        <v>27</v>
      </c>
      <c r="B40" s="1">
        <v>4242868.8000000007</v>
      </c>
    </row>
    <row r="41" spans="1:2" x14ac:dyDescent="0.35">
      <c r="A41" s="11" t="s">
        <v>28</v>
      </c>
      <c r="B41" s="1">
        <v>3377968.8</v>
      </c>
    </row>
    <row r="42" spans="1:2" x14ac:dyDescent="0.35">
      <c r="A42" s="11" t="s">
        <v>26</v>
      </c>
      <c r="B42" s="1">
        <v>1154797.2</v>
      </c>
    </row>
    <row r="43" spans="1:2" x14ac:dyDescent="0.35">
      <c r="A43" s="11" t="s">
        <v>33</v>
      </c>
      <c r="B43" s="1">
        <v>108329716.8</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172050-0E1E-4F31-A278-95C4574456F9}">
  <dimension ref="A1:T20"/>
  <sheetViews>
    <sheetView showGridLines="0" tabSelected="1" workbookViewId="0">
      <selection activeCell="S8" sqref="S8"/>
    </sheetView>
  </sheetViews>
  <sheetFormatPr defaultRowHeight="14.5" x14ac:dyDescent="0.35"/>
  <cols>
    <col min="1" max="1" width="10.08984375" customWidth="1"/>
    <col min="2" max="2" width="11.1796875" customWidth="1"/>
    <col min="3" max="3" width="9.08984375" customWidth="1"/>
    <col min="6" max="6" width="9.08984375" customWidth="1"/>
    <col min="8" max="8" width="2.54296875" customWidth="1"/>
    <col min="9" max="9" width="9.7265625" customWidth="1"/>
    <col min="10" max="10" width="9.08984375" customWidth="1"/>
    <col min="11" max="11" width="8.7265625" customWidth="1"/>
    <col min="12" max="12" width="9.08984375" customWidth="1"/>
    <col min="14" max="15" width="9.08984375" customWidth="1"/>
  </cols>
  <sheetData>
    <row r="1" spans="1:20" s="8" customFormat="1" ht="38.5" customHeight="1" x14ac:dyDescent="2">
      <c r="A1" s="20"/>
      <c r="B1" s="17" t="s">
        <v>52</v>
      </c>
      <c r="C1" s="15"/>
      <c r="D1" s="15"/>
      <c r="E1" s="18"/>
      <c r="F1" s="18"/>
      <c r="G1" s="18"/>
      <c r="H1" s="18"/>
      <c r="I1" s="19"/>
      <c r="J1" s="19"/>
      <c r="K1" s="19"/>
      <c r="L1" s="19"/>
      <c r="M1" s="19"/>
      <c r="N1" s="9"/>
      <c r="O1" s="9"/>
      <c r="P1" s="9"/>
      <c r="Q1" s="9"/>
    </row>
    <row r="2" spans="1:20" s="21" customFormat="1" ht="14.5" customHeight="1" x14ac:dyDescent="0.35">
      <c r="B2" s="22"/>
      <c r="C2" s="22"/>
      <c r="D2"/>
      <c r="E2" s="22"/>
      <c r="F2"/>
      <c r="G2" s="22"/>
      <c r="H2" s="22"/>
      <c r="I2" s="22"/>
      <c r="J2" s="22"/>
      <c r="K2" s="30"/>
      <c r="L2" s="22"/>
      <c r="M2" s="22"/>
      <c r="N2" s="22"/>
      <c r="O2" s="22"/>
      <c r="P2" s="22"/>
      <c r="Q2" s="22"/>
      <c r="R2" s="22"/>
      <c r="S2" s="22"/>
    </row>
    <row r="3" spans="1:20" s="21" customFormat="1" ht="14.5" customHeight="1" x14ac:dyDescent="0.35">
      <c r="B3" s="22"/>
      <c r="C3" s="22"/>
      <c r="D3"/>
      <c r="E3" s="22"/>
      <c r="F3"/>
      <c r="G3" s="22"/>
      <c r="H3" s="22"/>
      <c r="I3" s="22"/>
      <c r="J3" s="22"/>
      <c r="K3" s="22"/>
      <c r="L3" s="22"/>
      <c r="M3" s="22"/>
      <c r="N3" s="22"/>
      <c r="O3" s="22"/>
      <c r="P3" s="22"/>
      <c r="Q3" s="22"/>
      <c r="R3" s="22"/>
      <c r="S3" s="22"/>
    </row>
    <row r="4" spans="1:20" s="21" customFormat="1" ht="14.5" customHeight="1" x14ac:dyDescent="0.35">
      <c r="B4" s="22"/>
      <c r="C4" s="22"/>
      <c r="D4"/>
      <c r="E4" s="22"/>
      <c r="F4"/>
      <c r="G4" s="22"/>
      <c r="H4" s="22"/>
      <c r="I4" s="22"/>
      <c r="J4" s="22"/>
      <c r="K4" s="22"/>
      <c r="L4" s="22"/>
      <c r="M4" s="22"/>
      <c r="N4" s="22"/>
      <c r="O4" s="22"/>
      <c r="P4" s="22"/>
      <c r="Q4" s="22"/>
      <c r="R4" s="22"/>
      <c r="S4" s="22"/>
      <c r="T4"/>
    </row>
    <row r="5" spans="1:20" s="21" customFormat="1" ht="14.5" customHeight="1" x14ac:dyDescent="0.3">
      <c r="C5" s="22"/>
      <c r="D5" s="22"/>
      <c r="E5" s="22"/>
      <c r="F5" s="22"/>
      <c r="G5" s="22"/>
      <c r="H5" s="22"/>
      <c r="I5" s="22"/>
      <c r="J5" s="22"/>
      <c r="K5" s="22"/>
      <c r="L5" s="22"/>
      <c r="M5" s="22"/>
      <c r="N5" s="22"/>
      <c r="O5" s="22"/>
      <c r="P5" s="22"/>
      <c r="Q5" s="22"/>
      <c r="R5" s="22"/>
      <c r="S5" s="22"/>
    </row>
    <row r="6" spans="1:20" s="21" customFormat="1" ht="14.5" customHeight="1" x14ac:dyDescent="0.35">
      <c r="C6" s="23"/>
      <c r="D6" s="23"/>
      <c r="E6" s="23"/>
      <c r="F6" s="24"/>
      <c r="G6" s="23"/>
      <c r="H6" s="23"/>
      <c r="I6" s="23"/>
      <c r="J6" s="23"/>
      <c r="K6" s="22"/>
      <c r="L6" s="22"/>
      <c r="M6" s="22"/>
      <c r="N6" s="22"/>
      <c r="O6" s="22"/>
      <c r="P6" s="22"/>
      <c r="Q6" s="22"/>
      <c r="R6" s="22"/>
      <c r="S6" s="22"/>
      <c r="T6"/>
    </row>
    <row r="7" spans="1:20" s="21" customFormat="1" ht="15" customHeight="1" x14ac:dyDescent="0.3">
      <c r="C7" s="25"/>
      <c r="D7" s="26"/>
      <c r="E7" s="25"/>
      <c r="F7" s="26"/>
      <c r="G7" s="25"/>
      <c r="H7" s="27"/>
      <c r="I7" s="28"/>
      <c r="J7" s="27"/>
      <c r="K7" s="22"/>
      <c r="L7" s="22"/>
      <c r="M7" s="22"/>
      <c r="N7" s="22"/>
      <c r="O7" s="22"/>
      <c r="P7" s="22"/>
      <c r="Q7" s="22"/>
      <c r="R7" s="22"/>
      <c r="S7" s="22"/>
    </row>
    <row r="8" spans="1:20" s="21" customFormat="1" ht="14.5" customHeight="1" x14ac:dyDescent="0.3">
      <c r="C8" s="22"/>
      <c r="D8" s="22"/>
      <c r="E8" s="22"/>
      <c r="F8" s="22"/>
      <c r="G8" s="22"/>
      <c r="H8" s="22"/>
      <c r="I8" s="22"/>
      <c r="J8" s="22"/>
      <c r="K8" s="22"/>
      <c r="L8" s="22"/>
      <c r="M8" s="22"/>
      <c r="N8" s="22"/>
      <c r="O8" s="22"/>
      <c r="P8" s="22"/>
      <c r="Q8" s="22"/>
      <c r="R8" s="22"/>
      <c r="S8" s="22"/>
    </row>
    <row r="9" spans="1:20" x14ac:dyDescent="0.35">
      <c r="C9" s="29" t="s">
        <v>31</v>
      </c>
      <c r="D9" s="29"/>
      <c r="E9" s="29"/>
      <c r="F9" s="31"/>
      <c r="G9" s="31"/>
      <c r="I9" s="29" t="s">
        <v>106</v>
      </c>
      <c r="J9" s="29"/>
      <c r="K9" s="29"/>
      <c r="L9" s="29"/>
    </row>
    <row r="10" spans="1:20" x14ac:dyDescent="0.35">
      <c r="C10" s="16" t="s">
        <v>50</v>
      </c>
      <c r="D10" s="14"/>
      <c r="E10" s="16"/>
      <c r="F10" s="14" t="s">
        <v>51</v>
      </c>
      <c r="G10" s="12"/>
      <c r="I10" s="16" t="s">
        <v>53</v>
      </c>
      <c r="J10" s="14"/>
      <c r="K10" s="14" t="s">
        <v>51</v>
      </c>
      <c r="L10" s="12"/>
    </row>
    <row r="11" spans="1:20" x14ac:dyDescent="0.35">
      <c r="C11" s="11" t="str">
        <f>Analysis!$A$17</f>
        <v>Rose Gold Ring</v>
      </c>
      <c r="D11" s="11"/>
      <c r="E11" s="11"/>
      <c r="F11" s="32">
        <f>Analysis!$B$17</f>
        <v>17961355.199999999</v>
      </c>
      <c r="G11" s="32"/>
      <c r="I11" s="11" t="str">
        <f>Analysis!A34</f>
        <v>Kampala</v>
      </c>
      <c r="J11" s="11"/>
      <c r="K11" s="32">
        <f>Analysis!$B34</f>
        <v>49415920.800000012</v>
      </c>
      <c r="L11" s="32"/>
    </row>
    <row r="12" spans="1:20" x14ac:dyDescent="0.35">
      <c r="C12" t="str">
        <f>Analysis!$A$18</f>
        <v>Gold Plated Ring</v>
      </c>
      <c r="F12" s="32">
        <f>Analysis!$B$18</f>
        <v>15162516</v>
      </c>
      <c r="G12" s="32"/>
      <c r="I12" s="11" t="str">
        <f>Analysis!A35</f>
        <v>Mukono</v>
      </c>
      <c r="K12" s="32">
        <f>Analysis!$B35</f>
        <v>25764651.59999999</v>
      </c>
      <c r="L12" s="32"/>
    </row>
    <row r="13" spans="1:20" x14ac:dyDescent="0.35">
      <c r="C13" t="str">
        <f>Analysis!$A$19</f>
        <v>Wedding Band</v>
      </c>
      <c r="F13" s="32">
        <f>Analysis!$B$19</f>
        <v>14557918.800000003</v>
      </c>
      <c r="G13" s="32"/>
      <c r="I13" s="11" t="str">
        <f>Analysis!A36</f>
        <v>Entebbe</v>
      </c>
      <c r="K13" s="32">
        <f>Analysis!$B36</f>
        <v>9176858.4000000004</v>
      </c>
      <c r="L13" s="32"/>
    </row>
    <row r="14" spans="1:20" x14ac:dyDescent="0.35">
      <c r="C14" t="str">
        <f>Analysis!$A$20</f>
        <v>Engagement Ring</v>
      </c>
      <c r="F14" s="32">
        <f>Analysis!$B$20</f>
        <v>13431971.999999998</v>
      </c>
      <c r="G14" s="32"/>
      <c r="I14" s="11" t="str">
        <f>Analysis!A37</f>
        <v>Fort Portal</v>
      </c>
      <c r="K14" s="32">
        <f>Analysis!$B37</f>
        <v>5480415.6000000006</v>
      </c>
      <c r="L14" s="32"/>
    </row>
    <row r="15" spans="1:20" x14ac:dyDescent="0.35">
      <c r="C15" t="str">
        <f>Analysis!$A$21</f>
        <v>Cubic Zirconia Silver Ring</v>
      </c>
      <c r="F15" s="32">
        <f>Analysis!$B$21</f>
        <v>13394950.799999999</v>
      </c>
      <c r="G15" s="32"/>
      <c r="I15" s="11" t="str">
        <f>Analysis!A38</f>
        <v>Mbarara</v>
      </c>
      <c r="K15" s="32">
        <f>Analysis!$B38</f>
        <v>5416945.2000000002</v>
      </c>
      <c r="L15" s="32"/>
    </row>
    <row r="16" spans="1:20" x14ac:dyDescent="0.35">
      <c r="C16" t="str">
        <f>Analysis!$A$22</f>
        <v>Red Gemstone Ring</v>
      </c>
      <c r="F16" s="32">
        <f>Analysis!$B$22</f>
        <v>12251534.4</v>
      </c>
      <c r="G16" s="32"/>
      <c r="I16" s="11" t="str">
        <f>Analysis!A39</f>
        <v>Masaka</v>
      </c>
      <c r="K16" s="32">
        <f>Analysis!$B39</f>
        <v>4299290.3999999994</v>
      </c>
      <c r="L16" s="32"/>
    </row>
    <row r="17" spans="3:12" x14ac:dyDescent="0.35">
      <c r="C17" t="str">
        <f>Analysis!$A$23</f>
        <v>Blue Sapphire Ring</v>
      </c>
      <c r="F17" s="32">
        <f>Analysis!$B$23</f>
        <v>11473576.799999999</v>
      </c>
      <c r="G17" s="32"/>
      <c r="I17" s="11" t="str">
        <f>Analysis!A40</f>
        <v>Gulu</v>
      </c>
      <c r="K17" s="32">
        <f>Analysis!$B40</f>
        <v>4242868.8000000007</v>
      </c>
      <c r="L17" s="32"/>
    </row>
    <row r="18" spans="3:12" x14ac:dyDescent="0.35">
      <c r="C18" t="str">
        <f>Analysis!$A$24</f>
        <v>Classic Silver Ring</v>
      </c>
      <c r="F18" s="32">
        <f>Analysis!$B$24</f>
        <v>10095892.800000001</v>
      </c>
      <c r="G18" s="32"/>
      <c r="I18" s="11" t="str">
        <f>Analysis!A41</f>
        <v>Kabale</v>
      </c>
      <c r="K18" s="32">
        <f>Analysis!$B41</f>
        <v>3377968.8</v>
      </c>
      <c r="L18" s="32"/>
    </row>
    <row r="19" spans="3:12" x14ac:dyDescent="0.35">
      <c r="C19" s="13" t="str">
        <f>Analysis!$A$25</f>
        <v>Grand Total</v>
      </c>
      <c r="D19" s="13"/>
      <c r="E19" s="13"/>
      <c r="F19" s="33">
        <f>Analysis!$B$25</f>
        <v>108329716.79999998</v>
      </c>
      <c r="G19" s="33"/>
      <c r="I19" s="11" t="str">
        <f>Analysis!A42</f>
        <v>Jinja</v>
      </c>
      <c r="K19" s="32">
        <f>Analysis!$B42</f>
        <v>1154797.2</v>
      </c>
      <c r="L19" s="32"/>
    </row>
    <row r="20" spans="3:12" x14ac:dyDescent="0.35">
      <c r="I20" s="34" t="str">
        <f>Analysis!A43</f>
        <v>Grand Total</v>
      </c>
      <c r="J20" s="13"/>
      <c r="K20" s="33">
        <f>Analysis!$B43</f>
        <v>108329716.8</v>
      </c>
      <c r="L20" s="33"/>
    </row>
  </sheetData>
  <mergeCells count="19">
    <mergeCell ref="F16:G16"/>
    <mergeCell ref="F17:G17"/>
    <mergeCell ref="F18:G18"/>
    <mergeCell ref="F19:G19"/>
    <mergeCell ref="K18:L18"/>
    <mergeCell ref="F11:G11"/>
    <mergeCell ref="F12:G12"/>
    <mergeCell ref="F13:G13"/>
    <mergeCell ref="F14:G14"/>
    <mergeCell ref="F15:G15"/>
    <mergeCell ref="K11:L11"/>
    <mergeCell ref="K12:L12"/>
    <mergeCell ref="K13:L13"/>
    <mergeCell ref="K14:L14"/>
    <mergeCell ref="K15:L15"/>
    <mergeCell ref="K16:L16"/>
    <mergeCell ref="K17:L17"/>
    <mergeCell ref="K19:L19"/>
    <mergeCell ref="K20:L20"/>
  </mergeCells>
  <conditionalFormatting sqref="F11:F18">
    <cfRule type="dataBar" priority="1">
      <dataBar>
        <cfvo type="min"/>
        <cfvo type="max"/>
        <color rgb="FF63C384"/>
      </dataBar>
      <extLst>
        <ext xmlns:x14="http://schemas.microsoft.com/office/spreadsheetml/2009/9/main" uri="{B025F937-C7B1-47D3-B67F-A62EFF666E3E}">
          <x14:id>{ABA762D1-7D2F-438B-A249-17E45B96DABA}</x14:id>
        </ext>
      </extLst>
    </cfRule>
  </conditionalFormatting>
  <conditionalFormatting sqref="K11:K19">
    <cfRule type="dataBar" priority="5">
      <dataBar>
        <cfvo type="min"/>
        <cfvo type="max"/>
        <color rgb="FF63C384"/>
      </dataBar>
      <extLst>
        <ext xmlns:x14="http://schemas.microsoft.com/office/spreadsheetml/2009/9/main" uri="{B025F937-C7B1-47D3-B67F-A62EFF666E3E}">
          <x14:id>{E9504FB0-5624-4FD0-9741-8D033FD25D69}</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ABA762D1-7D2F-438B-A249-17E45B96DABA}">
            <x14:dataBar minLength="0" maxLength="100" border="1" negativeBarBorderColorSameAsPositive="0">
              <x14:cfvo type="autoMin"/>
              <x14:cfvo type="autoMax"/>
              <x14:borderColor rgb="FF63C384"/>
              <x14:negativeFillColor rgb="FFFF0000"/>
              <x14:negativeBorderColor rgb="FFFF0000"/>
              <x14:axisColor rgb="FF000000"/>
            </x14:dataBar>
          </x14:cfRule>
          <xm:sqref>F11:F18</xm:sqref>
        </x14:conditionalFormatting>
        <x14:conditionalFormatting xmlns:xm="http://schemas.microsoft.com/office/excel/2006/main">
          <x14:cfRule type="dataBar" id="{E9504FB0-5624-4FD0-9741-8D033FD25D69}">
            <x14:dataBar minLength="0" maxLength="100" border="1" negativeBarBorderColorSameAsPositive="0">
              <x14:cfvo type="autoMin"/>
              <x14:cfvo type="autoMax"/>
              <x14:borderColor rgb="FF63C384"/>
              <x14:negativeFillColor rgb="FFFF0000"/>
              <x14:negativeBorderColor rgb="FFFF0000"/>
              <x14:axisColor rgb="FF000000"/>
            </x14:dataBar>
          </x14:cfRule>
          <xm:sqref>K11:K19</xm:sqref>
        </x14:conditionalFormatting>
      </x14:conditionalFormattings>
    </ex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7EAAC-58EB-494D-BE38-E0AAFAED86E4}">
  <dimension ref="A1:A22"/>
  <sheetViews>
    <sheetView workbookViewId="0">
      <selection activeCell="A2" sqref="A2"/>
    </sheetView>
  </sheetViews>
  <sheetFormatPr defaultRowHeight="14.5" x14ac:dyDescent="0.35"/>
  <cols>
    <col min="1" max="1" width="161" customWidth="1"/>
  </cols>
  <sheetData>
    <row r="1" spans="1:1" x14ac:dyDescent="0.35">
      <c r="A1" s="5" t="s">
        <v>63</v>
      </c>
    </row>
    <row r="2" spans="1:1" x14ac:dyDescent="0.35">
      <c r="A2" s="36"/>
    </row>
    <row r="3" spans="1:1" x14ac:dyDescent="0.35">
      <c r="A3" s="5" t="s">
        <v>74</v>
      </c>
    </row>
    <row r="4" spans="1:1" x14ac:dyDescent="0.35">
      <c r="A4" s="37" t="s">
        <v>75</v>
      </c>
    </row>
    <row r="5" spans="1:1" x14ac:dyDescent="0.35">
      <c r="A5" s="37" t="s">
        <v>76</v>
      </c>
    </row>
    <row r="6" spans="1:1" x14ac:dyDescent="0.35">
      <c r="A6" s="37" t="s">
        <v>64</v>
      </c>
    </row>
    <row r="8" spans="1:1" x14ac:dyDescent="0.35">
      <c r="A8" s="5" t="s">
        <v>65</v>
      </c>
    </row>
    <row r="9" spans="1:1" x14ac:dyDescent="0.35">
      <c r="A9" s="37" t="s">
        <v>77</v>
      </c>
    </row>
    <row r="10" spans="1:1" x14ac:dyDescent="0.35">
      <c r="A10" s="37" t="s">
        <v>78</v>
      </c>
    </row>
    <row r="11" spans="1:1" x14ac:dyDescent="0.35">
      <c r="A11" s="37" t="s">
        <v>66</v>
      </c>
    </row>
    <row r="13" spans="1:1" x14ac:dyDescent="0.35">
      <c r="A13" s="5" t="s">
        <v>67</v>
      </c>
    </row>
    <row r="14" spans="1:1" x14ac:dyDescent="0.35">
      <c r="A14" s="37" t="s">
        <v>79</v>
      </c>
    </row>
    <row r="15" spans="1:1" x14ac:dyDescent="0.35">
      <c r="A15" s="37" t="s">
        <v>80</v>
      </c>
    </row>
    <row r="17" spans="1:1" x14ac:dyDescent="0.35">
      <c r="A17" s="5" t="s">
        <v>68</v>
      </c>
    </row>
    <row r="18" spans="1:1" x14ac:dyDescent="0.35">
      <c r="A18" s="37" t="s">
        <v>69</v>
      </c>
    </row>
    <row r="19" spans="1:1" x14ac:dyDescent="0.35">
      <c r="A19" s="37"/>
    </row>
    <row r="20" spans="1:1" x14ac:dyDescent="0.35">
      <c r="A20" s="5" t="s">
        <v>70</v>
      </c>
    </row>
    <row r="21" spans="1:1" x14ac:dyDescent="0.35">
      <c r="A21" s="37" t="s">
        <v>81</v>
      </c>
    </row>
    <row r="22" spans="1:1" x14ac:dyDescent="0.35">
      <c r="A22" s="37" t="s">
        <v>82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4D911-9F97-4E27-A1F9-3E9C07D81386}">
  <dimension ref="A1:A28"/>
  <sheetViews>
    <sheetView workbookViewId="0">
      <selection activeCell="C10" sqref="C10"/>
    </sheetView>
  </sheetViews>
  <sheetFormatPr defaultRowHeight="14.5" x14ac:dyDescent="0.35"/>
  <cols>
    <col min="1" max="1" width="124.1796875" customWidth="1"/>
  </cols>
  <sheetData>
    <row r="1" spans="1:1" x14ac:dyDescent="0.35">
      <c r="A1" s="5" t="s">
        <v>89</v>
      </c>
    </row>
    <row r="2" spans="1:1" x14ac:dyDescent="0.35">
      <c r="A2" s="36"/>
    </row>
    <row r="3" spans="1:1" x14ac:dyDescent="0.35">
      <c r="A3" s="5" t="s">
        <v>90</v>
      </c>
    </row>
    <row r="4" spans="1:1" x14ac:dyDescent="0.35">
      <c r="A4" s="37" t="s">
        <v>87</v>
      </c>
    </row>
    <row r="5" spans="1:1" x14ac:dyDescent="0.35">
      <c r="A5" s="36"/>
    </row>
    <row r="6" spans="1:1" x14ac:dyDescent="0.35">
      <c r="A6" s="5" t="s">
        <v>91</v>
      </c>
    </row>
    <row r="7" spans="1:1" x14ac:dyDescent="0.35">
      <c r="A7" s="37" t="s">
        <v>88</v>
      </c>
    </row>
    <row r="9" spans="1:1" x14ac:dyDescent="0.35">
      <c r="A9" s="5" t="s">
        <v>92</v>
      </c>
    </row>
    <row r="10" spans="1:1" x14ac:dyDescent="0.35">
      <c r="A10" s="37" t="s">
        <v>93</v>
      </c>
    </row>
    <row r="12" spans="1:1" x14ac:dyDescent="0.35">
      <c r="A12" s="5" t="s">
        <v>94</v>
      </c>
    </row>
    <row r="13" spans="1:1" x14ac:dyDescent="0.35">
      <c r="A13" s="37" t="s">
        <v>95</v>
      </c>
    </row>
    <row r="15" spans="1:1" x14ac:dyDescent="0.35">
      <c r="A15" s="5" t="s">
        <v>96</v>
      </c>
    </row>
    <row r="16" spans="1:1" x14ac:dyDescent="0.35">
      <c r="A16" s="37" t="s">
        <v>97</v>
      </c>
    </row>
    <row r="18" spans="1:1" x14ac:dyDescent="0.35">
      <c r="A18" s="5" t="s">
        <v>98</v>
      </c>
    </row>
    <row r="19" spans="1:1" x14ac:dyDescent="0.35">
      <c r="A19" s="37" t="s">
        <v>99</v>
      </c>
    </row>
    <row r="21" spans="1:1" x14ac:dyDescent="0.35">
      <c r="A21" s="5" t="s">
        <v>100</v>
      </c>
    </row>
    <row r="22" spans="1:1" x14ac:dyDescent="0.35">
      <c r="A22" s="37" t="s">
        <v>101</v>
      </c>
    </row>
    <row r="24" spans="1:1" x14ac:dyDescent="0.35">
      <c r="A24" s="5" t="s">
        <v>102</v>
      </c>
    </row>
    <row r="25" spans="1:1" x14ac:dyDescent="0.35">
      <c r="A25" s="37" t="s">
        <v>103</v>
      </c>
    </row>
    <row r="27" spans="1:1" x14ac:dyDescent="0.35">
      <c r="A27" s="5" t="s">
        <v>104</v>
      </c>
    </row>
    <row r="28" spans="1:1" x14ac:dyDescent="0.35">
      <c r="A28" s="37" t="s">
        <v>105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About</vt:lpstr>
      <vt:lpstr>Sales</vt:lpstr>
      <vt:lpstr>Analysis</vt:lpstr>
      <vt:lpstr>Dashboard</vt:lpstr>
      <vt:lpstr>Insights</vt:lpstr>
      <vt:lpstr>Recomendations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Shirley</dc:creator>
  <cp:lastModifiedBy>Shirley Nakalema</cp:lastModifiedBy>
  <dcterms:created xsi:type="dcterms:W3CDTF">2024-11-05T07:59:26Z</dcterms:created>
  <dcterms:modified xsi:type="dcterms:W3CDTF">2024-11-05T15:37:21Z</dcterms:modified>
</cp:coreProperties>
</file>